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1090" windowHeight="11865"/>
  </bookViews>
  <sheets>
    <sheet name="PT sheet used for Fig. 17 data" sheetId="8" r:id="rId1"/>
  </sheets>
  <calcPr calcId="145621" concurrentCalc="0"/>
</workbook>
</file>

<file path=xl/calcChain.xml><?xml version="1.0" encoding="utf-8"?>
<calcChain xmlns="http://schemas.openxmlformats.org/spreadsheetml/2006/main">
  <c r="X45" i="8" l="1"/>
  <c r="W45" i="8"/>
  <c r="V45" i="8"/>
  <c r="U43" i="8"/>
  <c r="R44" i="8"/>
  <c r="R43" i="8"/>
  <c r="R42" i="8"/>
  <c r="O43" i="8"/>
  <c r="X38" i="8"/>
  <c r="W38" i="8"/>
  <c r="V38" i="8"/>
  <c r="X24" i="8"/>
  <c r="X30" i="8"/>
  <c r="W30" i="8"/>
  <c r="V30" i="8"/>
  <c r="W24" i="8"/>
  <c r="V24" i="8"/>
  <c r="X17" i="8"/>
  <c r="W17" i="8"/>
  <c r="V17" i="8"/>
  <c r="U24" i="8"/>
  <c r="R24" i="8"/>
  <c r="O24" i="8"/>
  <c r="L24" i="8"/>
  <c r="I24" i="8"/>
  <c r="U17" i="8"/>
  <c r="R17" i="8"/>
  <c r="O17" i="8"/>
  <c r="L17" i="8"/>
  <c r="U30" i="8"/>
  <c r="R30" i="8"/>
  <c r="O30" i="8"/>
  <c r="L30" i="8"/>
  <c r="I30" i="8"/>
  <c r="L43" i="8"/>
  <c r="I43" i="8"/>
  <c r="J38" i="8"/>
  <c r="R41" i="8"/>
  <c r="U37" i="8"/>
  <c r="U36" i="8"/>
  <c r="U35" i="8"/>
  <c r="U34" i="8"/>
  <c r="U33" i="8"/>
  <c r="R37" i="8"/>
  <c r="R36" i="8"/>
  <c r="R35" i="8"/>
  <c r="R34" i="8"/>
  <c r="R33" i="8"/>
  <c r="O37" i="8"/>
  <c r="O36" i="8"/>
  <c r="O35" i="8"/>
  <c r="O34" i="8"/>
  <c r="O33" i="8"/>
  <c r="L37" i="8"/>
  <c r="L36" i="8"/>
  <c r="L35" i="8"/>
  <c r="L34" i="8"/>
  <c r="L33" i="8"/>
  <c r="I37" i="8"/>
  <c r="I36" i="8"/>
  <c r="I35" i="8"/>
  <c r="I34" i="8"/>
  <c r="I33" i="8"/>
  <c r="O38" i="8"/>
  <c r="L38" i="8"/>
  <c r="R38" i="8"/>
  <c r="U38" i="8"/>
  <c r="I38" i="8"/>
  <c r="T30" i="8"/>
  <c r="T38" i="8"/>
  <c r="S38" i="8"/>
  <c r="Q38" i="8"/>
  <c r="P38" i="8"/>
  <c r="N38" i="8"/>
  <c r="M38" i="8"/>
  <c r="K38" i="8"/>
  <c r="H38" i="8"/>
  <c r="G38" i="8"/>
  <c r="G30" i="8"/>
  <c r="H30" i="8"/>
  <c r="M30" i="8"/>
  <c r="N30" i="8"/>
  <c r="O29" i="8"/>
  <c r="U28" i="8"/>
  <c r="U29" i="8"/>
  <c r="S30" i="8"/>
  <c r="R28" i="8"/>
  <c r="R29" i="8"/>
  <c r="P30" i="8"/>
  <c r="Q30" i="8"/>
  <c r="O28" i="8"/>
  <c r="I28" i="8"/>
  <c r="I29" i="8"/>
  <c r="L28" i="8"/>
  <c r="L29" i="8"/>
  <c r="J30" i="8"/>
  <c r="K30" i="8"/>
  <c r="S24" i="8"/>
  <c r="T24" i="8"/>
  <c r="I13" i="8"/>
  <c r="H45" i="8"/>
  <c r="K45" i="8"/>
  <c r="N45" i="8"/>
  <c r="Q45" i="8"/>
  <c r="T45" i="8"/>
  <c r="I41" i="8"/>
  <c r="I42" i="8"/>
  <c r="I44" i="8"/>
  <c r="I45" i="8"/>
  <c r="L44" i="8"/>
  <c r="L41" i="8"/>
  <c r="L42" i="8"/>
  <c r="L45" i="8"/>
  <c r="O44" i="8"/>
  <c r="O41" i="8"/>
  <c r="O42" i="8"/>
  <c r="O45" i="8"/>
  <c r="R45" i="8"/>
  <c r="U44" i="8"/>
  <c r="U41" i="8"/>
  <c r="U42" i="8"/>
  <c r="U45" i="8"/>
  <c r="G45" i="8"/>
  <c r="J45" i="8"/>
  <c r="M45" i="8"/>
  <c r="P45" i="8"/>
  <c r="S45" i="8"/>
  <c r="I27" i="8"/>
  <c r="U27" i="8"/>
  <c r="R27" i="8"/>
  <c r="O27" i="8"/>
  <c r="L27" i="8"/>
  <c r="H24" i="8"/>
  <c r="K24" i="8"/>
  <c r="N24" i="8"/>
  <c r="Q24" i="8"/>
  <c r="I20" i="8"/>
  <c r="I21" i="8"/>
  <c r="I22" i="8"/>
  <c r="I23" i="8"/>
  <c r="L23" i="8"/>
  <c r="L20" i="8"/>
  <c r="L21" i="8"/>
  <c r="L22" i="8"/>
  <c r="O23" i="8"/>
  <c r="O21" i="8"/>
  <c r="O22" i="8"/>
  <c r="O20" i="8"/>
  <c r="R23" i="8"/>
  <c r="R20" i="8"/>
  <c r="R21" i="8"/>
  <c r="R22" i="8"/>
  <c r="U23" i="8"/>
  <c r="U20" i="8"/>
  <c r="U21" i="8"/>
  <c r="U22" i="8"/>
  <c r="G24" i="8"/>
  <c r="J24" i="8"/>
  <c r="M24" i="8"/>
  <c r="P24" i="8"/>
  <c r="H17" i="8"/>
  <c r="K17" i="8"/>
  <c r="N17" i="8"/>
  <c r="Q17" i="8"/>
  <c r="T17" i="8"/>
  <c r="I14" i="8"/>
  <c r="I15" i="8"/>
  <c r="I16" i="8"/>
  <c r="I17" i="8"/>
  <c r="L13" i="8"/>
  <c r="L14" i="8"/>
  <c r="L15" i="8"/>
  <c r="L16" i="8"/>
  <c r="O13" i="8"/>
  <c r="O14" i="8"/>
  <c r="O15" i="8"/>
  <c r="O16" i="8"/>
  <c r="R13" i="8"/>
  <c r="R14" i="8"/>
  <c r="R15" i="8"/>
  <c r="R16" i="8"/>
  <c r="U13" i="8"/>
  <c r="U14" i="8"/>
  <c r="U15" i="8"/>
  <c r="U16" i="8"/>
  <c r="G17" i="8"/>
  <c r="J17" i="8"/>
  <c r="M17" i="8"/>
  <c r="P17" i="8"/>
  <c r="S17" i="8"/>
  <c r="T10" i="8"/>
  <c r="S10" i="8"/>
  <c r="Q10" i="8"/>
  <c r="P10" i="8"/>
  <c r="N10" i="8"/>
  <c r="M10" i="8"/>
  <c r="K10" i="8"/>
  <c r="J10" i="8"/>
  <c r="H10" i="8"/>
  <c r="G10" i="8"/>
  <c r="V10" i="8"/>
  <c r="W10" i="8"/>
  <c r="I6" i="8"/>
  <c r="I7" i="8"/>
  <c r="I8" i="8"/>
  <c r="I9" i="8"/>
  <c r="I10" i="8"/>
  <c r="L6" i="8"/>
  <c r="L7" i="8"/>
  <c r="L8" i="8"/>
  <c r="L9" i="8"/>
  <c r="L10" i="8"/>
  <c r="O6" i="8"/>
  <c r="O7" i="8"/>
  <c r="O8" i="8"/>
  <c r="O9" i="8"/>
  <c r="O10" i="8"/>
  <c r="R6" i="8"/>
  <c r="R7" i="8"/>
  <c r="R8" i="8"/>
  <c r="R9" i="8"/>
  <c r="R10" i="8"/>
  <c r="U6" i="8"/>
  <c r="U7" i="8"/>
  <c r="U8" i="8"/>
  <c r="U9" i="8"/>
  <c r="U10" i="8"/>
  <c r="X10" i="8"/>
  <c r="V42" i="8"/>
  <c r="V43" i="8"/>
  <c r="V44" i="8"/>
  <c r="V41" i="8"/>
  <c r="V34" i="8"/>
  <c r="V35" i="8"/>
  <c r="V36" i="8"/>
  <c r="V37" i="8"/>
  <c r="V33" i="8"/>
  <c r="V28" i="8"/>
  <c r="V29" i="8"/>
  <c r="V20" i="8"/>
  <c r="V21" i="8"/>
  <c r="V22" i="8"/>
  <c r="V23" i="8"/>
  <c r="V15" i="8"/>
  <c r="V16" i="8"/>
  <c r="V13" i="8"/>
  <c r="V7" i="8"/>
  <c r="V8" i="8"/>
  <c r="V9" i="8"/>
  <c r="X13" i="8"/>
  <c r="X14" i="8"/>
  <c r="X15" i="8"/>
  <c r="X16" i="8"/>
  <c r="X20" i="8"/>
  <c r="X21" i="8"/>
  <c r="X22" i="8"/>
  <c r="X23" i="8"/>
  <c r="X27" i="8"/>
  <c r="X28" i="8"/>
  <c r="X29" i="8"/>
  <c r="X33" i="8"/>
  <c r="X34" i="8"/>
  <c r="X35" i="8"/>
  <c r="X36" i="8"/>
  <c r="X37" i="8"/>
  <c r="X41" i="8"/>
  <c r="X42" i="8"/>
  <c r="X43" i="8"/>
  <c r="X44" i="8"/>
  <c r="X7" i="8"/>
  <c r="X8" i="8"/>
  <c r="X9" i="8"/>
  <c r="V14" i="8"/>
  <c r="V27" i="8"/>
  <c r="W13" i="8"/>
  <c r="W14" i="8"/>
  <c r="W15" i="8"/>
  <c r="W16" i="8"/>
  <c r="W20" i="8"/>
  <c r="W21" i="8"/>
  <c r="W22" i="8"/>
  <c r="W23" i="8"/>
  <c r="W27" i="8"/>
  <c r="W28" i="8"/>
  <c r="W29" i="8"/>
  <c r="W33" i="8"/>
  <c r="W34" i="8"/>
  <c r="W35" i="8"/>
  <c r="W36" i="8"/>
  <c r="W37" i="8"/>
  <c r="W41" i="8"/>
  <c r="W42" i="8"/>
  <c r="W43" i="8"/>
  <c r="W44" i="8"/>
  <c r="W7" i="8"/>
  <c r="W8" i="8"/>
  <c r="W9" i="8"/>
  <c r="X6" i="8"/>
  <c r="W6" i="8"/>
  <c r="V6" i="8"/>
</calcChain>
</file>

<file path=xl/sharedStrings.xml><?xml version="1.0" encoding="utf-8"?>
<sst xmlns="http://schemas.openxmlformats.org/spreadsheetml/2006/main" count="71" uniqueCount="63">
  <si>
    <t>mean</t>
  </si>
  <si>
    <t>611-36</t>
  </si>
  <si>
    <t>MLNS no.</t>
  </si>
  <si>
    <t xml:space="preserve">611-27 </t>
  </si>
  <si>
    <t>611-41</t>
  </si>
  <si>
    <t>611-47</t>
  </si>
  <si>
    <t>612-32</t>
  </si>
  <si>
    <t>612-35</t>
  </si>
  <si>
    <t>612-36</t>
  </si>
  <si>
    <t>Temp (°C)</t>
  </si>
  <si>
    <t>WTL no.</t>
  </si>
  <si>
    <t>618-13</t>
  </si>
  <si>
    <t>618-14</t>
  </si>
  <si>
    <r>
      <t xml:space="preserve">A. rosamacula, </t>
    </r>
    <r>
      <rPr>
        <sz val="11"/>
        <color indexed="8"/>
        <rFont val="Calibri"/>
        <family val="2"/>
      </rPr>
      <t>Alachua Co., Fla.</t>
    </r>
  </si>
  <si>
    <r>
      <t>A. fultoni</t>
    </r>
    <r>
      <rPr>
        <sz val="11"/>
        <color indexed="8"/>
        <rFont val="Calibri"/>
        <family val="2"/>
      </rPr>
      <t>, Alachua Co., Fla.</t>
    </r>
  </si>
  <si>
    <r>
      <t>A. delicatula</t>
    </r>
    <r>
      <rPr>
        <sz val="11"/>
        <color indexed="8"/>
        <rFont val="Calibri"/>
        <family val="2"/>
      </rPr>
      <t>, Alachua Co., Fla.</t>
    </r>
  </si>
  <si>
    <r>
      <t>A. litarena</t>
    </r>
    <r>
      <rPr>
        <sz val="11"/>
        <color indexed="8"/>
        <rFont val="Calibri"/>
        <family val="2"/>
      </rPr>
      <t>, Dare Co., N. Car.</t>
    </r>
  </si>
  <si>
    <t>612-27b</t>
  </si>
  <si>
    <t>618-11a</t>
  </si>
  <si>
    <t>618-12b</t>
  </si>
  <si>
    <t>613-9a</t>
  </si>
  <si>
    <t>613-11</t>
  </si>
  <si>
    <t>613-12</t>
  </si>
  <si>
    <t>617-1a</t>
  </si>
  <si>
    <t>617-2</t>
  </si>
  <si>
    <t>617-3a</t>
  </si>
  <si>
    <t>617-6</t>
  </si>
  <si>
    <t>617-7a</t>
  </si>
  <si>
    <r>
      <t>A. imitator</t>
    </r>
    <r>
      <rPr>
        <sz val="11"/>
        <color indexed="8"/>
        <rFont val="Calibri"/>
        <family val="2"/>
      </rPr>
      <t>, Dade Co., Fla.</t>
    </r>
  </si>
  <si>
    <t>619-1</t>
  </si>
  <si>
    <t>619-3</t>
  </si>
  <si>
    <t>619-4</t>
  </si>
  <si>
    <t>619-5</t>
  </si>
  <si>
    <t>p2-6</t>
  </si>
  <si>
    <t>dura</t>
  </si>
  <si>
    <t>p2PD</t>
  </si>
  <si>
    <t>p2PP</t>
  </si>
  <si>
    <t>p2Pdc</t>
  </si>
  <si>
    <t>p3PD</t>
  </si>
  <si>
    <t>p3PP</t>
  </si>
  <si>
    <t>p3Pdc</t>
  </si>
  <si>
    <t>p4PD</t>
  </si>
  <si>
    <t>p4PP</t>
  </si>
  <si>
    <t>p4Pdc</t>
  </si>
  <si>
    <t>p5PD</t>
  </si>
  <si>
    <t>p5PP</t>
  </si>
  <si>
    <t>p5Pdc</t>
  </si>
  <si>
    <t>PD</t>
  </si>
  <si>
    <t>PP</t>
  </si>
  <si>
    <t>Pdc</t>
  </si>
  <si>
    <t xml:space="preserve">      Pulse no. 2</t>
  </si>
  <si>
    <t xml:space="preserve">    Pulse no. 3</t>
  </si>
  <si>
    <t xml:space="preserve">    Pulse no. 5</t>
  </si>
  <si>
    <t xml:space="preserve">    Pulse no. 4</t>
  </si>
  <si>
    <t xml:space="preserve">    Pulse no.6</t>
  </si>
  <si>
    <t>p6PD</t>
  </si>
  <si>
    <t>p6PP</t>
  </si>
  <si>
    <t>p6Pdc</t>
  </si>
  <si>
    <t>`</t>
  </si>
  <si>
    <r>
      <t>A. "obscura" =</t>
    </r>
    <r>
      <rPr>
        <sz val="11"/>
        <rFont val="Calibri"/>
        <family val="2"/>
      </rPr>
      <t>(</t>
    </r>
    <r>
      <rPr>
        <i/>
        <sz val="11"/>
        <rFont val="Calibri"/>
        <family val="2"/>
      </rPr>
      <t>scia</t>
    </r>
    <r>
      <rPr>
        <sz val="11"/>
        <rFont val="Calibri"/>
        <family val="2"/>
      </rPr>
      <t>), Collier Co., Fla.</t>
    </r>
  </si>
  <si>
    <t>All measurements made with CoolEdit, which measures to the nearest msec.</t>
  </si>
  <si>
    <t>pulses</t>
  </si>
  <si>
    <t>per 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</si>
</sst>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0.000"/>
    <numFmt numFmtId="166" formatCode="0.0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horizontal="left"/>
    </xf>
    <xf numFmtId="165" fontId="0" fillId="0" borderId="0" xfId="0" applyNumberFormat="1"/>
    <xf numFmtId="0" fontId="4" fillId="0" borderId="0" xfId="0" applyFont="1"/>
    <xf numFmtId="166" fontId="4" fillId="0" borderId="0" xfId="0" applyNumberFormat="1" applyFont="1"/>
    <xf numFmtId="2" fontId="0" fillId="0" borderId="0" xfId="0" applyNumberFormat="1"/>
    <xf numFmtId="1" fontId="4" fillId="0" borderId="0" xfId="0" applyNumberFormat="1" applyFont="1"/>
    <xf numFmtId="1" fontId="0" fillId="0" borderId="0" xfId="0" applyNumberFormat="1"/>
    <xf numFmtId="1" fontId="4" fillId="0" borderId="0" xfId="0" applyNumberFormat="1" applyFont="1" applyAlignment="1">
      <alignment horizontal="right"/>
    </xf>
    <xf numFmtId="165" fontId="4" fillId="0" borderId="0" xfId="0" applyNumberFormat="1" applyFont="1"/>
    <xf numFmtId="165" fontId="4" fillId="0" borderId="0" xfId="0" applyNumberFormat="1" applyFont="1" applyAlignment="1">
      <alignment horizontal="right"/>
    </xf>
    <xf numFmtId="166" fontId="0" fillId="0" borderId="0" xfId="0" applyNumberFormat="1"/>
    <xf numFmtId="0" fontId="4" fillId="0" borderId="0" xfId="0" applyFont="1" applyAlignment="1">
      <alignment horizontal="left"/>
    </xf>
    <xf numFmtId="0" fontId="5" fillId="0" borderId="0" xfId="0" applyFont="1"/>
    <xf numFmtId="0" fontId="0" fillId="0" borderId="0" xfId="0" quotePrefix="1"/>
    <xf numFmtId="166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ont="1"/>
    <xf numFmtId="0" fontId="0" fillId="0" borderId="0" xfId="0" applyAlignment="1">
      <alignment horizontal="center"/>
    </xf>
    <xf numFmtId="166" fontId="4" fillId="0" borderId="0" xfId="0" applyNumberFormat="1" applyFont="1" applyAlignment="1">
      <alignment horizontal="center"/>
    </xf>
    <xf numFmtId="0" fontId="0" fillId="0" borderId="0" xfId="0" applyFont="1" applyAlignment="1">
      <alignment horizontal="right"/>
    </xf>
    <xf numFmtId="2" fontId="0" fillId="0" borderId="0" xfId="0" applyNumberFormat="1" applyAlignment="1">
      <alignment horizontal="center"/>
    </xf>
    <xf numFmtId="2" fontId="4" fillId="0" borderId="0" xfId="0" applyNumberFormat="1" applyFont="1" applyAlignment="1">
      <alignment horizontal="center"/>
    </xf>
    <xf numFmtId="165" fontId="0" fillId="0" borderId="0" xfId="0" applyNumberFormat="1" applyAlignment="1">
      <alignment horizontal="right"/>
    </xf>
    <xf numFmtId="2" fontId="0" fillId="0" borderId="0" xfId="0" applyNumberFormat="1" applyFont="1" applyAlignment="1">
      <alignment horizontal="right"/>
    </xf>
    <xf numFmtId="2" fontId="0" fillId="0" borderId="0" xfId="0" applyNumberFormat="1" applyAlignment="1">
      <alignment horizontal="right"/>
    </xf>
    <xf numFmtId="0" fontId="5" fillId="0" borderId="0" xfId="0" applyFont="1" applyAlignment="1">
      <alignment horizontal="right"/>
    </xf>
    <xf numFmtId="2" fontId="5" fillId="0" borderId="0" xfId="0" applyNumberFormat="1" applyFont="1" applyAlignment="1">
      <alignment horizontal="right"/>
    </xf>
    <xf numFmtId="2" fontId="4" fillId="0" borderId="0" xfId="0" applyNumberFormat="1" applyFont="1"/>
    <xf numFmtId="165" fontId="0" fillId="0" borderId="0" xfId="0" applyNumberFormat="1" applyAlignment="1">
      <alignment horizontal="center"/>
    </xf>
    <xf numFmtId="165" fontId="4" fillId="0" borderId="0" xfId="0" applyNumberFormat="1" applyFont="1" applyAlignment="1">
      <alignment horizontal="center"/>
    </xf>
    <xf numFmtId="1" fontId="0" fillId="0" borderId="0" xfId="0" applyNumberFormat="1" applyAlignment="1">
      <alignment horizontal="right"/>
    </xf>
    <xf numFmtId="2" fontId="5" fillId="0" borderId="0" xfId="0" applyNumberFormat="1" applyFont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65" fontId="4" fillId="2" borderId="0" xfId="0" applyNumberFormat="1" applyFont="1" applyFill="1" applyAlignment="1">
      <alignment horizontal="right"/>
    </xf>
    <xf numFmtId="1" fontId="4" fillId="2" borderId="0" xfId="0" applyNumberFormat="1" applyFont="1" applyFill="1" applyAlignment="1">
      <alignment horizontal="right"/>
    </xf>
    <xf numFmtId="1" fontId="4" fillId="0" borderId="0" xfId="0" applyNumberFormat="1" applyFont="1" applyAlignment="1">
      <alignment horizontal="center"/>
    </xf>
    <xf numFmtId="1" fontId="0" fillId="2" borderId="0" xfId="0" applyNumberFormat="1" applyFont="1" applyFill="1" applyAlignment="1">
      <alignment horizontal="right"/>
    </xf>
    <xf numFmtId="1" fontId="0" fillId="2" borderId="0" xfId="0" applyNumberFormat="1" applyFill="1" applyAlignment="1">
      <alignment horizontal="right"/>
    </xf>
    <xf numFmtId="1" fontId="5" fillId="2" borderId="0" xfId="0" applyNumberFormat="1" applyFont="1" applyFill="1" applyAlignment="1">
      <alignment horizontal="right"/>
    </xf>
    <xf numFmtId="1" fontId="4" fillId="2" borderId="0" xfId="0" applyNumberFormat="1" applyFont="1" applyFill="1"/>
    <xf numFmtId="1" fontId="0" fillId="2" borderId="0" xfId="0" applyNumberFormat="1" applyFill="1"/>
    <xf numFmtId="166" fontId="4" fillId="2" borderId="0" xfId="0" applyNumberFormat="1" applyFont="1" applyFill="1"/>
    <xf numFmtId="1" fontId="5" fillId="2" borderId="0" xfId="0" applyNumberFormat="1" applyFont="1" applyFill="1"/>
    <xf numFmtId="0" fontId="7" fillId="0" borderId="0" xfId="0" applyFont="1"/>
    <xf numFmtId="0" fontId="8" fillId="0" borderId="0" xfId="0" applyFont="1"/>
    <xf numFmtId="2" fontId="8" fillId="0" borderId="0" xfId="0" applyNumberFormat="1" applyFont="1" applyAlignment="1">
      <alignment horizontal="right"/>
    </xf>
    <xf numFmtId="0" fontId="6" fillId="0" borderId="0" xfId="0" applyFont="1"/>
    <xf numFmtId="166" fontId="8" fillId="0" borderId="0" xfId="0" applyNumberFormat="1" applyFont="1" applyAlignment="1">
      <alignment horizontal="center"/>
    </xf>
    <xf numFmtId="2" fontId="5" fillId="0" borderId="0" xfId="0" applyNumberFormat="1" applyFont="1"/>
    <xf numFmtId="0" fontId="8" fillId="0" borderId="0" xfId="0" applyFont="1" applyAlignment="1">
      <alignment horizontal="center"/>
    </xf>
    <xf numFmtId="1" fontId="8" fillId="2" borderId="0" xfId="0" applyNumberFormat="1" applyFont="1" applyFill="1" applyAlignment="1">
      <alignment horizontal="right"/>
    </xf>
    <xf numFmtId="1" fontId="8" fillId="2" borderId="0" xfId="0" applyNumberFormat="1" applyFont="1" applyFill="1"/>
    <xf numFmtId="2" fontId="7" fillId="0" borderId="0" xfId="0" applyNumberFormat="1" applyFont="1"/>
    <xf numFmtId="1" fontId="8" fillId="0" borderId="0" xfId="0" applyNumberFormat="1" applyFont="1"/>
    <xf numFmtId="0" fontId="8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2" fontId="7" fillId="0" borderId="0" xfId="0" applyNumberFormat="1" applyFont="1" applyAlignment="1">
      <alignment horizontal="center"/>
    </xf>
    <xf numFmtId="1" fontId="7" fillId="2" borderId="0" xfId="0" applyNumberFormat="1" applyFont="1" applyFill="1" applyAlignment="1">
      <alignment horizontal="right"/>
    </xf>
    <xf numFmtId="2" fontId="7" fillId="0" borderId="0" xfId="0" applyNumberFormat="1" applyFont="1" applyAlignment="1">
      <alignment horizontal="right"/>
    </xf>
    <xf numFmtId="1" fontId="7" fillId="2" borderId="0" xfId="0" applyNumberFormat="1" applyFont="1" applyFill="1"/>
    <xf numFmtId="2" fontId="8" fillId="0" borderId="0" xfId="0" applyNumberFormat="1" applyFont="1"/>
    <xf numFmtId="2" fontId="7" fillId="0" borderId="0" xfId="0" applyNumberFormat="1" applyFont="1" applyFill="1" applyAlignment="1">
      <alignment horizontal="right"/>
    </xf>
    <xf numFmtId="0" fontId="9" fillId="0" borderId="0" xfId="0" applyFont="1"/>
    <xf numFmtId="166" fontId="9" fillId="0" borderId="0" xfId="0" applyNumberFormat="1" applyFont="1"/>
    <xf numFmtId="1" fontId="9" fillId="2" borderId="0" xfId="0" applyNumberFormat="1" applyFont="1" applyFill="1"/>
    <xf numFmtId="0" fontId="8" fillId="0" borderId="0" xfId="0" applyFont="1" applyAlignment="1">
      <alignment horizontal="left"/>
    </xf>
    <xf numFmtId="1" fontId="8" fillId="2" borderId="0" xfId="0" applyNumberFormat="1" applyFont="1" applyFill="1" applyAlignment="1">
      <alignment horizontal="left"/>
    </xf>
    <xf numFmtId="1" fontId="8" fillId="2" borderId="0" xfId="0" quotePrefix="1" applyNumberFormat="1" applyFont="1" applyFill="1" applyAlignment="1">
      <alignment horizontal="center"/>
    </xf>
    <xf numFmtId="1" fontId="8" fillId="2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73"/>
  <sheetViews>
    <sheetView tabSelected="1" topLeftCell="C14" zoomScale="90" zoomScaleNormal="90" workbookViewId="0">
      <selection activeCell="X45" sqref="X45"/>
    </sheetView>
  </sheetViews>
  <sheetFormatPr defaultRowHeight="15" x14ac:dyDescent="0.25"/>
  <cols>
    <col min="1" max="1" width="5.42578125" customWidth="1"/>
    <col min="2" max="2" width="8.85546875" customWidth="1"/>
    <col min="3" max="3" width="9" customWidth="1"/>
    <col min="4" max="4" width="9.42578125" style="19" customWidth="1"/>
    <col min="5" max="5" width="10.140625" customWidth="1"/>
    <col min="6" max="6" width="5" customWidth="1"/>
    <col min="7" max="7" width="6.7109375" customWidth="1"/>
    <col min="8" max="8" width="6.7109375" style="30" customWidth="1"/>
    <col min="9" max="9" width="8.28515625" style="22" customWidth="1"/>
    <col min="10" max="10" width="6.7109375" customWidth="1"/>
    <col min="11" max="11" width="6.7109375" style="24" customWidth="1"/>
    <col min="12" max="12" width="8.140625" style="24" customWidth="1"/>
    <col min="13" max="14" width="6.7109375" style="11" customWidth="1"/>
    <col min="15" max="15" width="7.7109375" customWidth="1"/>
    <col min="16" max="17" width="6.7109375" customWidth="1"/>
    <col min="18" max="18" width="8.5703125" customWidth="1"/>
    <col min="19" max="20" width="6.7109375" customWidth="1"/>
    <col min="21" max="21" width="8.140625" customWidth="1"/>
    <col min="22" max="22" width="9" customWidth="1"/>
    <col min="23" max="23" width="8.28515625" customWidth="1"/>
    <col min="24" max="24" width="7.85546875" customWidth="1"/>
    <col min="25" max="29" width="6.7109375" customWidth="1"/>
  </cols>
  <sheetData>
    <row r="1" spans="1:25" x14ac:dyDescent="0.25">
      <c r="A1" s="50" t="s">
        <v>60</v>
      </c>
    </row>
    <row r="2" spans="1:25" x14ac:dyDescent="0.25">
      <c r="B2" s="3"/>
      <c r="C2" s="3"/>
      <c r="E2" s="3" t="s">
        <v>61</v>
      </c>
      <c r="F2" s="3" t="s">
        <v>33</v>
      </c>
      <c r="G2" s="34" t="s">
        <v>50</v>
      </c>
      <c r="H2" s="35"/>
      <c r="I2" s="23"/>
      <c r="J2" s="34" t="s">
        <v>51</v>
      </c>
      <c r="K2" s="37"/>
      <c r="L2" s="10"/>
      <c r="M2" s="34" t="s">
        <v>53</v>
      </c>
      <c r="N2" s="45"/>
      <c r="O2" s="3"/>
      <c r="P2" s="34" t="s">
        <v>52</v>
      </c>
      <c r="Q2" s="34"/>
      <c r="R2" s="3"/>
      <c r="S2" s="34" t="s">
        <v>54</v>
      </c>
      <c r="T2" s="34"/>
      <c r="U2" s="3"/>
      <c r="V2" s="16" t="s">
        <v>0</v>
      </c>
      <c r="W2" s="16" t="s">
        <v>0</v>
      </c>
      <c r="X2" s="16" t="s">
        <v>0</v>
      </c>
    </row>
    <row r="3" spans="1:25" x14ac:dyDescent="0.25">
      <c r="A3" s="3"/>
      <c r="B3" s="12" t="s">
        <v>10</v>
      </c>
      <c r="C3" s="16" t="s">
        <v>2</v>
      </c>
      <c r="D3" s="16" t="s">
        <v>9</v>
      </c>
      <c r="E3" s="16" t="s">
        <v>62</v>
      </c>
      <c r="F3" s="3" t="s">
        <v>34</v>
      </c>
      <c r="G3" s="36" t="s">
        <v>35</v>
      </c>
      <c r="H3" s="35" t="s">
        <v>36</v>
      </c>
      <c r="I3" s="29" t="s">
        <v>37</v>
      </c>
      <c r="J3" s="36" t="s">
        <v>38</v>
      </c>
      <c r="K3" s="35" t="s">
        <v>39</v>
      </c>
      <c r="L3" s="3" t="s">
        <v>40</v>
      </c>
      <c r="M3" s="36" t="s">
        <v>41</v>
      </c>
      <c r="N3" s="35" t="s">
        <v>42</v>
      </c>
      <c r="O3" s="3" t="s">
        <v>43</v>
      </c>
      <c r="P3" s="36" t="s">
        <v>44</v>
      </c>
      <c r="Q3" s="35" t="s">
        <v>45</v>
      </c>
      <c r="R3" s="3" t="s">
        <v>46</v>
      </c>
      <c r="S3" s="36" t="s">
        <v>55</v>
      </c>
      <c r="T3" s="35" t="s">
        <v>56</v>
      </c>
      <c r="U3" s="3" t="s">
        <v>57</v>
      </c>
      <c r="V3" s="16" t="s">
        <v>47</v>
      </c>
      <c r="W3" s="31" t="s">
        <v>48</v>
      </c>
      <c r="X3" s="3" t="s">
        <v>49</v>
      </c>
    </row>
    <row r="4" spans="1:25" x14ac:dyDescent="0.25">
      <c r="A4" s="3"/>
      <c r="C4" s="16"/>
      <c r="D4" s="17"/>
      <c r="F4" s="3"/>
      <c r="G4" s="38"/>
      <c r="H4" s="38"/>
      <c r="I4" s="29"/>
      <c r="J4" s="38"/>
      <c r="K4" s="38"/>
      <c r="L4" s="8"/>
      <c r="M4" s="38"/>
      <c r="N4" s="38"/>
      <c r="O4" s="8"/>
      <c r="P4" s="38"/>
      <c r="Q4" s="38"/>
      <c r="R4" s="8"/>
      <c r="S4" s="38"/>
      <c r="T4" s="38"/>
      <c r="U4" s="8"/>
      <c r="V4" s="39"/>
      <c r="W4" s="6"/>
      <c r="X4" s="6"/>
      <c r="Y4" s="7"/>
    </row>
    <row r="5" spans="1:25" x14ac:dyDescent="0.25">
      <c r="A5" s="13" t="s">
        <v>13</v>
      </c>
      <c r="B5" s="3"/>
      <c r="C5" s="3"/>
      <c r="D5" s="15"/>
      <c r="E5" s="19"/>
      <c r="F5" s="19"/>
      <c r="G5" s="40"/>
      <c r="H5" s="40"/>
      <c r="I5" s="25"/>
      <c r="J5" s="40"/>
      <c r="K5" s="41"/>
      <c r="L5" s="32"/>
      <c r="M5" s="40"/>
      <c r="N5" s="40"/>
      <c r="O5" s="7"/>
      <c r="P5" s="44"/>
      <c r="Q5" s="44"/>
      <c r="R5" s="7"/>
      <c r="S5" s="44"/>
      <c r="T5" s="44"/>
      <c r="U5" s="7"/>
      <c r="V5" s="7"/>
      <c r="W5" s="7"/>
      <c r="X5" s="7"/>
      <c r="Y5" s="7"/>
    </row>
    <row r="6" spans="1:25" x14ac:dyDescent="0.25">
      <c r="B6" t="s">
        <v>3</v>
      </c>
      <c r="C6">
        <v>121238</v>
      </c>
      <c r="D6" s="15">
        <v>24.6</v>
      </c>
      <c r="E6" s="19"/>
      <c r="F6" s="19"/>
      <c r="G6" s="41">
        <v>11</v>
      </c>
      <c r="H6" s="41">
        <v>15</v>
      </c>
      <c r="I6" s="26">
        <f>G6/H6</f>
        <v>0.73333333333333328</v>
      </c>
      <c r="J6" s="41">
        <v>10</v>
      </c>
      <c r="K6" s="41">
        <v>15</v>
      </c>
      <c r="L6" s="26">
        <f>J6/K6</f>
        <v>0.66666666666666663</v>
      </c>
      <c r="M6" s="41">
        <v>10</v>
      </c>
      <c r="N6" s="41">
        <v>15</v>
      </c>
      <c r="O6" s="26">
        <f>M6/N6</f>
        <v>0.66666666666666663</v>
      </c>
      <c r="P6" s="41">
        <v>10</v>
      </c>
      <c r="Q6" s="41">
        <v>15</v>
      </c>
      <c r="R6" s="26">
        <f>P6/Q6</f>
        <v>0.66666666666666663</v>
      </c>
      <c r="S6" s="44">
        <v>10</v>
      </c>
      <c r="T6" s="44">
        <v>15</v>
      </c>
      <c r="U6" s="26">
        <f>S6/T6</f>
        <v>0.66666666666666663</v>
      </c>
      <c r="V6" s="5">
        <f>AVERAGE(G6,J6,M6,P6,S6)</f>
        <v>10.199999999999999</v>
      </c>
      <c r="W6" s="5">
        <f>AVERAGE(H6,K6,N6,Q6,T6)</f>
        <v>15</v>
      </c>
      <c r="X6" s="5">
        <f>AVERAGE(I6,L6,O6,R6,U6)</f>
        <v>0.67999999999999994</v>
      </c>
      <c r="Y6" s="7"/>
    </row>
    <row r="7" spans="1:25" x14ac:dyDescent="0.25">
      <c r="B7" t="s">
        <v>1</v>
      </c>
      <c r="C7">
        <v>121229</v>
      </c>
      <c r="D7" s="15">
        <v>25</v>
      </c>
      <c r="E7" s="19"/>
      <c r="F7" s="19"/>
      <c r="G7" s="41">
        <v>9</v>
      </c>
      <c r="H7" s="41">
        <v>14</v>
      </c>
      <c r="I7" s="26">
        <f>G7/H7</f>
        <v>0.6428571428571429</v>
      </c>
      <c r="J7" s="41">
        <v>10</v>
      </c>
      <c r="K7" s="41">
        <v>15</v>
      </c>
      <c r="L7" s="26">
        <f>J7/K7</f>
        <v>0.66666666666666663</v>
      </c>
      <c r="M7" s="41">
        <v>9</v>
      </c>
      <c r="N7" s="41">
        <v>14</v>
      </c>
      <c r="O7" s="26">
        <f>M7/N7</f>
        <v>0.6428571428571429</v>
      </c>
      <c r="P7" s="44">
        <v>9</v>
      </c>
      <c r="Q7" s="44">
        <v>14</v>
      </c>
      <c r="R7" s="26">
        <f>P7/Q7</f>
        <v>0.6428571428571429</v>
      </c>
      <c r="S7" s="44">
        <v>10</v>
      </c>
      <c r="T7" s="44">
        <v>15</v>
      </c>
      <c r="U7" s="26">
        <f>S7/T7</f>
        <v>0.66666666666666663</v>
      </c>
      <c r="V7" s="5">
        <f>AVERAGE(G7,J7,M7,P7,S7)</f>
        <v>9.4</v>
      </c>
      <c r="W7" s="5">
        <f t="shared" ref="W7:W44" si="0">AVERAGE(H7,K7,N7,Q7,T7)</f>
        <v>14.4</v>
      </c>
      <c r="X7" s="5">
        <f t="shared" ref="X7:X44" si="1">AVERAGE(I7,L7,O7,R7,U7)</f>
        <v>0.65238095238095239</v>
      </c>
      <c r="Y7" s="7"/>
    </row>
    <row r="8" spans="1:25" x14ac:dyDescent="0.25">
      <c r="B8" t="s">
        <v>4</v>
      </c>
      <c r="C8">
        <v>121224</v>
      </c>
      <c r="D8" s="15">
        <v>25.3</v>
      </c>
      <c r="E8" s="19"/>
      <c r="F8" s="19"/>
      <c r="G8" s="41">
        <v>10</v>
      </c>
      <c r="H8" s="41">
        <v>13</v>
      </c>
      <c r="I8" s="26">
        <f>G8/H8</f>
        <v>0.76923076923076927</v>
      </c>
      <c r="J8" s="41">
        <v>11</v>
      </c>
      <c r="K8" s="41">
        <v>14</v>
      </c>
      <c r="L8" s="26">
        <f>J8/K8</f>
        <v>0.7857142857142857</v>
      </c>
      <c r="M8" s="41">
        <v>11</v>
      </c>
      <c r="N8" s="41">
        <v>14</v>
      </c>
      <c r="O8" s="26">
        <f>M8/N8</f>
        <v>0.7857142857142857</v>
      </c>
      <c r="P8" s="44">
        <v>11</v>
      </c>
      <c r="Q8" s="44">
        <v>14</v>
      </c>
      <c r="R8" s="26">
        <f>P8/Q8</f>
        <v>0.7857142857142857</v>
      </c>
      <c r="S8" s="44">
        <v>11</v>
      </c>
      <c r="T8" s="44">
        <v>14</v>
      </c>
      <c r="U8" s="26">
        <f>S8/T8</f>
        <v>0.7857142857142857</v>
      </c>
      <c r="V8" s="5">
        <f>AVERAGE(G8,J8,M8,P8,S8)</f>
        <v>10.8</v>
      </c>
      <c r="W8" s="5">
        <f t="shared" si="0"/>
        <v>13.8</v>
      </c>
      <c r="X8" s="5">
        <f t="shared" si="1"/>
        <v>0.78241758241758241</v>
      </c>
      <c r="Y8" s="7"/>
    </row>
    <row r="9" spans="1:25" x14ac:dyDescent="0.25">
      <c r="B9" t="s">
        <v>5</v>
      </c>
      <c r="C9">
        <v>125586</v>
      </c>
      <c r="D9" s="15">
        <v>24</v>
      </c>
      <c r="E9" s="19"/>
      <c r="F9" s="19"/>
      <c r="G9" s="41">
        <v>11</v>
      </c>
      <c r="H9" s="41">
        <v>16</v>
      </c>
      <c r="I9" s="26">
        <f>G9/H9</f>
        <v>0.6875</v>
      </c>
      <c r="J9" s="41">
        <v>10</v>
      </c>
      <c r="K9" s="41">
        <v>15</v>
      </c>
      <c r="L9" s="26">
        <f>J9/K9</f>
        <v>0.66666666666666663</v>
      </c>
      <c r="M9" s="41">
        <v>10</v>
      </c>
      <c r="N9" s="41">
        <v>14</v>
      </c>
      <c r="O9" s="26">
        <f>M9/N9</f>
        <v>0.7142857142857143</v>
      </c>
      <c r="P9" s="44">
        <v>11</v>
      </c>
      <c r="Q9" s="44">
        <v>16</v>
      </c>
      <c r="R9" s="26">
        <f>P9/Q9</f>
        <v>0.6875</v>
      </c>
      <c r="S9" s="44">
        <v>10</v>
      </c>
      <c r="T9" s="44">
        <v>15</v>
      </c>
      <c r="U9" s="26">
        <f>S9/T9</f>
        <v>0.66666666666666663</v>
      </c>
      <c r="V9" s="5">
        <f>AVERAGE(G9,J9,M9,P9,S9)</f>
        <v>10.4</v>
      </c>
      <c r="W9" s="5">
        <f t="shared" si="0"/>
        <v>15.2</v>
      </c>
      <c r="X9" s="5">
        <f t="shared" si="1"/>
        <v>0.68452380952380953</v>
      </c>
      <c r="Y9" s="7"/>
    </row>
    <row r="10" spans="1:25" x14ac:dyDescent="0.25">
      <c r="B10" s="21"/>
      <c r="C10" s="21"/>
      <c r="D10" s="15"/>
      <c r="E10" s="27" t="s">
        <v>0</v>
      </c>
      <c r="F10" s="33"/>
      <c r="G10" s="42">
        <f t="shared" ref="G10:U10" si="2">AVERAGE(G6:G9)</f>
        <v>10.25</v>
      </c>
      <c r="H10" s="42">
        <f t="shared" si="2"/>
        <v>14.5</v>
      </c>
      <c r="I10" s="25">
        <f t="shared" si="2"/>
        <v>0.70823031135531134</v>
      </c>
      <c r="J10" s="42">
        <f t="shared" si="2"/>
        <v>10.25</v>
      </c>
      <c r="K10" s="42">
        <f t="shared" si="2"/>
        <v>14.75</v>
      </c>
      <c r="L10" s="25">
        <f t="shared" si="2"/>
        <v>0.6964285714285714</v>
      </c>
      <c r="M10" s="42">
        <f t="shared" si="2"/>
        <v>10</v>
      </c>
      <c r="N10" s="42">
        <f t="shared" si="2"/>
        <v>14.25</v>
      </c>
      <c r="O10" s="25">
        <f t="shared" si="2"/>
        <v>0.70238095238095244</v>
      </c>
      <c r="P10" s="46">
        <f t="shared" si="2"/>
        <v>10.25</v>
      </c>
      <c r="Q10" s="46">
        <f t="shared" si="2"/>
        <v>14.75</v>
      </c>
      <c r="R10" s="25">
        <f t="shared" si="2"/>
        <v>0.69568452380952384</v>
      </c>
      <c r="S10" s="46">
        <f t="shared" si="2"/>
        <v>10.25</v>
      </c>
      <c r="T10" s="46">
        <f t="shared" si="2"/>
        <v>14.75</v>
      </c>
      <c r="U10" s="25">
        <f t="shared" si="2"/>
        <v>0.6964285714285714</v>
      </c>
      <c r="V10" s="5">
        <f>AVERAGE(G10,J10,M10,P10,S10)</f>
        <v>10.199999999999999</v>
      </c>
      <c r="W10" s="5">
        <f t="shared" si="0"/>
        <v>14.6</v>
      </c>
      <c r="X10" s="5">
        <f t="shared" si="1"/>
        <v>0.69983058608058601</v>
      </c>
      <c r="Y10" s="7"/>
    </row>
    <row r="11" spans="1:25" x14ac:dyDescent="0.25">
      <c r="A11" s="3"/>
      <c r="B11" s="16"/>
      <c r="C11" s="16"/>
      <c r="D11" s="17"/>
      <c r="G11" s="38"/>
      <c r="H11" s="38"/>
      <c r="I11" s="26"/>
      <c r="J11" s="38"/>
      <c r="K11" s="41"/>
      <c r="L11" s="26"/>
      <c r="M11" s="41"/>
      <c r="N11" s="41"/>
      <c r="O11" s="26"/>
      <c r="P11" s="44"/>
      <c r="Q11" s="44"/>
      <c r="R11" s="26"/>
      <c r="S11" s="44"/>
      <c r="T11" s="44"/>
      <c r="U11" s="26"/>
      <c r="V11" s="26"/>
      <c r="W11" s="5"/>
      <c r="X11" s="5"/>
      <c r="Y11" s="7"/>
    </row>
    <row r="12" spans="1:25" x14ac:dyDescent="0.25">
      <c r="A12" s="13" t="s">
        <v>14</v>
      </c>
      <c r="D12" s="15"/>
      <c r="E12" s="19"/>
      <c r="F12" s="19"/>
      <c r="G12" s="40"/>
      <c r="H12" s="40"/>
      <c r="I12" s="26"/>
      <c r="J12" s="40"/>
      <c r="K12" s="41"/>
      <c r="L12" s="26"/>
      <c r="M12" s="41"/>
      <c r="N12" s="41"/>
      <c r="O12" s="26"/>
      <c r="P12" s="44"/>
      <c r="Q12" s="44"/>
      <c r="R12" s="26"/>
      <c r="S12" s="44"/>
      <c r="T12" s="44"/>
      <c r="U12" s="26"/>
      <c r="V12" s="5"/>
      <c r="W12" s="5"/>
      <c r="X12" s="5"/>
      <c r="Y12" s="7"/>
    </row>
    <row r="13" spans="1:25" x14ac:dyDescent="0.25">
      <c r="B13" t="s">
        <v>17</v>
      </c>
      <c r="C13">
        <v>125585</v>
      </c>
      <c r="D13" s="15">
        <v>24</v>
      </c>
      <c r="E13" s="19"/>
      <c r="F13" s="19"/>
      <c r="G13" s="40">
        <v>15</v>
      </c>
      <c r="H13" s="40">
        <v>22</v>
      </c>
      <c r="I13" s="26">
        <f>G13/H13</f>
        <v>0.68181818181818177</v>
      </c>
      <c r="J13" s="40">
        <v>15</v>
      </c>
      <c r="K13" s="41">
        <v>23</v>
      </c>
      <c r="L13" s="26">
        <f>J13/K13</f>
        <v>0.65217391304347827</v>
      </c>
      <c r="M13" s="41">
        <v>15</v>
      </c>
      <c r="N13" s="41">
        <v>23</v>
      </c>
      <c r="O13" s="26">
        <f>M13/N13</f>
        <v>0.65217391304347827</v>
      </c>
      <c r="P13" s="44">
        <v>15</v>
      </c>
      <c r="Q13" s="44">
        <v>23</v>
      </c>
      <c r="R13" s="26">
        <f>P13/Q13</f>
        <v>0.65217391304347827</v>
      </c>
      <c r="S13" s="44">
        <v>15</v>
      </c>
      <c r="T13" s="44">
        <v>23</v>
      </c>
      <c r="U13" s="26">
        <f>S13/T13</f>
        <v>0.65217391304347827</v>
      </c>
      <c r="V13" s="28">
        <f>AVERAGE(G13,J13,M13,P13,S13)</f>
        <v>15</v>
      </c>
      <c r="W13" s="52">
        <f t="shared" si="0"/>
        <v>22.8</v>
      </c>
      <c r="X13" s="52">
        <f t="shared" si="1"/>
        <v>0.65810276679841895</v>
      </c>
      <c r="Y13" s="7"/>
    </row>
    <row r="14" spans="1:25" x14ac:dyDescent="0.25">
      <c r="B14" t="s">
        <v>6</v>
      </c>
      <c r="C14">
        <v>125638</v>
      </c>
      <c r="D14" s="15">
        <v>23.8</v>
      </c>
      <c r="E14" s="19"/>
      <c r="F14" s="19"/>
      <c r="G14" s="40">
        <v>12</v>
      </c>
      <c r="H14" s="40">
        <v>23</v>
      </c>
      <c r="I14" s="26">
        <f>G14/H14</f>
        <v>0.52173913043478259</v>
      </c>
      <c r="J14" s="40">
        <v>12</v>
      </c>
      <c r="K14" s="41">
        <v>25</v>
      </c>
      <c r="L14" s="26">
        <f>J14/K14</f>
        <v>0.48</v>
      </c>
      <c r="M14" s="41">
        <v>12</v>
      </c>
      <c r="N14" s="41">
        <v>25</v>
      </c>
      <c r="O14" s="26">
        <f>M14/N14</f>
        <v>0.48</v>
      </c>
      <c r="P14" s="44">
        <v>11</v>
      </c>
      <c r="Q14" s="44">
        <v>25</v>
      </c>
      <c r="R14" s="26">
        <f>P14/Q14</f>
        <v>0.44</v>
      </c>
      <c r="S14" s="44">
        <v>12</v>
      </c>
      <c r="T14" s="44">
        <v>24</v>
      </c>
      <c r="U14" s="26">
        <f>S14/T14</f>
        <v>0.5</v>
      </c>
      <c r="V14" s="52">
        <f>AVERAGE(G14,J14,M14,P14,S14)</f>
        <v>11.8</v>
      </c>
      <c r="W14" s="52">
        <f t="shared" si="0"/>
        <v>24.4</v>
      </c>
      <c r="X14" s="52">
        <f t="shared" si="1"/>
        <v>0.48434782608695653</v>
      </c>
      <c r="Y14" s="7"/>
    </row>
    <row r="15" spans="1:25" x14ac:dyDescent="0.25">
      <c r="B15" t="s">
        <v>7</v>
      </c>
      <c r="C15">
        <v>125697</v>
      </c>
      <c r="D15" s="15">
        <v>23</v>
      </c>
      <c r="E15" s="19"/>
      <c r="F15" s="19"/>
      <c r="G15" s="40">
        <v>14</v>
      </c>
      <c r="H15" s="40">
        <v>25</v>
      </c>
      <c r="I15" s="26">
        <f>G15/H15</f>
        <v>0.56000000000000005</v>
      </c>
      <c r="J15" s="40">
        <v>14</v>
      </c>
      <c r="K15" s="41">
        <v>25</v>
      </c>
      <c r="L15" s="26">
        <f>J15/K15</f>
        <v>0.56000000000000005</v>
      </c>
      <c r="M15" s="41">
        <v>14</v>
      </c>
      <c r="N15" s="41">
        <v>25</v>
      </c>
      <c r="O15" s="26">
        <f>M15/N15</f>
        <v>0.56000000000000005</v>
      </c>
      <c r="P15" s="44">
        <v>14</v>
      </c>
      <c r="Q15" s="44">
        <v>25</v>
      </c>
      <c r="R15" s="26">
        <f>P15/Q15</f>
        <v>0.56000000000000005</v>
      </c>
      <c r="S15" s="44">
        <v>14</v>
      </c>
      <c r="T15" s="44">
        <v>25</v>
      </c>
      <c r="U15" s="26">
        <f>S15/T15</f>
        <v>0.56000000000000005</v>
      </c>
      <c r="V15" s="28">
        <f>AVERAGE(G15,J15,M15,P15,S15)</f>
        <v>14</v>
      </c>
      <c r="W15" s="52">
        <f t="shared" si="0"/>
        <v>25</v>
      </c>
      <c r="X15" s="52">
        <f t="shared" si="1"/>
        <v>0.56000000000000005</v>
      </c>
      <c r="Y15" s="7"/>
    </row>
    <row r="16" spans="1:25" x14ac:dyDescent="0.25">
      <c r="B16" t="s">
        <v>8</v>
      </c>
      <c r="C16">
        <v>125703</v>
      </c>
      <c r="D16" s="15">
        <v>23</v>
      </c>
      <c r="E16" s="19"/>
      <c r="F16" s="19"/>
      <c r="G16" s="40">
        <v>12</v>
      </c>
      <c r="H16" s="40">
        <v>25</v>
      </c>
      <c r="I16" s="26">
        <f>G16/H16</f>
        <v>0.48</v>
      </c>
      <c r="J16" s="40">
        <v>12</v>
      </c>
      <c r="K16" s="41">
        <v>25</v>
      </c>
      <c r="L16" s="26">
        <f>J16/K16</f>
        <v>0.48</v>
      </c>
      <c r="M16" s="41">
        <v>12</v>
      </c>
      <c r="N16" s="41">
        <v>25</v>
      </c>
      <c r="O16" s="26">
        <f>M16/N16</f>
        <v>0.48</v>
      </c>
      <c r="P16" s="44">
        <v>12</v>
      </c>
      <c r="Q16" s="44">
        <v>24</v>
      </c>
      <c r="R16" s="26">
        <f>P16/Q16</f>
        <v>0.5</v>
      </c>
      <c r="S16" s="44">
        <v>13</v>
      </c>
      <c r="T16" s="44">
        <v>25</v>
      </c>
      <c r="U16" s="26">
        <f>S16/T16</f>
        <v>0.52</v>
      </c>
      <c r="V16" s="52">
        <f>AVERAGE(G16,J16,M16,P16,S16)</f>
        <v>12.2</v>
      </c>
      <c r="W16" s="52">
        <f t="shared" si="0"/>
        <v>24.8</v>
      </c>
      <c r="X16" s="52">
        <f t="shared" si="1"/>
        <v>0.49199999999999999</v>
      </c>
      <c r="Y16" s="7"/>
    </row>
    <row r="17" spans="1:34" x14ac:dyDescent="0.25">
      <c r="B17" s="21"/>
      <c r="C17" s="21"/>
      <c r="D17" s="15"/>
      <c r="E17" s="27" t="s">
        <v>0</v>
      </c>
      <c r="F17" s="33"/>
      <c r="G17" s="42">
        <f t="shared" ref="G17:X17" si="3">AVERAGE(G13:G16)</f>
        <v>13.25</v>
      </c>
      <c r="H17" s="42">
        <f t="shared" si="3"/>
        <v>23.75</v>
      </c>
      <c r="I17" s="28">
        <f t="shared" si="3"/>
        <v>0.5608893280632411</v>
      </c>
      <c r="J17" s="42">
        <f t="shared" si="3"/>
        <v>13.25</v>
      </c>
      <c r="K17" s="42">
        <f t="shared" si="3"/>
        <v>24.5</v>
      </c>
      <c r="L17" s="28">
        <f t="shared" si="3"/>
        <v>0.54304347826086952</v>
      </c>
      <c r="M17" s="42">
        <f t="shared" si="3"/>
        <v>13.25</v>
      </c>
      <c r="N17" s="42">
        <f t="shared" si="3"/>
        <v>24.5</v>
      </c>
      <c r="O17" s="28">
        <f t="shared" si="3"/>
        <v>0.54304347826086952</v>
      </c>
      <c r="P17" s="46">
        <f t="shared" si="3"/>
        <v>13</v>
      </c>
      <c r="Q17" s="46">
        <f t="shared" si="3"/>
        <v>24.25</v>
      </c>
      <c r="R17" s="28">
        <f t="shared" si="3"/>
        <v>0.53804347826086962</v>
      </c>
      <c r="S17" s="46">
        <f t="shared" si="3"/>
        <v>13.5</v>
      </c>
      <c r="T17" s="46">
        <f t="shared" si="3"/>
        <v>24.25</v>
      </c>
      <c r="U17" s="28">
        <f t="shared" si="3"/>
        <v>0.55804347826086964</v>
      </c>
      <c r="V17" s="28">
        <f t="shared" si="3"/>
        <v>13.25</v>
      </c>
      <c r="W17" s="28">
        <f t="shared" si="3"/>
        <v>24.25</v>
      </c>
      <c r="X17" s="28">
        <f t="shared" si="3"/>
        <v>0.54861264822134381</v>
      </c>
      <c r="Y17" s="7"/>
    </row>
    <row r="18" spans="1:34" x14ac:dyDescent="0.25">
      <c r="D18" s="15"/>
      <c r="G18" s="41"/>
      <c r="H18" s="41"/>
      <c r="I18" s="26"/>
      <c r="J18" s="41"/>
      <c r="K18" s="41" t="s">
        <v>58</v>
      </c>
      <c r="L18" s="26"/>
      <c r="M18" s="41"/>
      <c r="N18" s="41"/>
      <c r="O18" s="26"/>
      <c r="P18" s="44"/>
      <c r="Q18" s="44"/>
      <c r="R18" s="26"/>
      <c r="S18" s="44"/>
      <c r="T18" s="44"/>
      <c r="U18" s="26"/>
      <c r="V18" s="5"/>
      <c r="W18" s="5"/>
      <c r="X18" s="5"/>
      <c r="Y18" s="7"/>
    </row>
    <row r="19" spans="1:34" x14ac:dyDescent="0.25">
      <c r="A19" s="13" t="s">
        <v>15</v>
      </c>
      <c r="B19" s="3"/>
      <c r="C19" s="3"/>
      <c r="D19" s="20"/>
      <c r="E19" s="19"/>
      <c r="F19" s="19"/>
      <c r="G19" s="41"/>
      <c r="H19" s="41"/>
      <c r="I19" s="26"/>
      <c r="J19" s="41"/>
      <c r="K19" s="41"/>
      <c r="L19" s="26"/>
      <c r="M19" s="41"/>
      <c r="N19" s="41"/>
      <c r="O19" s="26"/>
      <c r="P19" s="44"/>
      <c r="Q19" s="44"/>
      <c r="R19" s="26"/>
      <c r="S19" s="43"/>
      <c r="T19" s="43"/>
      <c r="U19" s="26"/>
      <c r="V19" s="26"/>
      <c r="W19" s="5"/>
      <c r="X19" s="5"/>
      <c r="Y19" s="7"/>
    </row>
    <row r="20" spans="1:34" x14ac:dyDescent="0.25">
      <c r="A20" s="3"/>
      <c r="B20" t="s">
        <v>18</v>
      </c>
      <c r="C20" s="48">
        <v>121489</v>
      </c>
      <c r="D20" s="51">
        <v>24.5</v>
      </c>
      <c r="E20" s="53"/>
      <c r="F20" s="53"/>
      <c r="G20" s="54">
        <v>8</v>
      </c>
      <c r="H20" s="54">
        <v>12</v>
      </c>
      <c r="I20" s="49">
        <f>G20/H20</f>
        <v>0.66666666666666663</v>
      </c>
      <c r="J20" s="54">
        <v>9</v>
      </c>
      <c r="K20" s="54">
        <v>12</v>
      </c>
      <c r="L20" s="49">
        <f>J20/K20</f>
        <v>0.75</v>
      </c>
      <c r="M20" s="54">
        <v>9</v>
      </c>
      <c r="N20" s="54">
        <v>12</v>
      </c>
      <c r="O20" s="49">
        <f>M20/N20</f>
        <v>0.75</v>
      </c>
      <c r="P20" s="55">
        <v>9</v>
      </c>
      <c r="Q20" s="55">
        <v>13</v>
      </c>
      <c r="R20" s="49">
        <f>P20/Q20</f>
        <v>0.69230769230769229</v>
      </c>
      <c r="S20" s="55">
        <v>8</v>
      </c>
      <c r="T20" s="55">
        <v>12</v>
      </c>
      <c r="U20" s="49">
        <f>S20/T20</f>
        <v>0.66666666666666663</v>
      </c>
      <c r="V20" s="56">
        <f>AVERAGE(G20,J20,M20,P20,S20)</f>
        <v>8.6</v>
      </c>
      <c r="W20" s="56">
        <f t="shared" si="0"/>
        <v>12.2</v>
      </c>
      <c r="X20" s="56">
        <f t="shared" si="1"/>
        <v>0.70512820512820507</v>
      </c>
      <c r="Y20" s="57"/>
      <c r="Z20" s="48"/>
      <c r="AA20" s="48"/>
      <c r="AB20" s="48"/>
      <c r="AC20" s="48"/>
      <c r="AD20" s="48"/>
      <c r="AE20" s="48"/>
      <c r="AF20" s="48"/>
      <c r="AG20" s="48"/>
      <c r="AH20" s="48"/>
    </row>
    <row r="21" spans="1:34" x14ac:dyDescent="0.25">
      <c r="A21" s="3"/>
      <c r="B21" t="s">
        <v>19</v>
      </c>
      <c r="C21" s="48">
        <v>121485</v>
      </c>
      <c r="D21" s="51">
        <v>24.2</v>
      </c>
      <c r="E21" s="53"/>
      <c r="F21" s="53"/>
      <c r="G21" s="54">
        <v>9</v>
      </c>
      <c r="H21" s="54">
        <v>12</v>
      </c>
      <c r="I21" s="49">
        <f>G21/H21</f>
        <v>0.75</v>
      </c>
      <c r="J21" s="54">
        <v>8</v>
      </c>
      <c r="K21" s="54">
        <v>12</v>
      </c>
      <c r="L21" s="49">
        <f>J21/K21</f>
        <v>0.66666666666666663</v>
      </c>
      <c r="M21" s="54">
        <v>10</v>
      </c>
      <c r="N21" s="54">
        <v>13</v>
      </c>
      <c r="O21" s="49">
        <f>M21/N21</f>
        <v>0.76923076923076927</v>
      </c>
      <c r="P21" s="55">
        <v>9</v>
      </c>
      <c r="Q21" s="55">
        <v>13</v>
      </c>
      <c r="R21" s="49">
        <f>P21/Q21</f>
        <v>0.69230769230769229</v>
      </c>
      <c r="S21" s="55">
        <v>10</v>
      </c>
      <c r="T21" s="55">
        <v>13</v>
      </c>
      <c r="U21" s="49">
        <f>S21/T21</f>
        <v>0.76923076923076927</v>
      </c>
      <c r="V21" s="56">
        <f>AVERAGE(G21,J21,M21,P21,S21)</f>
        <v>9.1999999999999993</v>
      </c>
      <c r="W21" s="56">
        <f t="shared" si="0"/>
        <v>12.6</v>
      </c>
      <c r="X21" s="56">
        <f t="shared" si="1"/>
        <v>0.72948717948717934</v>
      </c>
      <c r="Y21" s="57"/>
      <c r="Z21" s="48"/>
      <c r="AA21" s="48"/>
      <c r="AB21" s="48"/>
      <c r="AC21" s="48"/>
      <c r="AD21" s="48"/>
      <c r="AE21" s="48"/>
      <c r="AF21" s="48"/>
      <c r="AG21" s="48"/>
      <c r="AH21" s="48"/>
    </row>
    <row r="22" spans="1:34" x14ac:dyDescent="0.25">
      <c r="B22" t="s">
        <v>11</v>
      </c>
      <c r="C22" s="58">
        <v>121483</v>
      </c>
      <c r="D22" s="51">
        <v>25.2</v>
      </c>
      <c r="E22" s="53"/>
      <c r="F22" s="53"/>
      <c r="G22" s="54">
        <v>9</v>
      </c>
      <c r="H22" s="54">
        <v>12</v>
      </c>
      <c r="I22" s="49">
        <f>G22/H22</f>
        <v>0.75</v>
      </c>
      <c r="J22" s="54">
        <v>8</v>
      </c>
      <c r="K22" s="54">
        <v>12</v>
      </c>
      <c r="L22" s="49">
        <f>J22/K22</f>
        <v>0.66666666666666663</v>
      </c>
      <c r="M22" s="54">
        <v>10</v>
      </c>
      <c r="N22" s="54">
        <v>13</v>
      </c>
      <c r="O22" s="49">
        <f>M22/N22</f>
        <v>0.76923076923076927</v>
      </c>
      <c r="P22" s="55">
        <v>9</v>
      </c>
      <c r="Q22" s="55">
        <v>12</v>
      </c>
      <c r="R22" s="49">
        <f>P22/Q22</f>
        <v>0.75</v>
      </c>
      <c r="S22" s="55">
        <v>10</v>
      </c>
      <c r="T22" s="55">
        <v>13</v>
      </c>
      <c r="U22" s="49">
        <f>S22/T22</f>
        <v>0.76923076923076927</v>
      </c>
      <c r="V22" s="56">
        <f>AVERAGE(G22,J22,M22,P22,S22)</f>
        <v>9.1999999999999993</v>
      </c>
      <c r="W22" s="56">
        <f t="shared" si="0"/>
        <v>12.4</v>
      </c>
      <c r="X22" s="56">
        <f t="shared" si="1"/>
        <v>0.74102564102564095</v>
      </c>
      <c r="Y22" s="57"/>
      <c r="Z22" s="48"/>
      <c r="AA22" s="48"/>
      <c r="AB22" s="48"/>
      <c r="AC22" s="48"/>
      <c r="AD22" s="48"/>
      <c r="AE22" s="48"/>
      <c r="AF22" s="48"/>
      <c r="AG22" s="48"/>
      <c r="AH22" s="48"/>
    </row>
    <row r="23" spans="1:34" x14ac:dyDescent="0.25">
      <c r="B23" t="s">
        <v>12</v>
      </c>
      <c r="C23" s="48">
        <v>121482</v>
      </c>
      <c r="D23" s="53">
        <v>25.2</v>
      </c>
      <c r="E23" s="53"/>
      <c r="F23" s="53"/>
      <c r="G23" s="54">
        <v>8</v>
      </c>
      <c r="H23" s="54">
        <v>11</v>
      </c>
      <c r="I23" s="49">
        <f>G23/H23</f>
        <v>0.72727272727272729</v>
      </c>
      <c r="J23" s="54">
        <v>9</v>
      </c>
      <c r="K23" s="54">
        <v>12</v>
      </c>
      <c r="L23" s="49">
        <f>J23/K23</f>
        <v>0.75</v>
      </c>
      <c r="M23" s="54">
        <v>8</v>
      </c>
      <c r="N23" s="54">
        <v>11</v>
      </c>
      <c r="O23" s="49">
        <f>M23/N23</f>
        <v>0.72727272727272729</v>
      </c>
      <c r="P23" s="55">
        <v>9</v>
      </c>
      <c r="Q23" s="55">
        <v>12</v>
      </c>
      <c r="R23" s="49">
        <f>P23/Q23</f>
        <v>0.75</v>
      </c>
      <c r="S23" s="55">
        <v>8</v>
      </c>
      <c r="T23" s="55">
        <v>12</v>
      </c>
      <c r="U23" s="49">
        <f>S23/T23</f>
        <v>0.66666666666666663</v>
      </c>
      <c r="V23" s="56">
        <f>AVERAGE(G23,J23,M23,P23,S23)</f>
        <v>8.4</v>
      </c>
      <c r="W23" s="56">
        <f t="shared" si="0"/>
        <v>11.6</v>
      </c>
      <c r="X23" s="56">
        <f t="shared" si="1"/>
        <v>0.72424242424242424</v>
      </c>
      <c r="Y23" s="57"/>
      <c r="Z23" s="48"/>
      <c r="AA23" s="48"/>
      <c r="AB23" s="48"/>
      <c r="AC23" s="48"/>
      <c r="AD23" s="48"/>
      <c r="AE23" s="48"/>
      <c r="AF23" s="48"/>
      <c r="AG23" s="48"/>
      <c r="AH23" s="48"/>
    </row>
    <row r="24" spans="1:34" x14ac:dyDescent="0.25">
      <c r="C24" s="48"/>
      <c r="D24" s="53"/>
      <c r="E24" s="59" t="s">
        <v>0</v>
      </c>
      <c r="F24" s="60"/>
      <c r="G24" s="61">
        <f t="shared" ref="G24:X24" si="4">AVERAGE(G20:G23)</f>
        <v>8.5</v>
      </c>
      <c r="H24" s="61">
        <f t="shared" si="4"/>
        <v>11.75</v>
      </c>
      <c r="I24" s="62">
        <f t="shared" si="4"/>
        <v>0.7234848484848484</v>
      </c>
      <c r="J24" s="61">
        <f t="shared" si="4"/>
        <v>8.5</v>
      </c>
      <c r="K24" s="61">
        <f t="shared" si="4"/>
        <v>12</v>
      </c>
      <c r="L24" s="62">
        <f t="shared" si="4"/>
        <v>0.70833333333333326</v>
      </c>
      <c r="M24" s="61">
        <f t="shared" si="4"/>
        <v>9.25</v>
      </c>
      <c r="N24" s="61">
        <f t="shared" si="4"/>
        <v>12.25</v>
      </c>
      <c r="O24" s="62">
        <f t="shared" si="4"/>
        <v>0.75393356643356646</v>
      </c>
      <c r="P24" s="63">
        <f t="shared" si="4"/>
        <v>9</v>
      </c>
      <c r="Q24" s="63">
        <f t="shared" si="4"/>
        <v>12.5</v>
      </c>
      <c r="R24" s="62">
        <f t="shared" si="4"/>
        <v>0.72115384615384615</v>
      </c>
      <c r="S24" s="63">
        <f t="shared" si="4"/>
        <v>9</v>
      </c>
      <c r="T24" s="63">
        <f t="shared" si="4"/>
        <v>12.5</v>
      </c>
      <c r="U24" s="62">
        <f t="shared" si="4"/>
        <v>0.71794871794871795</v>
      </c>
      <c r="V24" s="62">
        <f t="shared" si="4"/>
        <v>8.85</v>
      </c>
      <c r="W24" s="62">
        <f t="shared" si="4"/>
        <v>12.2</v>
      </c>
      <c r="X24" s="62">
        <f t="shared" si="4"/>
        <v>0.7249708624708624</v>
      </c>
      <c r="Y24" s="57"/>
      <c r="Z24" s="48"/>
      <c r="AA24" s="48"/>
      <c r="AB24" s="48"/>
      <c r="AC24" s="48"/>
      <c r="AD24" s="48"/>
      <c r="AE24" s="48"/>
      <c r="AF24" s="48"/>
      <c r="AG24" s="48"/>
      <c r="AH24" s="48"/>
    </row>
    <row r="25" spans="1:34" x14ac:dyDescent="0.25">
      <c r="C25" s="48"/>
      <c r="D25" s="53"/>
      <c r="E25" s="48"/>
      <c r="F25" s="48"/>
      <c r="G25" s="54"/>
      <c r="H25" s="54"/>
      <c r="I25" s="49"/>
      <c r="J25" s="54"/>
      <c r="K25" s="54"/>
      <c r="L25" s="49"/>
      <c r="M25" s="54"/>
      <c r="N25" s="54"/>
      <c r="O25" s="49"/>
      <c r="P25" s="55"/>
      <c r="Q25" s="55"/>
      <c r="R25" s="49"/>
      <c r="S25" s="55"/>
      <c r="T25" s="55"/>
      <c r="U25" s="49"/>
      <c r="V25" s="64"/>
      <c r="W25" s="64"/>
      <c r="X25" s="62"/>
      <c r="Y25" s="57"/>
      <c r="Z25" s="48"/>
      <c r="AA25" s="48"/>
      <c r="AB25" s="48"/>
      <c r="AC25" s="48"/>
      <c r="AD25" s="48"/>
      <c r="AE25" s="48"/>
      <c r="AF25" s="48"/>
      <c r="AG25" s="48"/>
      <c r="AH25" s="48"/>
    </row>
    <row r="26" spans="1:34" x14ac:dyDescent="0.25">
      <c r="A26" s="13" t="s">
        <v>16</v>
      </c>
      <c r="C26" s="48"/>
      <c r="D26" s="53"/>
      <c r="E26" s="48"/>
      <c r="F26" s="48"/>
      <c r="G26" s="54"/>
      <c r="H26" s="54"/>
      <c r="I26" s="49"/>
      <c r="J26" s="54"/>
      <c r="K26" s="54"/>
      <c r="L26" s="49"/>
      <c r="M26" s="54"/>
      <c r="N26" s="54"/>
      <c r="O26" s="49"/>
      <c r="P26" s="55"/>
      <c r="Q26" s="55"/>
      <c r="R26" s="49"/>
      <c r="S26" s="55"/>
      <c r="T26" s="55"/>
      <c r="U26" s="49"/>
      <c r="V26" s="49"/>
      <c r="W26" s="64"/>
      <c r="X26" s="64"/>
      <c r="Y26" s="57"/>
      <c r="Z26" s="48"/>
      <c r="AA26" s="48"/>
      <c r="AB26" s="48"/>
      <c r="AC26" s="48"/>
      <c r="AD26" s="48"/>
      <c r="AE26" s="48"/>
      <c r="AF26" s="48"/>
      <c r="AG26" s="48"/>
      <c r="AH26" s="48"/>
    </row>
    <row r="27" spans="1:34" x14ac:dyDescent="0.25">
      <c r="B27" t="s">
        <v>20</v>
      </c>
      <c r="C27" s="48">
        <v>121330</v>
      </c>
      <c r="D27" s="51">
        <v>24</v>
      </c>
      <c r="E27" s="53"/>
      <c r="F27" s="53"/>
      <c r="G27" s="54">
        <v>8</v>
      </c>
      <c r="H27" s="54">
        <v>15</v>
      </c>
      <c r="I27" s="49">
        <f>G27/H27</f>
        <v>0.53333333333333333</v>
      </c>
      <c r="J27" s="54">
        <v>8</v>
      </c>
      <c r="K27" s="54">
        <v>15</v>
      </c>
      <c r="L27" s="49">
        <f>J27/K27</f>
        <v>0.53333333333333333</v>
      </c>
      <c r="M27" s="54">
        <v>8</v>
      </c>
      <c r="N27" s="54">
        <v>17</v>
      </c>
      <c r="O27" s="49">
        <f>M27/N27</f>
        <v>0.47058823529411764</v>
      </c>
      <c r="P27" s="55">
        <v>7</v>
      </c>
      <c r="Q27" s="55">
        <v>13</v>
      </c>
      <c r="R27" s="49">
        <f>P27/Q27</f>
        <v>0.53846153846153844</v>
      </c>
      <c r="S27" s="55">
        <v>8</v>
      </c>
      <c r="T27" s="55">
        <v>15</v>
      </c>
      <c r="U27" s="49">
        <f>S27/T27</f>
        <v>0.53333333333333333</v>
      </c>
      <c r="V27" s="56">
        <f>AVERAGE(G27,J27,M27,P27,S27)</f>
        <v>7.8</v>
      </c>
      <c r="W27" s="56">
        <f t="shared" si="0"/>
        <v>15</v>
      </c>
      <c r="X27" s="56">
        <f t="shared" si="1"/>
        <v>0.52180995475113112</v>
      </c>
      <c r="Y27" s="57"/>
      <c r="Z27" s="48"/>
      <c r="AA27" s="48"/>
      <c r="AB27" s="48"/>
      <c r="AC27" s="48"/>
      <c r="AD27" s="48"/>
      <c r="AE27" s="48"/>
      <c r="AF27" s="48"/>
      <c r="AG27" s="48"/>
      <c r="AH27" s="48"/>
    </row>
    <row r="28" spans="1:34" x14ac:dyDescent="0.25">
      <c r="B28" t="s">
        <v>21</v>
      </c>
      <c r="C28" s="57">
        <v>121327</v>
      </c>
      <c r="D28" s="51">
        <v>25.8</v>
      </c>
      <c r="E28" s="53"/>
      <c r="F28" s="53"/>
      <c r="G28" s="54">
        <v>9</v>
      </c>
      <c r="H28" s="54">
        <v>13</v>
      </c>
      <c r="I28" s="49">
        <f>G28/H28</f>
        <v>0.69230769230769229</v>
      </c>
      <c r="J28" s="54">
        <v>9</v>
      </c>
      <c r="K28" s="54">
        <v>13</v>
      </c>
      <c r="L28" s="49">
        <f>J28/K28</f>
        <v>0.69230769230769229</v>
      </c>
      <c r="M28" s="54">
        <v>9</v>
      </c>
      <c r="N28" s="54">
        <v>13</v>
      </c>
      <c r="O28" s="49">
        <f>M28/N28</f>
        <v>0.69230769230769229</v>
      </c>
      <c r="P28" s="55">
        <v>9</v>
      </c>
      <c r="Q28" s="55">
        <v>14</v>
      </c>
      <c r="R28" s="49">
        <f>P28/Q28</f>
        <v>0.6428571428571429</v>
      </c>
      <c r="S28" s="55">
        <v>9</v>
      </c>
      <c r="T28" s="55">
        <v>14</v>
      </c>
      <c r="U28" s="49">
        <f>S28/T28</f>
        <v>0.6428571428571429</v>
      </c>
      <c r="V28" s="56">
        <f>AVERAGE(G28,J28,M28,P28,S28)</f>
        <v>9</v>
      </c>
      <c r="W28" s="56">
        <f t="shared" si="0"/>
        <v>13.4</v>
      </c>
      <c r="X28" s="56">
        <f t="shared" si="1"/>
        <v>0.67252747252747247</v>
      </c>
      <c r="Y28" s="57"/>
      <c r="Z28" s="48"/>
      <c r="AA28" s="48"/>
      <c r="AB28" s="48"/>
      <c r="AC28" s="48"/>
      <c r="AD28" s="48"/>
      <c r="AE28" s="48"/>
      <c r="AF28" s="48"/>
      <c r="AG28" s="48"/>
      <c r="AH28" s="48"/>
    </row>
    <row r="29" spans="1:34" x14ac:dyDescent="0.25">
      <c r="B29" t="s">
        <v>22</v>
      </c>
      <c r="C29" s="58">
        <v>121326</v>
      </c>
      <c r="D29" s="53">
        <v>25.2</v>
      </c>
      <c r="E29" s="53"/>
      <c r="F29" s="53"/>
      <c r="G29" s="54">
        <v>7</v>
      </c>
      <c r="H29" s="54">
        <v>14</v>
      </c>
      <c r="I29" s="49">
        <f>G29/H29</f>
        <v>0.5</v>
      </c>
      <c r="J29" s="54">
        <v>7</v>
      </c>
      <c r="K29" s="54">
        <v>14</v>
      </c>
      <c r="L29" s="49">
        <f>J29/K29</f>
        <v>0.5</v>
      </c>
      <c r="M29" s="54">
        <v>7</v>
      </c>
      <c r="N29" s="54">
        <v>14</v>
      </c>
      <c r="O29" s="49">
        <f>M29/N29</f>
        <v>0.5</v>
      </c>
      <c r="P29" s="55">
        <v>7</v>
      </c>
      <c r="Q29" s="55">
        <v>14</v>
      </c>
      <c r="R29" s="49">
        <f>P29/Q29</f>
        <v>0.5</v>
      </c>
      <c r="S29" s="55">
        <v>7</v>
      </c>
      <c r="T29" s="55">
        <v>14</v>
      </c>
      <c r="U29" s="49">
        <f>S29/T29</f>
        <v>0.5</v>
      </c>
      <c r="V29" s="56">
        <f>AVERAGE(G29,J29,M29,P29,S29)</f>
        <v>7</v>
      </c>
      <c r="W29" s="56">
        <f t="shared" si="0"/>
        <v>14</v>
      </c>
      <c r="X29" s="56">
        <f t="shared" si="1"/>
        <v>0.5</v>
      </c>
      <c r="Y29" s="57"/>
      <c r="Z29" s="48"/>
      <c r="AA29" s="48"/>
      <c r="AB29" s="48"/>
      <c r="AC29" s="48"/>
      <c r="AD29" s="48"/>
      <c r="AE29" s="48"/>
      <c r="AF29" s="48"/>
      <c r="AG29" s="48"/>
      <c r="AH29" s="48"/>
    </row>
    <row r="30" spans="1:34" x14ac:dyDescent="0.25">
      <c r="C30" s="48"/>
      <c r="D30" s="53"/>
      <c r="E30" s="59" t="s">
        <v>0</v>
      </c>
      <c r="F30" s="60"/>
      <c r="G30" s="61">
        <f>AVERAGE(G27:G29)</f>
        <v>8</v>
      </c>
      <c r="H30" s="61">
        <f>AVERAGE(H27:H29)</f>
        <v>14</v>
      </c>
      <c r="I30" s="65">
        <f>AVERAGE(I27:I29)</f>
        <v>0.57521367521367528</v>
      </c>
      <c r="J30" s="61">
        <f>AVERAGE(J27:J29)</f>
        <v>8</v>
      </c>
      <c r="K30" s="61">
        <f>AVERAGE(K27:K29)</f>
        <v>14</v>
      </c>
      <c r="L30" s="65">
        <f>AVERAGE(L27:L29)</f>
        <v>0.57521367521367528</v>
      </c>
      <c r="M30" s="61">
        <f>AVERAGE(M27:M29)</f>
        <v>8</v>
      </c>
      <c r="N30" s="61">
        <f>AVERAGE(N27:N29)</f>
        <v>14.666666666666666</v>
      </c>
      <c r="O30" s="65">
        <f>AVERAGE(O27:O29)</f>
        <v>0.55429864253393657</v>
      </c>
      <c r="P30" s="63">
        <f>AVERAGE(P27:P29)</f>
        <v>7.666666666666667</v>
      </c>
      <c r="Q30" s="63">
        <f>AVERAGE(Q27:Q29)</f>
        <v>13.666666666666666</v>
      </c>
      <c r="R30" s="65">
        <f>AVERAGE(R27:R29)</f>
        <v>0.56043956043956045</v>
      </c>
      <c r="S30" s="63">
        <f>AVERAGE(S27:S29)</f>
        <v>8</v>
      </c>
      <c r="T30" s="63">
        <f>AVERAGE(T27:T29)</f>
        <v>14.333333333333334</v>
      </c>
      <c r="U30" s="65">
        <f>AVERAGE(U27:U29)</f>
        <v>0.55873015873015874</v>
      </c>
      <c r="V30" s="65">
        <f>AVERAGE(V27:V29)</f>
        <v>7.9333333333333336</v>
      </c>
      <c r="W30" s="65">
        <f>AVERAGE(W27:W29)</f>
        <v>14.133333333333333</v>
      </c>
      <c r="X30" s="65">
        <f>AVERAGE(X27:X29)</f>
        <v>0.5647791424262012</v>
      </c>
      <c r="Y30" s="57"/>
      <c r="Z30" s="48"/>
      <c r="AA30" s="48"/>
      <c r="AB30" s="48"/>
      <c r="AC30" s="48"/>
      <c r="AD30" s="48"/>
      <c r="AE30" s="48"/>
      <c r="AF30" s="48"/>
      <c r="AG30" s="48"/>
      <c r="AH30" s="48"/>
    </row>
    <row r="31" spans="1:34" x14ac:dyDescent="0.25">
      <c r="A31" s="3"/>
      <c r="C31" s="66"/>
      <c r="D31" s="66"/>
      <c r="E31" s="67"/>
      <c r="F31" s="66"/>
      <c r="G31" s="68"/>
      <c r="H31" s="68"/>
      <c r="I31" s="49"/>
      <c r="J31" s="68"/>
      <c r="K31" s="54"/>
      <c r="L31" s="49"/>
      <c r="M31" s="54"/>
      <c r="N31" s="54"/>
      <c r="O31" s="49"/>
      <c r="P31" s="61"/>
      <c r="Q31" s="61"/>
      <c r="R31" s="49"/>
      <c r="S31" s="68"/>
      <c r="T31" s="68"/>
      <c r="U31" s="49"/>
      <c r="V31" s="49"/>
      <c r="W31" s="64"/>
      <c r="X31" s="64"/>
      <c r="Y31" s="57"/>
      <c r="Z31" s="48"/>
      <c r="AA31" s="48"/>
      <c r="AB31" s="48"/>
      <c r="AC31" s="48"/>
      <c r="AD31" s="48"/>
      <c r="AE31" s="48"/>
      <c r="AF31" s="48"/>
      <c r="AG31" s="48"/>
      <c r="AH31" s="48"/>
    </row>
    <row r="32" spans="1:34" x14ac:dyDescent="0.25">
      <c r="A32" s="47" t="s">
        <v>59</v>
      </c>
      <c r="B32" s="48"/>
      <c r="C32" s="69"/>
      <c r="D32" s="48"/>
      <c r="E32" s="48"/>
      <c r="F32" s="48"/>
      <c r="G32" s="70"/>
      <c r="H32" s="55"/>
      <c r="I32" s="49"/>
      <c r="J32" s="55"/>
      <c r="K32" s="54"/>
      <c r="L32" s="49"/>
      <c r="M32" s="54"/>
      <c r="N32" s="54"/>
      <c r="O32" s="49"/>
      <c r="P32" s="55"/>
      <c r="Q32" s="55"/>
      <c r="R32" s="49"/>
      <c r="S32" s="70"/>
      <c r="T32" s="70"/>
      <c r="U32" s="49"/>
      <c r="V32" s="64"/>
      <c r="W32" s="64"/>
      <c r="X32" s="64"/>
      <c r="Y32" s="57"/>
      <c r="Z32" s="48"/>
      <c r="AA32" s="48"/>
      <c r="AB32" s="48"/>
      <c r="AC32" s="48"/>
      <c r="AD32" s="48"/>
      <c r="AE32" s="48"/>
      <c r="AF32" s="48"/>
      <c r="AG32" s="48"/>
      <c r="AH32" s="48"/>
    </row>
    <row r="33" spans="1:34" x14ac:dyDescent="0.25">
      <c r="A33" s="47"/>
      <c r="B33" s="48" t="s">
        <v>23</v>
      </c>
      <c r="C33" s="48">
        <v>121480</v>
      </c>
      <c r="D33" s="51">
        <v>25</v>
      </c>
      <c r="E33" s="53"/>
      <c r="F33" s="53"/>
      <c r="G33" s="54">
        <v>12</v>
      </c>
      <c r="H33" s="54">
        <v>16</v>
      </c>
      <c r="I33" s="49">
        <f>G33/H33</f>
        <v>0.75</v>
      </c>
      <c r="J33" s="54">
        <v>13</v>
      </c>
      <c r="K33" s="54">
        <v>16</v>
      </c>
      <c r="L33" s="49">
        <f>J33/K33</f>
        <v>0.8125</v>
      </c>
      <c r="M33" s="54">
        <v>13</v>
      </c>
      <c r="N33" s="54">
        <v>16</v>
      </c>
      <c r="O33" s="49">
        <f>M33/N33</f>
        <v>0.8125</v>
      </c>
      <c r="P33" s="55">
        <v>13</v>
      </c>
      <c r="Q33" s="55">
        <v>16</v>
      </c>
      <c r="R33" s="49">
        <f>P33/Q33</f>
        <v>0.8125</v>
      </c>
      <c r="S33" s="55">
        <v>12</v>
      </c>
      <c r="T33" s="55">
        <v>16</v>
      </c>
      <c r="U33" s="49">
        <f>S33/T33</f>
        <v>0.75</v>
      </c>
      <c r="V33" s="56">
        <f t="shared" ref="V33:V38" si="5">AVERAGE(G33,J33,M33,P33,S33)</f>
        <v>12.6</v>
      </c>
      <c r="W33" s="56">
        <f t="shared" si="0"/>
        <v>16</v>
      </c>
      <c r="X33" s="56">
        <f t="shared" si="1"/>
        <v>0.78749999999999998</v>
      </c>
      <c r="Y33" s="57"/>
      <c r="Z33" s="48"/>
      <c r="AA33" s="48"/>
      <c r="AB33" s="48"/>
      <c r="AC33" s="48"/>
      <c r="AD33" s="48"/>
      <c r="AE33" s="48"/>
      <c r="AF33" s="48"/>
      <c r="AG33" s="48"/>
      <c r="AH33" s="48"/>
    </row>
    <row r="34" spans="1:34" x14ac:dyDescent="0.25">
      <c r="A34" s="48"/>
      <c r="B34" s="48" t="s">
        <v>24</v>
      </c>
      <c r="C34" s="48">
        <v>121478</v>
      </c>
      <c r="D34" s="51">
        <v>25.5</v>
      </c>
      <c r="E34" s="53"/>
      <c r="F34" s="53"/>
      <c r="G34" s="54">
        <v>12</v>
      </c>
      <c r="H34" s="54">
        <v>15</v>
      </c>
      <c r="I34" s="49">
        <f>G34/H34</f>
        <v>0.8</v>
      </c>
      <c r="J34" s="54">
        <v>12</v>
      </c>
      <c r="K34" s="54">
        <v>15</v>
      </c>
      <c r="L34" s="49">
        <f>J34/K34</f>
        <v>0.8</v>
      </c>
      <c r="M34" s="54">
        <v>12</v>
      </c>
      <c r="N34" s="54">
        <v>16</v>
      </c>
      <c r="O34" s="49">
        <f>M34/N34</f>
        <v>0.75</v>
      </c>
      <c r="P34" s="55">
        <v>12</v>
      </c>
      <c r="Q34" s="55">
        <v>15</v>
      </c>
      <c r="R34" s="49">
        <f>P34/Q34</f>
        <v>0.8</v>
      </c>
      <c r="S34" s="55">
        <v>12</v>
      </c>
      <c r="T34" s="55">
        <v>16</v>
      </c>
      <c r="U34" s="49">
        <f>S34/T34</f>
        <v>0.75</v>
      </c>
      <c r="V34" s="56">
        <f t="shared" si="5"/>
        <v>12</v>
      </c>
      <c r="W34" s="56">
        <f t="shared" si="0"/>
        <v>15.4</v>
      </c>
      <c r="X34" s="56">
        <f t="shared" si="1"/>
        <v>0.78</v>
      </c>
      <c r="Y34" s="57"/>
      <c r="Z34" s="48"/>
      <c r="AA34" s="48"/>
      <c r="AB34" s="48"/>
      <c r="AC34" s="57"/>
      <c r="AD34" s="48"/>
      <c r="AE34" s="48"/>
      <c r="AF34" s="48"/>
      <c r="AG34" s="48"/>
      <c r="AH34" s="48"/>
    </row>
    <row r="35" spans="1:34" x14ac:dyDescent="0.25">
      <c r="A35" s="48"/>
      <c r="B35" s="48" t="s">
        <v>25</v>
      </c>
      <c r="C35" s="48">
        <v>121477</v>
      </c>
      <c r="D35" s="51">
        <v>25.5</v>
      </c>
      <c r="E35" s="53"/>
      <c r="F35" s="53"/>
      <c r="G35" s="54">
        <v>11</v>
      </c>
      <c r="H35" s="54">
        <v>16</v>
      </c>
      <c r="I35" s="49">
        <f>G35/H35</f>
        <v>0.6875</v>
      </c>
      <c r="J35" s="54">
        <v>12</v>
      </c>
      <c r="K35" s="54">
        <v>16</v>
      </c>
      <c r="L35" s="49">
        <f>J35/K35</f>
        <v>0.75</v>
      </c>
      <c r="M35" s="54">
        <v>12</v>
      </c>
      <c r="N35" s="54">
        <v>15</v>
      </c>
      <c r="O35" s="49">
        <f>M35/N35</f>
        <v>0.8</v>
      </c>
      <c r="P35" s="55">
        <v>12</v>
      </c>
      <c r="Q35" s="55">
        <v>16</v>
      </c>
      <c r="R35" s="49">
        <f>P35/Q35</f>
        <v>0.75</v>
      </c>
      <c r="S35" s="55">
        <v>11</v>
      </c>
      <c r="T35" s="55">
        <v>16</v>
      </c>
      <c r="U35" s="49">
        <f>S35/T35</f>
        <v>0.6875</v>
      </c>
      <c r="V35" s="56">
        <f t="shared" si="5"/>
        <v>11.6</v>
      </c>
      <c r="W35" s="56">
        <f t="shared" si="0"/>
        <v>15.8</v>
      </c>
      <c r="X35" s="56">
        <f t="shared" si="1"/>
        <v>0.73499999999999999</v>
      </c>
      <c r="Y35" s="57"/>
      <c r="Z35" s="48"/>
      <c r="AA35" s="48"/>
      <c r="AB35" s="48"/>
      <c r="AC35" s="48"/>
      <c r="AD35" s="48"/>
      <c r="AE35" s="48"/>
      <c r="AF35" s="48"/>
      <c r="AG35" s="48"/>
      <c r="AH35" s="48"/>
    </row>
    <row r="36" spans="1:34" x14ac:dyDescent="0.25">
      <c r="A36" s="48"/>
      <c r="B36" s="48" t="s">
        <v>26</v>
      </c>
      <c r="C36" s="48">
        <v>121470</v>
      </c>
      <c r="D36" s="51">
        <v>25.5</v>
      </c>
      <c r="E36" s="53"/>
      <c r="F36" s="53"/>
      <c r="G36" s="54">
        <v>12</v>
      </c>
      <c r="H36" s="54">
        <v>17</v>
      </c>
      <c r="I36" s="49">
        <f>G36/H36</f>
        <v>0.70588235294117652</v>
      </c>
      <c r="J36" s="54">
        <v>12</v>
      </c>
      <c r="K36" s="54">
        <v>17</v>
      </c>
      <c r="L36" s="49">
        <f>J36/K36</f>
        <v>0.70588235294117652</v>
      </c>
      <c r="M36" s="54">
        <v>11</v>
      </c>
      <c r="N36" s="54">
        <v>16</v>
      </c>
      <c r="O36" s="49">
        <f>M36/N36</f>
        <v>0.6875</v>
      </c>
      <c r="P36" s="55">
        <v>11</v>
      </c>
      <c r="Q36" s="55">
        <v>16</v>
      </c>
      <c r="R36" s="49">
        <f>P36/Q36</f>
        <v>0.6875</v>
      </c>
      <c r="S36" s="55">
        <v>11</v>
      </c>
      <c r="T36" s="55">
        <v>17</v>
      </c>
      <c r="U36" s="49">
        <f>S36/T36</f>
        <v>0.6470588235294118</v>
      </c>
      <c r="V36" s="56">
        <f t="shared" si="5"/>
        <v>11.4</v>
      </c>
      <c r="W36" s="56">
        <f t="shared" si="0"/>
        <v>16.600000000000001</v>
      </c>
      <c r="X36" s="56">
        <f t="shared" si="1"/>
        <v>0.68676470588235294</v>
      </c>
      <c r="Y36" s="57"/>
      <c r="Z36" s="48"/>
      <c r="AA36" s="48"/>
      <c r="AB36" s="48"/>
      <c r="AC36" s="48"/>
      <c r="AD36" s="48"/>
      <c r="AE36" s="48"/>
      <c r="AF36" s="48"/>
      <c r="AG36" s="48"/>
      <c r="AH36" s="48"/>
    </row>
    <row r="37" spans="1:34" x14ac:dyDescent="0.25">
      <c r="A37" s="48"/>
      <c r="B37" s="48" t="s">
        <v>27</v>
      </c>
      <c r="C37" s="48">
        <v>121469</v>
      </c>
      <c r="D37" s="51">
        <v>25</v>
      </c>
      <c r="E37" s="53"/>
      <c r="F37" s="53"/>
      <c r="G37" s="54">
        <v>9</v>
      </c>
      <c r="H37" s="54">
        <v>16</v>
      </c>
      <c r="I37" s="49">
        <f>G37/H37</f>
        <v>0.5625</v>
      </c>
      <c r="J37" s="54">
        <v>10</v>
      </c>
      <c r="K37" s="54">
        <v>15</v>
      </c>
      <c r="L37" s="49">
        <f>J37/K37</f>
        <v>0.66666666666666663</v>
      </c>
      <c r="M37" s="54">
        <v>10</v>
      </c>
      <c r="N37" s="54">
        <v>16</v>
      </c>
      <c r="O37" s="49">
        <f>M37/N37</f>
        <v>0.625</v>
      </c>
      <c r="P37" s="55">
        <v>10</v>
      </c>
      <c r="Q37" s="55">
        <v>16</v>
      </c>
      <c r="R37" s="49">
        <f>P37/Q37</f>
        <v>0.625</v>
      </c>
      <c r="S37" s="55">
        <v>10</v>
      </c>
      <c r="T37" s="55">
        <v>16</v>
      </c>
      <c r="U37" s="49">
        <f>S37/T37</f>
        <v>0.625</v>
      </c>
      <c r="V37" s="56">
        <f t="shared" si="5"/>
        <v>9.8000000000000007</v>
      </c>
      <c r="W37" s="56">
        <f t="shared" si="0"/>
        <v>15.8</v>
      </c>
      <c r="X37" s="56">
        <f t="shared" si="1"/>
        <v>0.62083333333333335</v>
      </c>
      <c r="Y37" s="57"/>
      <c r="Z37" s="48"/>
      <c r="AA37" s="48"/>
      <c r="AB37" s="48"/>
      <c r="AC37" s="48"/>
      <c r="AD37" s="48"/>
      <c r="AE37" s="48"/>
      <c r="AF37" s="48"/>
      <c r="AG37" s="48"/>
      <c r="AH37" s="48"/>
    </row>
    <row r="38" spans="1:34" x14ac:dyDescent="0.25">
      <c r="A38" s="3"/>
      <c r="B38" s="3"/>
      <c r="C38" s="66"/>
      <c r="D38" s="66"/>
      <c r="E38" s="59" t="s">
        <v>0</v>
      </c>
      <c r="F38" s="60"/>
      <c r="G38" s="61">
        <f t="shared" ref="G38:X38" si="6">AVERAGE(G33:G37)</f>
        <v>11.2</v>
      </c>
      <c r="H38" s="61">
        <f t="shared" si="6"/>
        <v>16</v>
      </c>
      <c r="I38" s="49">
        <f t="shared" si="6"/>
        <v>0.70117647058823529</v>
      </c>
      <c r="J38" s="61">
        <f t="shared" si="6"/>
        <v>11.8</v>
      </c>
      <c r="K38" s="61">
        <f t="shared" si="6"/>
        <v>15.8</v>
      </c>
      <c r="L38" s="49">
        <f t="shared" si="6"/>
        <v>0.74700980392156857</v>
      </c>
      <c r="M38" s="61">
        <f t="shared" si="6"/>
        <v>11.6</v>
      </c>
      <c r="N38" s="61">
        <f t="shared" si="6"/>
        <v>15.8</v>
      </c>
      <c r="O38" s="49">
        <f t="shared" si="6"/>
        <v>0.73499999999999999</v>
      </c>
      <c r="P38" s="63">
        <f t="shared" si="6"/>
        <v>11.6</v>
      </c>
      <c r="Q38" s="63">
        <f t="shared" si="6"/>
        <v>15.8</v>
      </c>
      <c r="R38" s="49">
        <f t="shared" si="6"/>
        <v>0.73499999999999999</v>
      </c>
      <c r="S38" s="63">
        <f t="shared" si="6"/>
        <v>11.2</v>
      </c>
      <c r="T38" s="63">
        <f t="shared" si="6"/>
        <v>16.2</v>
      </c>
      <c r="U38" s="62">
        <f t="shared" si="6"/>
        <v>0.69191176470588234</v>
      </c>
      <c r="V38" s="62">
        <f t="shared" si="6"/>
        <v>11.48</v>
      </c>
      <c r="W38" s="62">
        <f t="shared" si="6"/>
        <v>15.920000000000002</v>
      </c>
      <c r="X38" s="62">
        <f t="shared" si="6"/>
        <v>0.72201960784313735</v>
      </c>
      <c r="Y38" s="57"/>
      <c r="Z38" s="48"/>
      <c r="AA38" s="48"/>
      <c r="AB38" s="48"/>
      <c r="AC38" s="48"/>
      <c r="AD38" s="48"/>
      <c r="AE38" s="48"/>
      <c r="AF38" s="48"/>
      <c r="AG38" s="48"/>
      <c r="AH38" s="48"/>
    </row>
    <row r="39" spans="1:34" x14ac:dyDescent="0.25">
      <c r="B39" s="1"/>
      <c r="C39" s="48"/>
      <c r="D39" s="48"/>
      <c r="E39" s="48"/>
      <c r="F39" s="48"/>
      <c r="G39" s="55"/>
      <c r="H39" s="55"/>
      <c r="I39" s="49"/>
      <c r="J39" s="55"/>
      <c r="K39" s="54"/>
      <c r="L39" s="49"/>
      <c r="M39" s="54"/>
      <c r="N39" s="54"/>
      <c r="O39" s="49"/>
      <c r="P39" s="55"/>
      <c r="Q39" s="55"/>
      <c r="R39" s="49"/>
      <c r="S39" s="55"/>
      <c r="T39" s="55"/>
      <c r="U39" s="49"/>
      <c r="V39" s="49"/>
      <c r="W39" s="64"/>
      <c r="X39" s="64"/>
      <c r="Y39" s="57"/>
      <c r="Z39" s="48"/>
      <c r="AA39" s="48"/>
      <c r="AB39" s="48"/>
      <c r="AC39" s="48"/>
      <c r="AD39" s="48"/>
      <c r="AE39" s="48"/>
      <c r="AF39" s="48"/>
      <c r="AG39" s="48"/>
      <c r="AH39" s="48"/>
    </row>
    <row r="40" spans="1:34" x14ac:dyDescent="0.25">
      <c r="A40" s="13" t="s">
        <v>28</v>
      </c>
      <c r="C40" s="48"/>
      <c r="D40" s="51"/>
      <c r="E40" s="53"/>
      <c r="F40" s="53"/>
      <c r="G40" s="71"/>
      <c r="H40" s="72"/>
      <c r="I40" s="49"/>
      <c r="J40" s="72"/>
      <c r="K40" s="54"/>
      <c r="L40" s="49"/>
      <c r="M40" s="54"/>
      <c r="N40" s="54"/>
      <c r="O40" s="49"/>
      <c r="P40" s="55"/>
      <c r="Q40" s="55"/>
      <c r="R40" s="49"/>
      <c r="S40" s="55"/>
      <c r="T40" s="55"/>
      <c r="U40" s="49"/>
      <c r="V40" s="64"/>
      <c r="W40" s="64"/>
      <c r="X40" s="64"/>
      <c r="Y40" s="57"/>
      <c r="Z40" s="48"/>
      <c r="AA40" s="48"/>
      <c r="AB40" s="48"/>
      <c r="AC40" s="48"/>
      <c r="AD40" s="48"/>
      <c r="AE40" s="48"/>
      <c r="AF40" s="48"/>
      <c r="AG40" s="48"/>
      <c r="AH40" s="48"/>
    </row>
    <row r="41" spans="1:34" x14ac:dyDescent="0.25">
      <c r="A41" s="3"/>
      <c r="B41" s="18" t="s">
        <v>29</v>
      </c>
      <c r="C41" s="48">
        <v>121504</v>
      </c>
      <c r="D41" s="51">
        <v>26</v>
      </c>
      <c r="E41" s="53">
        <v>24</v>
      </c>
      <c r="F41" s="53"/>
      <c r="G41" s="54">
        <v>12</v>
      </c>
      <c r="H41" s="54">
        <v>20</v>
      </c>
      <c r="I41" s="49">
        <f>G41/H41</f>
        <v>0.6</v>
      </c>
      <c r="J41" s="54">
        <v>12</v>
      </c>
      <c r="K41" s="54">
        <v>20</v>
      </c>
      <c r="L41" s="49">
        <f>J41/K41</f>
        <v>0.6</v>
      </c>
      <c r="M41" s="54">
        <v>12</v>
      </c>
      <c r="N41" s="54">
        <v>21</v>
      </c>
      <c r="O41" s="49">
        <f>M41/N41</f>
        <v>0.5714285714285714</v>
      </c>
      <c r="P41" s="55">
        <v>12</v>
      </c>
      <c r="Q41" s="55">
        <v>22</v>
      </c>
      <c r="R41" s="49">
        <f>P41/Q41</f>
        <v>0.54545454545454541</v>
      </c>
      <c r="S41" s="55">
        <v>12</v>
      </c>
      <c r="T41" s="55">
        <v>22</v>
      </c>
      <c r="U41" s="49">
        <f>S41/T41</f>
        <v>0.54545454545454541</v>
      </c>
      <c r="V41" s="64">
        <f>AVERAGE(G41,J41,M41,P41,S41)</f>
        <v>12</v>
      </c>
      <c r="W41" s="64">
        <f t="shared" si="0"/>
        <v>21</v>
      </c>
      <c r="X41" s="64">
        <f t="shared" si="1"/>
        <v>0.57246753246753246</v>
      </c>
      <c r="Y41" s="57"/>
      <c r="Z41" s="48"/>
      <c r="AA41" s="48"/>
      <c r="AB41" s="48"/>
      <c r="AC41" s="48"/>
      <c r="AD41" s="48"/>
      <c r="AE41" s="48"/>
      <c r="AF41" s="48"/>
      <c r="AG41" s="48"/>
      <c r="AH41" s="48"/>
    </row>
    <row r="42" spans="1:34" x14ac:dyDescent="0.25">
      <c r="B42" t="s">
        <v>30</v>
      </c>
      <c r="C42" s="48">
        <v>121502</v>
      </c>
      <c r="D42" s="51">
        <v>27</v>
      </c>
      <c r="E42" s="53">
        <v>24</v>
      </c>
      <c r="F42" s="53"/>
      <c r="G42" s="54">
        <v>11</v>
      </c>
      <c r="H42" s="54">
        <v>20</v>
      </c>
      <c r="I42" s="49">
        <f>G42/H42</f>
        <v>0.55000000000000004</v>
      </c>
      <c r="J42" s="54">
        <v>11</v>
      </c>
      <c r="K42" s="54">
        <v>20</v>
      </c>
      <c r="L42" s="49">
        <f>J42/K42</f>
        <v>0.55000000000000004</v>
      </c>
      <c r="M42" s="54">
        <v>11</v>
      </c>
      <c r="N42" s="54">
        <v>20</v>
      </c>
      <c r="O42" s="49">
        <f>M42/N42</f>
        <v>0.55000000000000004</v>
      </c>
      <c r="P42" s="55">
        <v>10</v>
      </c>
      <c r="Q42" s="55">
        <v>20</v>
      </c>
      <c r="R42" s="49">
        <f>P42/Q42</f>
        <v>0.5</v>
      </c>
      <c r="S42" s="55">
        <v>10</v>
      </c>
      <c r="T42" s="55">
        <v>20</v>
      </c>
      <c r="U42" s="49">
        <f>S42/T42</f>
        <v>0.5</v>
      </c>
      <c r="V42" s="64">
        <f>AVERAGE(G42,J42,M42,P42,S42)</f>
        <v>10.6</v>
      </c>
      <c r="W42" s="64">
        <f t="shared" si="0"/>
        <v>20</v>
      </c>
      <c r="X42" s="64">
        <f t="shared" si="1"/>
        <v>0.53</v>
      </c>
      <c r="Y42" s="57"/>
      <c r="Z42" s="48"/>
      <c r="AA42" s="48"/>
      <c r="AB42" s="48"/>
      <c r="AC42" s="48"/>
      <c r="AD42" s="48"/>
      <c r="AE42" s="48"/>
      <c r="AF42" s="48"/>
      <c r="AG42" s="48"/>
      <c r="AH42" s="48"/>
    </row>
    <row r="43" spans="1:34" x14ac:dyDescent="0.25">
      <c r="B43" t="s">
        <v>31</v>
      </c>
      <c r="C43" s="48">
        <v>121501</v>
      </c>
      <c r="D43" s="51">
        <v>27</v>
      </c>
      <c r="E43" s="53">
        <v>21</v>
      </c>
      <c r="F43" s="53"/>
      <c r="G43" s="54">
        <v>10</v>
      </c>
      <c r="H43" s="54">
        <v>18</v>
      </c>
      <c r="I43" s="49">
        <f>G43/H43</f>
        <v>0.55555555555555558</v>
      </c>
      <c r="J43" s="54">
        <v>10</v>
      </c>
      <c r="K43" s="54">
        <v>18</v>
      </c>
      <c r="L43" s="49">
        <f>J43/K43</f>
        <v>0.55555555555555558</v>
      </c>
      <c r="M43" s="54">
        <v>11</v>
      </c>
      <c r="N43" s="54">
        <v>19</v>
      </c>
      <c r="O43" s="49">
        <f>M43/N43</f>
        <v>0.57894736842105265</v>
      </c>
      <c r="P43" s="55">
        <v>10</v>
      </c>
      <c r="Q43" s="55">
        <v>18</v>
      </c>
      <c r="R43" s="49">
        <f>P43/Q43</f>
        <v>0.55555555555555558</v>
      </c>
      <c r="S43" s="55">
        <v>11</v>
      </c>
      <c r="T43" s="55">
        <v>19</v>
      </c>
      <c r="U43" s="49">
        <f>S43/T43</f>
        <v>0.57894736842105265</v>
      </c>
      <c r="V43" s="64">
        <f>AVERAGE(G43,J43,M43,P43,S43)</f>
        <v>10.4</v>
      </c>
      <c r="W43" s="64">
        <f t="shared" si="0"/>
        <v>18.399999999999999</v>
      </c>
      <c r="X43" s="64">
        <f t="shared" si="1"/>
        <v>0.56491228070175437</v>
      </c>
      <c r="Y43" s="57"/>
      <c r="Z43" s="48"/>
      <c r="AA43" s="48"/>
      <c r="AB43" s="48"/>
      <c r="AC43" s="48"/>
      <c r="AD43" s="48"/>
      <c r="AE43" s="48"/>
      <c r="AF43" s="48"/>
      <c r="AG43" s="48"/>
      <c r="AH43" s="48"/>
    </row>
    <row r="44" spans="1:34" x14ac:dyDescent="0.25">
      <c r="B44" t="s">
        <v>32</v>
      </c>
      <c r="C44" s="48">
        <v>121500</v>
      </c>
      <c r="D44" s="51">
        <v>27</v>
      </c>
      <c r="E44" s="53">
        <v>23</v>
      </c>
      <c r="F44" s="53"/>
      <c r="G44" s="54">
        <v>10</v>
      </c>
      <c r="H44" s="54">
        <v>19</v>
      </c>
      <c r="I44" s="49">
        <f>G44/H44</f>
        <v>0.52631578947368418</v>
      </c>
      <c r="J44" s="54">
        <v>11</v>
      </c>
      <c r="K44" s="54">
        <v>19</v>
      </c>
      <c r="L44" s="49">
        <f>J44/K44</f>
        <v>0.57894736842105265</v>
      </c>
      <c r="M44" s="54">
        <v>11</v>
      </c>
      <c r="N44" s="54">
        <v>19</v>
      </c>
      <c r="O44" s="49">
        <f>M44/N44</f>
        <v>0.57894736842105265</v>
      </c>
      <c r="P44" s="55">
        <v>12</v>
      </c>
      <c r="Q44" s="55">
        <v>20</v>
      </c>
      <c r="R44" s="49">
        <f>P44/Q44</f>
        <v>0.6</v>
      </c>
      <c r="S44" s="55">
        <v>12</v>
      </c>
      <c r="T44" s="55">
        <v>20</v>
      </c>
      <c r="U44" s="49">
        <f>S44/T44</f>
        <v>0.6</v>
      </c>
      <c r="V44" s="64">
        <f>AVERAGE(G44,J44,M44,P44,S44)</f>
        <v>11.2</v>
      </c>
      <c r="W44" s="64">
        <f t="shared" si="0"/>
        <v>19.399999999999999</v>
      </c>
      <c r="X44" s="64">
        <f t="shared" si="1"/>
        <v>0.57684210526315793</v>
      </c>
      <c r="Y44" s="57"/>
      <c r="Z44" s="48"/>
      <c r="AA44" s="48"/>
      <c r="AB44" s="48"/>
      <c r="AC44" s="48"/>
      <c r="AD44" s="48"/>
      <c r="AE44" s="48"/>
      <c r="AF44" s="48"/>
      <c r="AG44" s="48"/>
      <c r="AH44" s="48"/>
    </row>
    <row r="45" spans="1:34" x14ac:dyDescent="0.25">
      <c r="C45" s="48"/>
      <c r="D45" s="51"/>
      <c r="E45" s="59" t="s">
        <v>0</v>
      </c>
      <c r="F45" s="60"/>
      <c r="G45" s="61">
        <f t="shared" ref="G44:X45" si="7">AVERAGE(G41:G44)</f>
        <v>10.75</v>
      </c>
      <c r="H45" s="61">
        <f t="shared" si="7"/>
        <v>19.25</v>
      </c>
      <c r="I45" s="49">
        <f t="shared" si="7"/>
        <v>0.55796783625730995</v>
      </c>
      <c r="J45" s="61">
        <f t="shared" si="7"/>
        <v>11</v>
      </c>
      <c r="K45" s="61">
        <f t="shared" si="7"/>
        <v>19.25</v>
      </c>
      <c r="L45" s="49">
        <f t="shared" si="7"/>
        <v>0.57112573099415198</v>
      </c>
      <c r="M45" s="61">
        <f t="shared" si="7"/>
        <v>11.25</v>
      </c>
      <c r="N45" s="61">
        <f t="shared" si="7"/>
        <v>19.75</v>
      </c>
      <c r="O45" s="62">
        <f t="shared" si="7"/>
        <v>0.56983082706766919</v>
      </c>
      <c r="P45" s="63">
        <f t="shared" si="7"/>
        <v>11</v>
      </c>
      <c r="Q45" s="63">
        <f t="shared" si="7"/>
        <v>20</v>
      </c>
      <c r="R45" s="49">
        <f t="shared" si="7"/>
        <v>0.55025252525252522</v>
      </c>
      <c r="S45" s="63">
        <f t="shared" si="7"/>
        <v>11.25</v>
      </c>
      <c r="T45" s="63">
        <f t="shared" si="7"/>
        <v>20.25</v>
      </c>
      <c r="U45" s="49">
        <f t="shared" si="7"/>
        <v>0.55610047846889954</v>
      </c>
      <c r="V45" s="49">
        <f t="shared" si="7"/>
        <v>11.05</v>
      </c>
      <c r="W45" s="49">
        <f t="shared" si="7"/>
        <v>19.7</v>
      </c>
      <c r="X45" s="49">
        <f t="shared" si="7"/>
        <v>0.5610554796081112</v>
      </c>
      <c r="Y45" s="57"/>
      <c r="Z45" s="48"/>
      <c r="AA45" s="48"/>
      <c r="AB45" s="48"/>
      <c r="AC45" s="48"/>
      <c r="AD45" s="48"/>
      <c r="AE45" s="48"/>
      <c r="AF45" s="48"/>
      <c r="AG45" s="48"/>
      <c r="AH45" s="48"/>
    </row>
    <row r="46" spans="1:34" x14ac:dyDescent="0.25">
      <c r="D46" s="15"/>
      <c r="E46" s="19"/>
      <c r="F46" s="19"/>
      <c r="G46" s="22"/>
      <c r="O46" s="28"/>
      <c r="P46" s="28"/>
      <c r="Q46" s="28"/>
    </row>
    <row r="47" spans="1:34" x14ac:dyDescent="0.25">
      <c r="D47" s="15"/>
      <c r="E47" s="19"/>
      <c r="F47" s="19"/>
      <c r="G47" s="22"/>
    </row>
    <row r="48" spans="1:34" x14ac:dyDescent="0.25">
      <c r="D48" s="15"/>
      <c r="E48" s="19"/>
      <c r="F48" s="19"/>
      <c r="G48" s="23"/>
      <c r="H48" s="31"/>
      <c r="I48" s="23"/>
    </row>
    <row r="51" spans="1:22" x14ac:dyDescent="0.25">
      <c r="A51" s="3"/>
      <c r="H51" s="31"/>
      <c r="I51" s="23"/>
      <c r="J51" s="14"/>
    </row>
    <row r="52" spans="1:22" x14ac:dyDescent="0.25">
      <c r="B52" s="3"/>
      <c r="C52" s="3"/>
    </row>
    <row r="53" spans="1:22" x14ac:dyDescent="0.25">
      <c r="A53" s="3"/>
      <c r="B53" s="3"/>
      <c r="C53" s="3"/>
      <c r="D53" s="3"/>
      <c r="E53" s="3"/>
      <c r="F53" s="3"/>
      <c r="G53" s="3"/>
      <c r="H53" s="9"/>
      <c r="I53" s="29"/>
      <c r="J53" s="3"/>
      <c r="M53" s="3"/>
      <c r="N53" s="3"/>
      <c r="R53" s="3"/>
      <c r="S53" s="3"/>
      <c r="T53" s="3"/>
      <c r="U53" s="3"/>
      <c r="V53" s="3"/>
    </row>
    <row r="54" spans="1:22" x14ac:dyDescent="0.25">
      <c r="B54" s="1"/>
      <c r="D54"/>
      <c r="F54" s="1"/>
      <c r="H54" s="2"/>
      <c r="I54" s="5"/>
      <c r="M54" s="1"/>
      <c r="N54" s="1"/>
    </row>
    <row r="55" spans="1:22" x14ac:dyDescent="0.25">
      <c r="J55" s="11"/>
    </row>
    <row r="56" spans="1:22" x14ac:dyDescent="0.25">
      <c r="J56" s="4"/>
    </row>
    <row r="57" spans="1:22" x14ac:dyDescent="0.25">
      <c r="J57" s="4"/>
    </row>
    <row r="58" spans="1:22" x14ac:dyDescent="0.25">
      <c r="J58" s="4"/>
    </row>
    <row r="59" spans="1:22" x14ac:dyDescent="0.25">
      <c r="J59" s="11"/>
    </row>
    <row r="60" spans="1:22" x14ac:dyDescent="0.25">
      <c r="J60" s="11"/>
    </row>
    <row r="61" spans="1:22" x14ac:dyDescent="0.25">
      <c r="A61" s="3"/>
      <c r="B61" s="3"/>
      <c r="C61" s="3"/>
      <c r="J61" s="11"/>
    </row>
    <row r="62" spans="1:22" x14ac:dyDescent="0.25">
      <c r="J62" s="11"/>
    </row>
    <row r="63" spans="1:22" x14ac:dyDescent="0.25">
      <c r="J63" s="11"/>
    </row>
    <row r="64" spans="1:22" x14ac:dyDescent="0.25">
      <c r="J64" s="11"/>
    </row>
    <row r="65" spans="1:10" x14ac:dyDescent="0.25">
      <c r="J65" s="11"/>
    </row>
    <row r="66" spans="1:10" x14ac:dyDescent="0.25">
      <c r="J66" s="11"/>
    </row>
    <row r="67" spans="1:10" x14ac:dyDescent="0.25">
      <c r="J67" s="4"/>
    </row>
    <row r="68" spans="1:10" x14ac:dyDescent="0.25">
      <c r="J68" s="4"/>
    </row>
    <row r="69" spans="1:10" x14ac:dyDescent="0.25">
      <c r="J69" s="11"/>
    </row>
    <row r="70" spans="1:10" x14ac:dyDescent="0.25">
      <c r="J70" s="11"/>
    </row>
    <row r="71" spans="1:10" x14ac:dyDescent="0.25">
      <c r="A71" s="3"/>
      <c r="B71" s="3"/>
      <c r="C71" s="3"/>
      <c r="J71" s="11"/>
    </row>
    <row r="72" spans="1:10" x14ac:dyDescent="0.25">
      <c r="J72" s="11"/>
    </row>
    <row r="73" spans="1:10" x14ac:dyDescent="0.25">
      <c r="J73" s="11"/>
    </row>
  </sheetData>
  <printOptions gridLines="1"/>
  <pageMargins left="0.2" right="0.21" top="0.28999999999999998" bottom="0.21" header="0.21" footer="0.2"/>
  <pageSetup scale="76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PT sheet used for Fig. 17 data</vt:lpstr>
    </vt:vector>
  </TitlesOfParts>
  <Company>UF/IFAS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J. Walker</dc:creator>
  <cp:lastModifiedBy>Thomas J Walker</cp:lastModifiedBy>
  <cp:lastPrinted>2013-07-14T16:39:46Z</cp:lastPrinted>
  <dcterms:created xsi:type="dcterms:W3CDTF">2010-11-02T17:01:19Z</dcterms:created>
  <dcterms:modified xsi:type="dcterms:W3CDTF">2013-07-17T19:42:30Z</dcterms:modified>
</cp:coreProperties>
</file>