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mcooper\Documents\001 SINA work\SINA copy 3 Jul 2018\zzzzz Web backup\Buzz working copy\"/>
    </mc:Choice>
  </mc:AlternateContent>
  <bookViews>
    <workbookView xWindow="0" yWindow="0" windowWidth="25605" windowHeight="17565" tabRatio="673"/>
  </bookViews>
  <sheets>
    <sheet name="regressions" sheetId="15" r:id="rId1"/>
    <sheet name="tinnulenta" sheetId="1" r:id="rId2"/>
    <sheet name="tinnula" sheetId="2" r:id="rId3"/>
    <sheet name="tinnulacita" sheetId="3" r:id="rId4"/>
    <sheet name="thomasi" sheetId="4" r:id="rId5"/>
    <sheet name="exigua" sheetId="5" r:id="rId6"/>
    <sheet name="vernalis" sheetId="6" r:id="rId7"/>
    <sheet name="delicatula" sheetId="7" r:id="rId8"/>
    <sheet name="fultoni" sheetId="8" r:id="rId9"/>
    <sheet name="scia" sheetId="9" r:id="rId10"/>
    <sheet name="imitator" sheetId="10" r:id="rId11"/>
    <sheet name="calusa" sheetId="11" r:id="rId12"/>
    <sheet name="litarena" sheetId="12" r:id="rId13"/>
    <sheet name="rosamacula" sheetId="13" r:id="rId1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31" i="1" l="1"/>
  <c r="AL31" i="1"/>
  <c r="AK31" i="1"/>
  <c r="AJ31" i="1"/>
  <c r="W31" i="1"/>
  <c r="AI31" i="1"/>
  <c r="AH31" i="1"/>
  <c r="AF31" i="1"/>
  <c r="AD31" i="1"/>
  <c r="W56" i="1"/>
  <c r="AH56" i="1"/>
  <c r="AI56" i="1"/>
  <c r="AJ56" i="1"/>
  <c r="AK56" i="1"/>
  <c r="AL56" i="1"/>
  <c r="W57" i="1"/>
  <c r="AD57" i="1"/>
  <c r="AE57" i="1"/>
  <c r="AF57" i="1"/>
  <c r="AH57" i="1"/>
  <c r="AI57" i="1"/>
  <c r="AJ57" i="1"/>
  <c r="AK57" i="1"/>
  <c r="AL57" i="1"/>
  <c r="AE4" i="6"/>
  <c r="AH4" i="6"/>
  <c r="W4" i="6"/>
  <c r="AI4" i="6"/>
  <c r="AJ4" i="6"/>
  <c r="AK4" i="6"/>
  <c r="AL4" i="6"/>
  <c r="AE5" i="6"/>
  <c r="AH5" i="6"/>
  <c r="W5" i="6"/>
  <c r="AI5" i="6"/>
  <c r="AJ5" i="6"/>
  <c r="AK5" i="6"/>
  <c r="AL5" i="6"/>
  <c r="AE6" i="6"/>
  <c r="AH6" i="6"/>
  <c r="W6" i="6"/>
  <c r="AI6" i="6"/>
  <c r="AJ6" i="6"/>
  <c r="AK6" i="6"/>
  <c r="AL6" i="6"/>
  <c r="AE7" i="6"/>
  <c r="AH7" i="6"/>
  <c r="W7" i="6"/>
  <c r="AI7" i="6"/>
  <c r="AJ7" i="6"/>
  <c r="AK7" i="6"/>
  <c r="AL7" i="6"/>
  <c r="AE8" i="6"/>
  <c r="AH8" i="6"/>
  <c r="W8" i="6"/>
  <c r="AI8" i="6"/>
  <c r="AJ8" i="6"/>
  <c r="AK8" i="6"/>
  <c r="AL8" i="6"/>
  <c r="AE9" i="6"/>
  <c r="AH9" i="6"/>
  <c r="W9" i="6"/>
  <c r="AI9" i="6"/>
  <c r="AJ9" i="6"/>
  <c r="AK9" i="6"/>
  <c r="AL9" i="6"/>
  <c r="AE10" i="6"/>
  <c r="AH10" i="6"/>
  <c r="W10" i="6"/>
  <c r="AI10" i="6"/>
  <c r="AJ10" i="6"/>
  <c r="AK10" i="6"/>
  <c r="AL10" i="6"/>
  <c r="AE11" i="6"/>
  <c r="AH11" i="6"/>
  <c r="W11" i="6"/>
  <c r="AI11" i="6"/>
  <c r="AJ11" i="6"/>
  <c r="AK11" i="6"/>
  <c r="AL11" i="6"/>
  <c r="AE12" i="6"/>
  <c r="AH12" i="6"/>
  <c r="W12" i="6"/>
  <c r="AI12" i="6"/>
  <c r="AJ12" i="6"/>
  <c r="AK12" i="6"/>
  <c r="AL12" i="6"/>
  <c r="AE13" i="6"/>
  <c r="AH13" i="6"/>
  <c r="W13" i="6"/>
  <c r="AI13" i="6"/>
  <c r="AJ13" i="6"/>
  <c r="AK13" i="6"/>
  <c r="AL13" i="6"/>
  <c r="AE14" i="6"/>
  <c r="AH14" i="6"/>
  <c r="W14" i="6"/>
  <c r="AI14" i="6"/>
  <c r="AJ14" i="6"/>
  <c r="AK14" i="6"/>
  <c r="AL14" i="6"/>
  <c r="AE15" i="6"/>
  <c r="AH15" i="6"/>
  <c r="W15" i="6"/>
  <c r="AI15" i="6"/>
  <c r="AJ15" i="6"/>
  <c r="AK15" i="6"/>
  <c r="AL15" i="6"/>
  <c r="AE16" i="6"/>
  <c r="AH16" i="6"/>
  <c r="W16" i="6"/>
  <c r="AI16" i="6"/>
  <c r="AJ16" i="6"/>
  <c r="AK16" i="6"/>
  <c r="AL16" i="6"/>
  <c r="AE17" i="6"/>
  <c r="AH17" i="6"/>
  <c r="W17" i="6"/>
  <c r="AI17" i="6"/>
  <c r="AJ17" i="6"/>
  <c r="AK17" i="6"/>
  <c r="AL17" i="6"/>
  <c r="AE18" i="6"/>
  <c r="AH18" i="6"/>
  <c r="W18" i="6"/>
  <c r="AI18" i="6"/>
  <c r="AJ18" i="6"/>
  <c r="AK18" i="6"/>
  <c r="AL18" i="6"/>
  <c r="AE19" i="6"/>
  <c r="AH19" i="6"/>
  <c r="W19" i="6"/>
  <c r="AI19" i="6"/>
  <c r="AJ19" i="6"/>
  <c r="AK19" i="6"/>
  <c r="AL19" i="6"/>
  <c r="AE20" i="6"/>
  <c r="AH20" i="6"/>
  <c r="W20" i="6"/>
  <c r="AI20" i="6"/>
  <c r="AJ20" i="6"/>
  <c r="AK20" i="6"/>
  <c r="AL20" i="6"/>
  <c r="AE21" i="6"/>
  <c r="AH21" i="6"/>
  <c r="W21" i="6"/>
  <c r="AI21" i="6"/>
  <c r="AJ21" i="6"/>
  <c r="AK21" i="6"/>
  <c r="AL21" i="6"/>
  <c r="AE22" i="6"/>
  <c r="AH22" i="6"/>
  <c r="W22" i="6"/>
  <c r="AI22" i="6"/>
  <c r="AJ22" i="6"/>
  <c r="AK22" i="6"/>
  <c r="AL22" i="6"/>
  <c r="AE23" i="6"/>
  <c r="AH23" i="6"/>
  <c r="W23" i="6"/>
  <c r="AI23" i="6"/>
  <c r="AJ23" i="6"/>
  <c r="AK23" i="6"/>
  <c r="AL23" i="6"/>
  <c r="AE24" i="6"/>
  <c r="AH24" i="6"/>
  <c r="W24" i="6"/>
  <c r="AI24" i="6"/>
  <c r="AJ24" i="6"/>
  <c r="AK24" i="6"/>
  <c r="AL24" i="6"/>
  <c r="AE25" i="6"/>
  <c r="AH25" i="6"/>
  <c r="W25" i="6"/>
  <c r="AI25" i="6"/>
  <c r="AJ25" i="6"/>
  <c r="AK25" i="6"/>
  <c r="AL25" i="6"/>
  <c r="AE26" i="6"/>
  <c r="AH26" i="6"/>
  <c r="W26" i="6"/>
  <c r="AI26" i="6"/>
  <c r="AJ26" i="6"/>
  <c r="AK26" i="6"/>
  <c r="AL26" i="6"/>
  <c r="AE27" i="6"/>
  <c r="AH27" i="6"/>
  <c r="W27" i="6"/>
  <c r="AI27" i="6"/>
  <c r="AJ27" i="6"/>
  <c r="AK27" i="6"/>
  <c r="AL27" i="6"/>
  <c r="AE28" i="6"/>
  <c r="AH28" i="6"/>
  <c r="W28" i="6"/>
  <c r="AI28" i="6"/>
  <c r="AJ28" i="6"/>
  <c r="AK28" i="6"/>
  <c r="AL28" i="6"/>
  <c r="AE29" i="6"/>
  <c r="AH29" i="6"/>
  <c r="W29" i="6"/>
  <c r="AI29" i="6"/>
  <c r="AJ29" i="6"/>
  <c r="AK29" i="6"/>
  <c r="AL29" i="6"/>
  <c r="AE30" i="6"/>
  <c r="AH30" i="6"/>
  <c r="W30" i="6"/>
  <c r="AI30" i="6"/>
  <c r="AJ30" i="6"/>
  <c r="AK30" i="6"/>
  <c r="AL30" i="6"/>
  <c r="AE31" i="6"/>
  <c r="AH31" i="6"/>
  <c r="W31" i="6"/>
  <c r="AI31" i="6"/>
  <c r="AJ31" i="6"/>
  <c r="AK31" i="6"/>
  <c r="AL31" i="6"/>
  <c r="AE32" i="6"/>
  <c r="AH32" i="6"/>
  <c r="W32" i="6"/>
  <c r="AI32" i="6"/>
  <c r="AJ32" i="6"/>
  <c r="AK32" i="6"/>
  <c r="AL32" i="6"/>
  <c r="AE33" i="6"/>
  <c r="AH33" i="6"/>
  <c r="W33" i="6"/>
  <c r="AI33" i="6"/>
  <c r="AJ33" i="6"/>
  <c r="AK33" i="6"/>
  <c r="AL33" i="6"/>
  <c r="AE34" i="6"/>
  <c r="AH34" i="6"/>
  <c r="W34" i="6"/>
  <c r="AI34" i="6"/>
  <c r="AJ34" i="6"/>
  <c r="AK34" i="6"/>
  <c r="AL34" i="6"/>
  <c r="AE35" i="6"/>
  <c r="AH35" i="6"/>
  <c r="W35" i="6"/>
  <c r="AI35" i="6"/>
  <c r="AJ35" i="6"/>
  <c r="AK35" i="6"/>
  <c r="AL35" i="6"/>
  <c r="AE36" i="6"/>
  <c r="AH36" i="6"/>
  <c r="W36" i="6"/>
  <c r="AI36" i="6"/>
  <c r="AJ36" i="6"/>
  <c r="AK36" i="6"/>
  <c r="AL36" i="6"/>
  <c r="AE37" i="6"/>
  <c r="AH37" i="6"/>
  <c r="W37" i="6"/>
  <c r="AI37" i="6"/>
  <c r="AJ37" i="6"/>
  <c r="AK37" i="6"/>
  <c r="AL37" i="6"/>
  <c r="AE38" i="6"/>
  <c r="AH38" i="6"/>
  <c r="W38" i="6"/>
  <c r="AI38" i="6"/>
  <c r="AJ38" i="6"/>
  <c r="AK38" i="6"/>
  <c r="AL38" i="6"/>
  <c r="AE39" i="6"/>
  <c r="AH39" i="6"/>
  <c r="W39" i="6"/>
  <c r="AI39" i="6"/>
  <c r="AJ39" i="6"/>
  <c r="AK39" i="6"/>
  <c r="AL39" i="6"/>
  <c r="AE40" i="6"/>
  <c r="AH40" i="6"/>
  <c r="W40" i="6"/>
  <c r="AI40" i="6"/>
  <c r="AJ40" i="6"/>
  <c r="AK40" i="6"/>
  <c r="AL40" i="6"/>
  <c r="AE41" i="6"/>
  <c r="AH41" i="6"/>
  <c r="W41" i="6"/>
  <c r="AI41" i="6"/>
  <c r="AJ41" i="6"/>
  <c r="AK41" i="6"/>
  <c r="AL41" i="6"/>
  <c r="AE42" i="6"/>
  <c r="AH42" i="6"/>
  <c r="W42" i="6"/>
  <c r="AI42" i="6"/>
  <c r="AJ42" i="6"/>
  <c r="AK42" i="6"/>
  <c r="AL42" i="6"/>
  <c r="AE43" i="6"/>
  <c r="AH43" i="6"/>
  <c r="W43" i="6"/>
  <c r="AI43" i="6"/>
  <c r="AJ43" i="6"/>
  <c r="AK43" i="6"/>
  <c r="AL43" i="6"/>
  <c r="AE44" i="6"/>
  <c r="AH44" i="6"/>
  <c r="W44" i="6"/>
  <c r="AI44" i="6"/>
  <c r="AJ44" i="6"/>
  <c r="AK44" i="6"/>
  <c r="AL44" i="6"/>
  <c r="AE45" i="6"/>
  <c r="AH45" i="6"/>
  <c r="W45" i="6"/>
  <c r="AI45" i="6"/>
  <c r="AJ45" i="6"/>
  <c r="AK45" i="6"/>
  <c r="AL45" i="6"/>
  <c r="AE46" i="6"/>
  <c r="AH46" i="6"/>
  <c r="W46" i="6"/>
  <c r="AI46" i="6"/>
  <c r="AJ46" i="6"/>
  <c r="AK46" i="6"/>
  <c r="AL46" i="6"/>
  <c r="AE47" i="6"/>
  <c r="AH47" i="6"/>
  <c r="W47" i="6"/>
  <c r="AI47" i="6"/>
  <c r="AJ47" i="6"/>
  <c r="AK47" i="6"/>
  <c r="AL47" i="6"/>
  <c r="AE48" i="6"/>
  <c r="AH48" i="6"/>
  <c r="W48" i="6"/>
  <c r="AI48" i="6"/>
  <c r="AJ48" i="6"/>
  <c r="AK48" i="6"/>
  <c r="AL48" i="6"/>
  <c r="AE49" i="6"/>
  <c r="AH49" i="6"/>
  <c r="W49" i="6"/>
  <c r="AI49" i="6"/>
  <c r="AJ49" i="6"/>
  <c r="AK49" i="6"/>
  <c r="AL49" i="6"/>
  <c r="AE50" i="6"/>
  <c r="AH50" i="6"/>
  <c r="W50" i="6"/>
  <c r="AI50" i="6"/>
  <c r="AJ50" i="6"/>
  <c r="AK50" i="6"/>
  <c r="AL50" i="6"/>
  <c r="AE51" i="6"/>
  <c r="AH51" i="6"/>
  <c r="W51" i="6"/>
  <c r="AI51" i="6"/>
  <c r="AJ51" i="6"/>
  <c r="AK51" i="6"/>
  <c r="AL51" i="6"/>
  <c r="AE52" i="6"/>
  <c r="AH52" i="6"/>
  <c r="W52" i="6"/>
  <c r="AI52" i="6"/>
  <c r="AJ52" i="6"/>
  <c r="AK52" i="6"/>
  <c r="AL52" i="6"/>
  <c r="AE53" i="6"/>
  <c r="AH53" i="6"/>
  <c r="W53" i="6"/>
  <c r="AI53" i="6"/>
  <c r="AJ53" i="6"/>
  <c r="AK53" i="6"/>
  <c r="AL53" i="6"/>
  <c r="AE54" i="6"/>
  <c r="AH54" i="6"/>
  <c r="W54" i="6"/>
  <c r="AI54" i="6"/>
  <c r="AJ54" i="6"/>
  <c r="AK54" i="6"/>
  <c r="AL54" i="6"/>
  <c r="AE55" i="6"/>
  <c r="AH55" i="6"/>
  <c r="W55" i="6"/>
  <c r="AI55" i="6"/>
  <c r="AJ55" i="6"/>
  <c r="AK55" i="6"/>
  <c r="AL55" i="6"/>
  <c r="AE56" i="6"/>
  <c r="AH56" i="6"/>
  <c r="W56" i="6"/>
  <c r="AI56" i="6"/>
  <c r="AJ56" i="6"/>
  <c r="AK56" i="6"/>
  <c r="AL56" i="6"/>
  <c r="AE57" i="6"/>
  <c r="AH57" i="6"/>
  <c r="W57" i="6"/>
  <c r="AI57" i="6"/>
  <c r="AJ57" i="6"/>
  <c r="AK57" i="6"/>
  <c r="AL57" i="6"/>
  <c r="AE58" i="6"/>
  <c r="AH58" i="6"/>
  <c r="W58" i="6"/>
  <c r="AI58" i="6"/>
  <c r="AJ58" i="6"/>
  <c r="AK58" i="6"/>
  <c r="AL58" i="6"/>
  <c r="AE59" i="6"/>
  <c r="AH59" i="6"/>
  <c r="W59" i="6"/>
  <c r="AI59" i="6"/>
  <c r="AJ59" i="6"/>
  <c r="AK59" i="6"/>
  <c r="AL59" i="6"/>
  <c r="AE60" i="6"/>
  <c r="AH60" i="6"/>
  <c r="W60" i="6"/>
  <c r="AI60" i="6"/>
  <c r="AJ60" i="6"/>
  <c r="AK60" i="6"/>
  <c r="AL60" i="6"/>
  <c r="AE61" i="6"/>
  <c r="AH61" i="6"/>
  <c r="W61" i="6"/>
  <c r="AI61" i="6"/>
  <c r="AJ61" i="6"/>
  <c r="AK61" i="6"/>
  <c r="AL61" i="6"/>
  <c r="AE62" i="6"/>
  <c r="AH62" i="6"/>
  <c r="W62" i="6"/>
  <c r="AI62" i="6"/>
  <c r="AJ62" i="6"/>
  <c r="AK62" i="6"/>
  <c r="AL62" i="6"/>
  <c r="AE63" i="6"/>
  <c r="AH63" i="6"/>
  <c r="W63" i="6"/>
  <c r="AI63" i="6"/>
  <c r="AJ63" i="6"/>
  <c r="AK63" i="6"/>
  <c r="AL63" i="6"/>
  <c r="AE64" i="6"/>
  <c r="AH64" i="6"/>
  <c r="W64" i="6"/>
  <c r="AI64" i="6"/>
  <c r="AJ64" i="6"/>
  <c r="AK64" i="6"/>
  <c r="AL64" i="6"/>
  <c r="AE65" i="6"/>
  <c r="AH65" i="6"/>
  <c r="W65" i="6"/>
  <c r="AI65" i="6"/>
  <c r="AJ65" i="6"/>
  <c r="AK65" i="6"/>
  <c r="AL65" i="6"/>
  <c r="AE66" i="6"/>
  <c r="AH66" i="6"/>
  <c r="W66" i="6"/>
  <c r="AI66" i="6"/>
  <c r="AJ66" i="6"/>
  <c r="AK66" i="6"/>
  <c r="AL66" i="6"/>
  <c r="AE67" i="6"/>
  <c r="AH67" i="6"/>
  <c r="W67" i="6"/>
  <c r="AI67" i="6"/>
  <c r="AJ67" i="6"/>
  <c r="AK67" i="6"/>
  <c r="AL67" i="6"/>
  <c r="AE68" i="6"/>
  <c r="AH68" i="6"/>
  <c r="W68" i="6"/>
  <c r="AI68" i="6"/>
  <c r="AJ68" i="6"/>
  <c r="AK68" i="6"/>
  <c r="AL68" i="6"/>
  <c r="AE69" i="6"/>
  <c r="AH69" i="6"/>
  <c r="W69" i="6"/>
  <c r="AI69" i="6"/>
  <c r="AJ69" i="6"/>
  <c r="AK69" i="6"/>
  <c r="AL69" i="6"/>
  <c r="AE70" i="6"/>
  <c r="AH70" i="6"/>
  <c r="W70" i="6"/>
  <c r="AI70" i="6"/>
  <c r="AJ70" i="6"/>
  <c r="AK70" i="6"/>
  <c r="AL70" i="6"/>
  <c r="AE71" i="6"/>
  <c r="AH71" i="6"/>
  <c r="W71" i="6"/>
  <c r="AI71" i="6"/>
  <c r="AJ71" i="6"/>
  <c r="AK71" i="6"/>
  <c r="AL71" i="6"/>
  <c r="AE72" i="6"/>
  <c r="AH72" i="6"/>
  <c r="W72" i="6"/>
  <c r="AI72" i="6"/>
  <c r="AJ72" i="6"/>
  <c r="AK72" i="6"/>
  <c r="AL72" i="6"/>
  <c r="AE73" i="6"/>
  <c r="AH73" i="6"/>
  <c r="W73" i="6"/>
  <c r="AI73" i="6"/>
  <c r="AJ73" i="6"/>
  <c r="AK73" i="6"/>
  <c r="AL73" i="6"/>
  <c r="AE74" i="6"/>
  <c r="AH74" i="6"/>
  <c r="W74" i="6"/>
  <c r="AI74" i="6"/>
  <c r="AJ74" i="6"/>
  <c r="AK74" i="6"/>
  <c r="AL74" i="6"/>
  <c r="AE75" i="6"/>
  <c r="AH75" i="6"/>
  <c r="W75" i="6"/>
  <c r="AI75" i="6"/>
  <c r="AJ75" i="6"/>
  <c r="AK75" i="6"/>
  <c r="AL75" i="6"/>
  <c r="AE76" i="6"/>
  <c r="AH76" i="6"/>
  <c r="W76" i="6"/>
  <c r="AI76" i="6"/>
  <c r="AJ76" i="6"/>
  <c r="AK76" i="6"/>
  <c r="AL76" i="6"/>
  <c r="AE77" i="6"/>
  <c r="AH77" i="6"/>
  <c r="W77" i="6"/>
  <c r="AI77" i="6"/>
  <c r="AJ77" i="6"/>
  <c r="AK77" i="6"/>
  <c r="AL77" i="6"/>
  <c r="AE78" i="6"/>
  <c r="AH78" i="6"/>
  <c r="W78" i="6"/>
  <c r="AI78" i="6"/>
  <c r="AJ78" i="6"/>
  <c r="AK78" i="6"/>
  <c r="AL78" i="6"/>
  <c r="AE79" i="6"/>
  <c r="AH79" i="6"/>
  <c r="W79" i="6"/>
  <c r="AI79" i="6"/>
  <c r="AJ79" i="6"/>
  <c r="AK79" i="6"/>
  <c r="AL79" i="6"/>
  <c r="AE80" i="6"/>
  <c r="AH80" i="6"/>
  <c r="W80" i="6"/>
  <c r="AI80" i="6"/>
  <c r="AJ80" i="6"/>
  <c r="AK80" i="6"/>
  <c r="AL80" i="6"/>
  <c r="AE81" i="6"/>
  <c r="AH81" i="6"/>
  <c r="W81" i="6"/>
  <c r="AI81" i="6"/>
  <c r="AJ81" i="6"/>
  <c r="AK81" i="6"/>
  <c r="AL81" i="6"/>
  <c r="AE82" i="6"/>
  <c r="AH82" i="6"/>
  <c r="W82" i="6"/>
  <c r="AI82" i="6"/>
  <c r="AJ82" i="6"/>
  <c r="AK82" i="6"/>
  <c r="AL82" i="6"/>
  <c r="AE83" i="6"/>
  <c r="AH83" i="6"/>
  <c r="W83" i="6"/>
  <c r="AI83" i="6"/>
  <c r="AJ83" i="6"/>
  <c r="AK83" i="6"/>
  <c r="AL83" i="6"/>
  <c r="AE84" i="6"/>
  <c r="AH84" i="6"/>
  <c r="W84" i="6"/>
  <c r="AI84" i="6"/>
  <c r="AJ84" i="6"/>
  <c r="AK84" i="6"/>
  <c r="AL84" i="6"/>
  <c r="AH85" i="6"/>
  <c r="AI85" i="6"/>
  <c r="AJ85" i="6"/>
  <c r="AK85" i="6"/>
  <c r="AL85" i="6"/>
  <c r="AE86" i="6"/>
  <c r="AH86" i="6"/>
  <c r="W86" i="6"/>
  <c r="AI86" i="6"/>
  <c r="AJ86" i="6"/>
  <c r="AK86" i="6"/>
  <c r="AL86" i="6"/>
  <c r="AE87" i="6"/>
  <c r="AH87" i="6"/>
  <c r="W87" i="6"/>
  <c r="AI87" i="6"/>
  <c r="AJ87" i="6"/>
  <c r="AK87" i="6"/>
  <c r="AL87" i="6"/>
  <c r="AE88" i="6"/>
  <c r="AH88" i="6"/>
  <c r="W88" i="6"/>
  <c r="AI88" i="6"/>
  <c r="AJ88" i="6"/>
  <c r="AK88" i="6"/>
  <c r="AL88" i="6"/>
  <c r="AE3" i="6"/>
  <c r="AL3" i="6"/>
  <c r="AK3" i="6"/>
  <c r="AJ3" i="6"/>
  <c r="W3" i="6"/>
  <c r="AI3" i="6"/>
  <c r="AH3" i="6"/>
  <c r="AE4" i="4"/>
  <c r="AH4" i="4"/>
  <c r="W4" i="4"/>
  <c r="AI4" i="4"/>
  <c r="AJ4" i="4"/>
  <c r="AK4" i="4"/>
  <c r="AL4" i="4"/>
  <c r="AE5" i="4"/>
  <c r="AH5" i="4"/>
  <c r="W5" i="4"/>
  <c r="AI5" i="4"/>
  <c r="AJ5" i="4"/>
  <c r="AK5" i="4"/>
  <c r="AL5" i="4"/>
  <c r="AE6" i="4"/>
  <c r="AH6" i="4"/>
  <c r="W6" i="4"/>
  <c r="AI6" i="4"/>
  <c r="AJ6" i="4"/>
  <c r="AK6" i="4"/>
  <c r="AL6" i="4"/>
  <c r="AE7" i="4"/>
  <c r="AH7" i="4"/>
  <c r="W7" i="4"/>
  <c r="AI7" i="4"/>
  <c r="AJ7" i="4"/>
  <c r="AK7" i="4"/>
  <c r="AL7" i="4"/>
  <c r="AE8" i="4"/>
  <c r="AH8" i="4"/>
  <c r="W8" i="4"/>
  <c r="AI8" i="4"/>
  <c r="AJ8" i="4"/>
  <c r="AK8" i="4"/>
  <c r="AL8" i="4"/>
  <c r="AE9" i="4"/>
  <c r="AH9" i="4"/>
  <c r="W9" i="4"/>
  <c r="AI9" i="4"/>
  <c r="AJ9" i="4"/>
  <c r="AK9" i="4"/>
  <c r="AL9" i="4"/>
  <c r="AE10" i="4"/>
  <c r="AH10" i="4"/>
  <c r="W10" i="4"/>
  <c r="AI10" i="4"/>
  <c r="AJ10" i="4"/>
  <c r="AK10" i="4"/>
  <c r="AL10" i="4"/>
  <c r="AE11" i="4"/>
  <c r="AH11" i="4"/>
  <c r="W11" i="4"/>
  <c r="AI11" i="4"/>
  <c r="AJ11" i="4"/>
  <c r="AK11" i="4"/>
  <c r="AL11" i="4"/>
  <c r="AE12" i="4"/>
  <c r="AH12" i="4"/>
  <c r="W12" i="4"/>
  <c r="AI12" i="4"/>
  <c r="AJ12" i="4"/>
  <c r="AK12" i="4"/>
  <c r="AL12" i="4"/>
  <c r="AE13" i="4"/>
  <c r="AH13" i="4"/>
  <c r="W13" i="4"/>
  <c r="AI13" i="4"/>
  <c r="AJ13" i="4"/>
  <c r="AK13" i="4"/>
  <c r="AL13" i="4"/>
  <c r="AE14" i="4"/>
  <c r="AH14" i="4"/>
  <c r="W14" i="4"/>
  <c r="AI14" i="4"/>
  <c r="AJ14" i="4"/>
  <c r="AK14" i="4"/>
  <c r="AL14" i="4"/>
  <c r="AE15" i="4"/>
  <c r="AH15" i="4"/>
  <c r="W15" i="4"/>
  <c r="AI15" i="4"/>
  <c r="AJ15" i="4"/>
  <c r="AK15" i="4"/>
  <c r="AL15" i="4"/>
  <c r="AE16" i="4"/>
  <c r="AH16" i="4"/>
  <c r="W16" i="4"/>
  <c r="AI16" i="4"/>
  <c r="AJ16" i="4"/>
  <c r="AK16" i="4"/>
  <c r="AL16" i="4"/>
  <c r="AE17" i="4"/>
  <c r="AH17" i="4"/>
  <c r="W17" i="4"/>
  <c r="AI17" i="4"/>
  <c r="AJ17" i="4"/>
  <c r="AK17" i="4"/>
  <c r="AL17" i="4"/>
  <c r="AE18" i="4"/>
  <c r="AH18" i="4"/>
  <c r="W18" i="4"/>
  <c r="AI18" i="4"/>
  <c r="AJ18" i="4"/>
  <c r="AK18" i="4"/>
  <c r="AL18" i="4"/>
  <c r="AE19" i="4"/>
  <c r="AH19" i="4"/>
  <c r="W19" i="4"/>
  <c r="AI19" i="4"/>
  <c r="AJ19" i="4"/>
  <c r="AK19" i="4"/>
  <c r="AL19" i="4"/>
  <c r="AE20" i="4"/>
  <c r="AH20" i="4"/>
  <c r="W20" i="4"/>
  <c r="AI20" i="4"/>
  <c r="AJ20" i="4"/>
  <c r="AK20" i="4"/>
  <c r="AL20" i="4"/>
  <c r="AE21" i="4"/>
  <c r="AH21" i="4"/>
  <c r="W21" i="4"/>
  <c r="AI21" i="4"/>
  <c r="AJ21" i="4"/>
  <c r="AK21" i="4"/>
  <c r="AL21" i="4"/>
  <c r="AE22" i="4"/>
  <c r="AH22" i="4"/>
  <c r="W22" i="4"/>
  <c r="AI22" i="4"/>
  <c r="AJ22" i="4"/>
  <c r="AK22" i="4"/>
  <c r="AL22" i="4"/>
  <c r="AE23" i="4"/>
  <c r="AH23" i="4"/>
  <c r="W23" i="4"/>
  <c r="AI23" i="4"/>
  <c r="AJ23" i="4"/>
  <c r="AK23" i="4"/>
  <c r="AL23" i="4"/>
  <c r="AE24" i="4"/>
  <c r="AH24" i="4"/>
  <c r="W24" i="4"/>
  <c r="AI24" i="4"/>
  <c r="AJ24" i="4"/>
  <c r="AK24" i="4"/>
  <c r="AL24" i="4"/>
  <c r="AE25" i="4"/>
  <c r="AH25" i="4"/>
  <c r="W25" i="4"/>
  <c r="AI25" i="4"/>
  <c r="AJ25" i="4"/>
  <c r="AK25" i="4"/>
  <c r="AL25" i="4"/>
  <c r="AE26" i="4"/>
  <c r="AH26" i="4"/>
  <c r="W26" i="4"/>
  <c r="AI26" i="4"/>
  <c r="AJ26" i="4"/>
  <c r="AK26" i="4"/>
  <c r="AL26" i="4"/>
  <c r="AE27" i="4"/>
  <c r="AH27" i="4"/>
  <c r="W27" i="4"/>
  <c r="AI27" i="4"/>
  <c r="AJ27" i="4"/>
  <c r="AK27" i="4"/>
  <c r="AL27" i="4"/>
  <c r="AE28" i="4"/>
  <c r="AH28" i="4"/>
  <c r="W28" i="4"/>
  <c r="AI28" i="4"/>
  <c r="AJ28" i="4"/>
  <c r="AK28" i="4"/>
  <c r="AL28" i="4"/>
  <c r="AE29" i="4"/>
  <c r="AH29" i="4"/>
  <c r="W29" i="4"/>
  <c r="AI29" i="4"/>
  <c r="AJ29" i="4"/>
  <c r="AK29" i="4"/>
  <c r="AL29" i="4"/>
  <c r="AE30" i="4"/>
  <c r="AH30" i="4"/>
  <c r="W30" i="4"/>
  <c r="AI30" i="4"/>
  <c r="AJ30" i="4"/>
  <c r="AK30" i="4"/>
  <c r="AL30" i="4"/>
  <c r="AE31" i="4"/>
  <c r="AH31" i="4"/>
  <c r="W31" i="4"/>
  <c r="AI31" i="4"/>
  <c r="AJ31" i="4"/>
  <c r="AK31" i="4"/>
  <c r="AL31" i="4"/>
  <c r="AE32" i="4"/>
  <c r="AH32" i="4"/>
  <c r="W32" i="4"/>
  <c r="AI32" i="4"/>
  <c r="AJ32" i="4"/>
  <c r="AK32" i="4"/>
  <c r="AL32" i="4"/>
  <c r="AE33" i="4"/>
  <c r="AH33" i="4"/>
  <c r="W33" i="4"/>
  <c r="AI33" i="4"/>
  <c r="AJ33" i="4"/>
  <c r="AK33" i="4"/>
  <c r="AL33" i="4"/>
  <c r="AE34" i="4"/>
  <c r="AH34" i="4"/>
  <c r="W34" i="4"/>
  <c r="AI34" i="4"/>
  <c r="AJ34" i="4"/>
  <c r="AK34" i="4"/>
  <c r="AL34" i="4"/>
  <c r="AE35" i="4"/>
  <c r="AH35" i="4"/>
  <c r="W35" i="4"/>
  <c r="AI35" i="4"/>
  <c r="AJ35" i="4"/>
  <c r="AK35" i="4"/>
  <c r="AL35" i="4"/>
  <c r="AE36" i="4"/>
  <c r="AH36" i="4"/>
  <c r="W36" i="4"/>
  <c r="AI36" i="4"/>
  <c r="AJ36" i="4"/>
  <c r="AK36" i="4"/>
  <c r="AL36" i="4"/>
  <c r="AE37" i="4"/>
  <c r="AH37" i="4"/>
  <c r="W37" i="4"/>
  <c r="AI37" i="4"/>
  <c r="AJ37" i="4"/>
  <c r="AK37" i="4"/>
  <c r="AL37" i="4"/>
  <c r="AE38" i="4"/>
  <c r="AH38" i="4"/>
  <c r="W38" i="4"/>
  <c r="AI38" i="4"/>
  <c r="AJ38" i="4"/>
  <c r="AK38" i="4"/>
  <c r="AL38" i="4"/>
  <c r="AE39" i="4"/>
  <c r="AH39" i="4"/>
  <c r="W39" i="4"/>
  <c r="AI39" i="4"/>
  <c r="AJ39" i="4"/>
  <c r="AK39" i="4"/>
  <c r="AL39" i="4"/>
  <c r="AE40" i="4"/>
  <c r="AH40" i="4"/>
  <c r="W40" i="4"/>
  <c r="AI40" i="4"/>
  <c r="AJ40" i="4"/>
  <c r="AK40" i="4"/>
  <c r="AL40" i="4"/>
  <c r="AE41" i="4"/>
  <c r="AH41" i="4"/>
  <c r="W41" i="4"/>
  <c r="AI41" i="4"/>
  <c r="AJ41" i="4"/>
  <c r="AK41" i="4"/>
  <c r="AL41" i="4"/>
  <c r="AE42" i="4"/>
  <c r="AH42" i="4"/>
  <c r="W42" i="4"/>
  <c r="AI42" i="4"/>
  <c r="AJ42" i="4"/>
  <c r="AK42" i="4"/>
  <c r="AL42" i="4"/>
  <c r="AE43" i="4"/>
  <c r="AH43" i="4"/>
  <c r="W43" i="4"/>
  <c r="AI43" i="4"/>
  <c r="AJ43" i="4"/>
  <c r="AK43" i="4"/>
  <c r="AL43" i="4"/>
  <c r="AE44" i="4"/>
  <c r="AH44" i="4"/>
  <c r="W44" i="4"/>
  <c r="AI44" i="4"/>
  <c r="AJ44" i="4"/>
  <c r="AK44" i="4"/>
  <c r="AL44" i="4"/>
  <c r="AE45" i="4"/>
  <c r="AH45" i="4"/>
  <c r="W45" i="4"/>
  <c r="AI45" i="4"/>
  <c r="AJ45" i="4"/>
  <c r="AK45" i="4"/>
  <c r="AL45" i="4"/>
  <c r="AE46" i="4"/>
  <c r="AH46" i="4"/>
  <c r="W46" i="4"/>
  <c r="AI46" i="4"/>
  <c r="AJ46" i="4"/>
  <c r="AK46" i="4"/>
  <c r="AL46" i="4"/>
  <c r="AE47" i="4"/>
  <c r="AH47" i="4"/>
  <c r="W47" i="4"/>
  <c r="AI47" i="4"/>
  <c r="AJ47" i="4"/>
  <c r="AK47" i="4"/>
  <c r="AL47" i="4"/>
  <c r="AE48" i="4"/>
  <c r="AH48" i="4"/>
  <c r="W48" i="4"/>
  <c r="AI48" i="4"/>
  <c r="AJ48" i="4"/>
  <c r="AK48" i="4"/>
  <c r="AL48" i="4"/>
  <c r="AE49" i="4"/>
  <c r="AH49" i="4"/>
  <c r="W49" i="4"/>
  <c r="AI49" i="4"/>
  <c r="AJ49" i="4"/>
  <c r="AK49" i="4"/>
  <c r="AL49" i="4"/>
  <c r="AE50" i="4"/>
  <c r="AH50" i="4"/>
  <c r="W50" i="4"/>
  <c r="AI50" i="4"/>
  <c r="AJ50" i="4"/>
  <c r="AK50" i="4"/>
  <c r="AL50" i="4"/>
  <c r="AE51" i="4"/>
  <c r="AH51" i="4"/>
  <c r="W51" i="4"/>
  <c r="AI51" i="4"/>
  <c r="AJ51" i="4"/>
  <c r="AK51" i="4"/>
  <c r="AL51" i="4"/>
  <c r="AE3" i="4"/>
  <c r="AL3" i="4"/>
  <c r="AK3" i="4"/>
  <c r="AJ3" i="4"/>
  <c r="W3" i="4"/>
  <c r="AI3" i="4"/>
  <c r="AH3" i="4"/>
  <c r="AH4" i="3"/>
  <c r="W4" i="3"/>
  <c r="AI4" i="3"/>
  <c r="AJ4" i="3"/>
  <c r="AK4" i="3"/>
  <c r="AL4" i="3"/>
  <c r="AE5" i="3"/>
  <c r="AH5" i="3"/>
  <c r="W5" i="3"/>
  <c r="AI5" i="3"/>
  <c r="AJ5" i="3"/>
  <c r="AK5" i="3"/>
  <c r="AL5" i="3"/>
  <c r="AH6" i="3"/>
  <c r="W6" i="3"/>
  <c r="AI6" i="3"/>
  <c r="AJ6" i="3"/>
  <c r="AK6" i="3"/>
  <c r="AL6" i="3"/>
  <c r="AE7" i="3"/>
  <c r="AH7" i="3"/>
  <c r="W7" i="3"/>
  <c r="AI7" i="3"/>
  <c r="AJ7" i="3"/>
  <c r="AK7" i="3"/>
  <c r="AL7" i="3"/>
  <c r="AE8" i="3"/>
  <c r="AH8" i="3"/>
  <c r="W8" i="3"/>
  <c r="AI8" i="3"/>
  <c r="AJ8" i="3"/>
  <c r="AK8" i="3"/>
  <c r="AL8" i="3"/>
  <c r="AE9" i="3"/>
  <c r="AH9" i="3"/>
  <c r="W9" i="3"/>
  <c r="AI9" i="3"/>
  <c r="AJ9" i="3"/>
  <c r="AK9" i="3"/>
  <c r="AL9" i="3"/>
  <c r="AH10" i="3"/>
  <c r="W10" i="3"/>
  <c r="AI10" i="3"/>
  <c r="AJ10" i="3"/>
  <c r="AK10" i="3"/>
  <c r="AL10" i="3"/>
  <c r="AE11" i="3"/>
  <c r="AH11" i="3"/>
  <c r="W11" i="3"/>
  <c r="AI11" i="3"/>
  <c r="AJ11" i="3"/>
  <c r="AK11" i="3"/>
  <c r="AL11" i="3"/>
  <c r="AE12" i="3"/>
  <c r="AH12" i="3"/>
  <c r="W12" i="3"/>
  <c r="AI12" i="3"/>
  <c r="AJ12" i="3"/>
  <c r="AK12" i="3"/>
  <c r="AL12" i="3"/>
  <c r="AE13" i="3"/>
  <c r="AH13" i="3"/>
  <c r="W13" i="3"/>
  <c r="AI13" i="3"/>
  <c r="AJ13" i="3"/>
  <c r="AK13" i="3"/>
  <c r="AL13" i="3"/>
  <c r="AE14" i="3"/>
  <c r="AH14" i="3"/>
  <c r="W14" i="3"/>
  <c r="AI14" i="3"/>
  <c r="AJ14" i="3"/>
  <c r="AK14" i="3"/>
  <c r="AL14" i="3"/>
  <c r="AH15" i="3"/>
  <c r="W15" i="3"/>
  <c r="AI15" i="3"/>
  <c r="AJ15" i="3"/>
  <c r="AK15" i="3"/>
  <c r="AL15" i="3"/>
  <c r="AE16" i="3"/>
  <c r="AH16" i="3"/>
  <c r="W16" i="3"/>
  <c r="AI16" i="3"/>
  <c r="AJ16" i="3"/>
  <c r="AK16" i="3"/>
  <c r="AL16" i="3"/>
  <c r="AE17" i="3"/>
  <c r="AH17" i="3"/>
  <c r="W17" i="3"/>
  <c r="AI17" i="3"/>
  <c r="AJ17" i="3"/>
  <c r="AK17" i="3"/>
  <c r="AL17" i="3"/>
  <c r="AE18" i="3"/>
  <c r="AH18" i="3"/>
  <c r="W18" i="3"/>
  <c r="AI18" i="3"/>
  <c r="AJ18" i="3"/>
  <c r="AK18" i="3"/>
  <c r="AL18" i="3"/>
  <c r="AH19" i="3"/>
  <c r="W19" i="3"/>
  <c r="AI19" i="3"/>
  <c r="AJ19" i="3"/>
  <c r="AK19" i="3"/>
  <c r="AL19" i="3"/>
  <c r="AH20" i="3"/>
  <c r="W20" i="3"/>
  <c r="AI20" i="3"/>
  <c r="AJ20" i="3"/>
  <c r="AK20" i="3"/>
  <c r="AL20" i="3"/>
  <c r="AH21" i="3"/>
  <c r="W21" i="3"/>
  <c r="AI21" i="3"/>
  <c r="AJ21" i="3"/>
  <c r="AK21" i="3"/>
  <c r="AL21" i="3"/>
  <c r="AE22" i="3"/>
  <c r="AH22" i="3"/>
  <c r="W22" i="3"/>
  <c r="AI22" i="3"/>
  <c r="AJ22" i="3"/>
  <c r="AK22" i="3"/>
  <c r="AL22" i="3"/>
  <c r="AE23" i="3"/>
  <c r="AH23" i="3"/>
  <c r="W23" i="3"/>
  <c r="AI23" i="3"/>
  <c r="AJ23" i="3"/>
  <c r="AK23" i="3"/>
  <c r="AL23" i="3"/>
  <c r="AE24" i="3"/>
  <c r="AH24" i="3"/>
  <c r="W24" i="3"/>
  <c r="AI24" i="3"/>
  <c r="AJ24" i="3"/>
  <c r="AK24" i="3"/>
  <c r="AL24" i="3"/>
  <c r="AE25" i="3"/>
  <c r="AH25" i="3"/>
  <c r="W25" i="3"/>
  <c r="AI25" i="3"/>
  <c r="AJ25" i="3"/>
  <c r="AK25" i="3"/>
  <c r="AL25" i="3"/>
  <c r="AE26" i="3"/>
  <c r="AH26" i="3"/>
  <c r="W26" i="3"/>
  <c r="AI26" i="3"/>
  <c r="AJ26" i="3"/>
  <c r="AK26" i="3"/>
  <c r="AL26" i="3"/>
  <c r="AE27" i="3"/>
  <c r="AH27" i="3"/>
  <c r="W27" i="3"/>
  <c r="AI27" i="3"/>
  <c r="AJ27" i="3"/>
  <c r="AK27" i="3"/>
  <c r="AL27" i="3"/>
  <c r="AH28" i="3"/>
  <c r="W28" i="3"/>
  <c r="AI28" i="3"/>
  <c r="AJ28" i="3"/>
  <c r="AK28" i="3"/>
  <c r="AL28" i="3"/>
  <c r="AH29" i="3"/>
  <c r="W29" i="3"/>
  <c r="AI29" i="3"/>
  <c r="AJ29" i="3"/>
  <c r="AK29" i="3"/>
  <c r="AL29" i="3"/>
  <c r="AH30" i="3"/>
  <c r="W30" i="3"/>
  <c r="AI30" i="3"/>
  <c r="AJ30" i="3"/>
  <c r="AK30" i="3"/>
  <c r="AL30" i="3"/>
  <c r="AH31" i="3"/>
  <c r="W31" i="3"/>
  <c r="AI31" i="3"/>
  <c r="AJ31" i="3"/>
  <c r="AK31" i="3"/>
  <c r="AL31" i="3"/>
  <c r="AE32" i="3"/>
  <c r="AH32" i="3"/>
  <c r="W32" i="3"/>
  <c r="AI32" i="3"/>
  <c r="AJ32" i="3"/>
  <c r="AK32" i="3"/>
  <c r="AL32" i="3"/>
  <c r="AE33" i="3"/>
  <c r="AH33" i="3"/>
  <c r="W33" i="3"/>
  <c r="AI33" i="3"/>
  <c r="AJ33" i="3"/>
  <c r="AK33" i="3"/>
  <c r="AL33" i="3"/>
  <c r="AE34" i="3"/>
  <c r="AH34" i="3"/>
  <c r="W34" i="3"/>
  <c r="AI34" i="3"/>
  <c r="AJ34" i="3"/>
  <c r="AK34" i="3"/>
  <c r="AL34" i="3"/>
  <c r="AE35" i="3"/>
  <c r="AH35" i="3"/>
  <c r="W35" i="3"/>
  <c r="AI35" i="3"/>
  <c r="AJ35" i="3"/>
  <c r="AK35" i="3"/>
  <c r="AL35" i="3"/>
  <c r="AE36" i="3"/>
  <c r="AH36" i="3"/>
  <c r="W36" i="3"/>
  <c r="AI36" i="3"/>
  <c r="AJ36" i="3"/>
  <c r="AK36" i="3"/>
  <c r="AL36" i="3"/>
  <c r="AE37" i="3"/>
  <c r="AH37" i="3"/>
  <c r="W37" i="3"/>
  <c r="AI37" i="3"/>
  <c r="AJ37" i="3"/>
  <c r="AK37" i="3"/>
  <c r="AL37" i="3"/>
  <c r="AE38" i="3"/>
  <c r="AH38" i="3"/>
  <c r="W38" i="3"/>
  <c r="AI38" i="3"/>
  <c r="AJ38" i="3"/>
  <c r="AK38" i="3"/>
  <c r="AL38" i="3"/>
  <c r="AH39" i="3"/>
  <c r="W39" i="3"/>
  <c r="AI39" i="3"/>
  <c r="AJ39" i="3"/>
  <c r="AK39" i="3"/>
  <c r="AL39" i="3"/>
  <c r="AE40" i="3"/>
  <c r="AH40" i="3"/>
  <c r="W40" i="3"/>
  <c r="AI40" i="3"/>
  <c r="AJ40" i="3"/>
  <c r="AK40" i="3"/>
  <c r="AL40" i="3"/>
  <c r="AE41" i="3"/>
  <c r="AH41" i="3"/>
  <c r="W41" i="3"/>
  <c r="AI41" i="3"/>
  <c r="AJ41" i="3"/>
  <c r="AK41" i="3"/>
  <c r="AL41" i="3"/>
  <c r="AE42" i="3"/>
  <c r="AH42" i="3"/>
  <c r="W42" i="3"/>
  <c r="AI42" i="3"/>
  <c r="AJ42" i="3"/>
  <c r="AK42" i="3"/>
  <c r="AL42" i="3"/>
  <c r="AE43" i="3"/>
  <c r="AH43" i="3"/>
  <c r="W43" i="3"/>
  <c r="AI43" i="3"/>
  <c r="AJ43" i="3"/>
  <c r="AK43" i="3"/>
  <c r="AL43" i="3"/>
  <c r="AE44" i="3"/>
  <c r="AH44" i="3"/>
  <c r="W44" i="3"/>
  <c r="AI44" i="3"/>
  <c r="AJ44" i="3"/>
  <c r="AK44" i="3"/>
  <c r="AL44" i="3"/>
  <c r="AE45" i="3"/>
  <c r="AH45" i="3"/>
  <c r="W45" i="3"/>
  <c r="AI45" i="3"/>
  <c r="AJ45" i="3"/>
  <c r="AK45" i="3"/>
  <c r="AL45" i="3"/>
  <c r="AE46" i="3"/>
  <c r="AH46" i="3"/>
  <c r="W46" i="3"/>
  <c r="AI46" i="3"/>
  <c r="AJ46" i="3"/>
  <c r="AK46" i="3"/>
  <c r="AL46" i="3"/>
  <c r="AE47" i="3"/>
  <c r="AH47" i="3"/>
  <c r="W47" i="3"/>
  <c r="AI47" i="3"/>
  <c r="AJ47" i="3"/>
  <c r="AK47" i="3"/>
  <c r="AL47" i="3"/>
  <c r="AE48" i="3"/>
  <c r="AH48" i="3"/>
  <c r="W48" i="3"/>
  <c r="AI48" i="3"/>
  <c r="AJ48" i="3"/>
  <c r="AK48" i="3"/>
  <c r="AL48" i="3"/>
  <c r="AH49" i="3"/>
  <c r="W49" i="3"/>
  <c r="AI49" i="3"/>
  <c r="AJ49" i="3"/>
  <c r="AK49" i="3"/>
  <c r="AL49" i="3"/>
  <c r="AH50" i="3"/>
  <c r="W50" i="3"/>
  <c r="AI50" i="3"/>
  <c r="AJ50" i="3"/>
  <c r="AK50" i="3"/>
  <c r="AL50" i="3"/>
  <c r="AH51" i="3"/>
  <c r="W51" i="3"/>
  <c r="AI51" i="3"/>
  <c r="AJ51" i="3"/>
  <c r="AK51" i="3"/>
  <c r="AL51" i="3"/>
  <c r="AH52" i="3"/>
  <c r="W52" i="3"/>
  <c r="AI52" i="3"/>
  <c r="AJ52" i="3"/>
  <c r="AK52" i="3"/>
  <c r="AL52" i="3"/>
  <c r="AH53" i="3"/>
  <c r="W53" i="3"/>
  <c r="AI53" i="3"/>
  <c r="AJ53" i="3"/>
  <c r="AK53" i="3"/>
  <c r="AL53" i="3"/>
  <c r="AH54" i="3"/>
  <c r="W54" i="3"/>
  <c r="AI54" i="3"/>
  <c r="AJ54" i="3"/>
  <c r="AK54" i="3"/>
  <c r="AL54" i="3"/>
  <c r="AH55" i="3"/>
  <c r="W55" i="3"/>
  <c r="AI55" i="3"/>
  <c r="AJ55" i="3"/>
  <c r="AK55" i="3"/>
  <c r="AL55" i="3"/>
  <c r="AH56" i="3"/>
  <c r="W56" i="3"/>
  <c r="AI56" i="3"/>
  <c r="AJ56" i="3"/>
  <c r="AK56" i="3"/>
  <c r="AL56" i="3"/>
  <c r="AH57" i="3"/>
  <c r="W57" i="3"/>
  <c r="AI57" i="3"/>
  <c r="AJ57" i="3"/>
  <c r="AK57" i="3"/>
  <c r="AL57" i="3"/>
  <c r="AH58" i="3"/>
  <c r="W58" i="3"/>
  <c r="AI58" i="3"/>
  <c r="AJ58" i="3"/>
  <c r="AK58" i="3"/>
  <c r="AL58" i="3"/>
  <c r="AH59" i="3"/>
  <c r="W59" i="3"/>
  <c r="AI59" i="3"/>
  <c r="AJ59" i="3"/>
  <c r="AK59" i="3"/>
  <c r="AL59" i="3"/>
  <c r="AH60" i="3"/>
  <c r="W60" i="3"/>
  <c r="AI60" i="3"/>
  <c r="AJ60" i="3"/>
  <c r="AK60" i="3"/>
  <c r="AL60" i="3"/>
  <c r="AH61" i="3"/>
  <c r="W61" i="3"/>
  <c r="AI61" i="3"/>
  <c r="AJ61" i="3"/>
  <c r="AK61" i="3"/>
  <c r="AL61" i="3"/>
  <c r="AH62" i="3"/>
  <c r="W62" i="3"/>
  <c r="AI62" i="3"/>
  <c r="AJ62" i="3"/>
  <c r="AK62" i="3"/>
  <c r="AL62" i="3"/>
  <c r="AH63" i="3"/>
  <c r="W63" i="3"/>
  <c r="AI63" i="3"/>
  <c r="AJ63" i="3"/>
  <c r="AK63" i="3"/>
  <c r="AL63" i="3"/>
  <c r="AH64" i="3"/>
  <c r="W64" i="3"/>
  <c r="AI64" i="3"/>
  <c r="AJ64" i="3"/>
  <c r="AK64" i="3"/>
  <c r="AL64" i="3"/>
  <c r="AH65" i="3"/>
  <c r="W65" i="3"/>
  <c r="AI65" i="3"/>
  <c r="AJ65" i="3"/>
  <c r="AK65" i="3"/>
  <c r="AL65" i="3"/>
  <c r="AH66" i="3"/>
  <c r="W66" i="3"/>
  <c r="AI66" i="3"/>
  <c r="AJ66" i="3"/>
  <c r="AK66" i="3"/>
  <c r="AL66" i="3"/>
  <c r="AE67" i="3"/>
  <c r="AH67" i="3"/>
  <c r="W67" i="3"/>
  <c r="AI67" i="3"/>
  <c r="AJ67" i="3"/>
  <c r="AK67" i="3"/>
  <c r="AL67" i="3"/>
  <c r="AE68" i="3"/>
  <c r="AH68" i="3"/>
  <c r="W68" i="3"/>
  <c r="AI68" i="3"/>
  <c r="AJ68" i="3"/>
  <c r="AK68" i="3"/>
  <c r="AL68" i="3"/>
  <c r="AH69" i="3"/>
  <c r="W69" i="3"/>
  <c r="AI69" i="3"/>
  <c r="AJ69" i="3"/>
  <c r="AK69" i="3"/>
  <c r="AL69" i="3"/>
  <c r="AH70" i="3"/>
  <c r="W70" i="3"/>
  <c r="AI70" i="3"/>
  <c r="AJ70" i="3"/>
  <c r="AK70" i="3"/>
  <c r="AL70" i="3"/>
  <c r="AH71" i="3"/>
  <c r="W71" i="3"/>
  <c r="AI71" i="3"/>
  <c r="AJ71" i="3"/>
  <c r="AK71" i="3"/>
  <c r="AL71" i="3"/>
  <c r="AH72" i="3"/>
  <c r="W72" i="3"/>
  <c r="AI72" i="3"/>
  <c r="AJ72" i="3"/>
  <c r="AK72" i="3"/>
  <c r="AL72" i="3"/>
  <c r="AH73" i="3"/>
  <c r="W73" i="3"/>
  <c r="AI73" i="3"/>
  <c r="AJ73" i="3"/>
  <c r="AK73" i="3"/>
  <c r="AL73" i="3"/>
  <c r="AH74" i="3"/>
  <c r="W74" i="3"/>
  <c r="AI74" i="3"/>
  <c r="AJ74" i="3"/>
  <c r="AK74" i="3"/>
  <c r="AL74" i="3"/>
  <c r="AE75" i="3"/>
  <c r="AH75" i="3"/>
  <c r="W75" i="3"/>
  <c r="AI75" i="3"/>
  <c r="AJ75" i="3"/>
  <c r="AK75" i="3"/>
  <c r="AL75" i="3"/>
  <c r="AE76" i="3"/>
  <c r="AH76" i="3"/>
  <c r="W76" i="3"/>
  <c r="AI76" i="3"/>
  <c r="AJ76" i="3"/>
  <c r="AK76" i="3"/>
  <c r="AL76" i="3"/>
  <c r="AE77" i="3"/>
  <c r="AH77" i="3"/>
  <c r="W77" i="3"/>
  <c r="AI77" i="3"/>
  <c r="AJ77" i="3"/>
  <c r="AK77" i="3"/>
  <c r="AL77" i="3"/>
  <c r="AE78" i="3"/>
  <c r="AH78" i="3"/>
  <c r="W78" i="3"/>
  <c r="AI78" i="3"/>
  <c r="AJ78" i="3"/>
  <c r="AK78" i="3"/>
  <c r="AL78" i="3"/>
  <c r="AH79" i="3"/>
  <c r="W79" i="3"/>
  <c r="AI79" i="3"/>
  <c r="AJ79" i="3"/>
  <c r="AK79" i="3"/>
  <c r="AL79" i="3"/>
  <c r="AH80" i="3"/>
  <c r="W80" i="3"/>
  <c r="AI80" i="3"/>
  <c r="AJ80" i="3"/>
  <c r="AK80" i="3"/>
  <c r="AL80" i="3"/>
  <c r="AH81" i="3"/>
  <c r="W81" i="3"/>
  <c r="AI81" i="3"/>
  <c r="AJ81" i="3"/>
  <c r="AK81" i="3"/>
  <c r="AL81" i="3"/>
  <c r="AE82" i="3"/>
  <c r="AH82" i="3"/>
  <c r="W82" i="3"/>
  <c r="AI82" i="3"/>
  <c r="AJ82" i="3"/>
  <c r="AK82" i="3"/>
  <c r="AL82" i="3"/>
  <c r="AE83" i="3"/>
  <c r="AH83" i="3"/>
  <c r="W83" i="3"/>
  <c r="AI83" i="3"/>
  <c r="AJ83" i="3"/>
  <c r="AK83" i="3"/>
  <c r="AL83" i="3"/>
  <c r="AE84" i="3"/>
  <c r="AH84" i="3"/>
  <c r="W84" i="3"/>
  <c r="AI84" i="3"/>
  <c r="AJ84" i="3"/>
  <c r="AK84" i="3"/>
  <c r="AL84" i="3"/>
  <c r="AH85" i="3"/>
  <c r="AI85" i="3"/>
  <c r="AJ85" i="3"/>
  <c r="AK85" i="3"/>
  <c r="AL85" i="3"/>
  <c r="AE86" i="3"/>
  <c r="AH86" i="3"/>
  <c r="W86" i="3"/>
  <c r="AI86" i="3"/>
  <c r="AJ86" i="3"/>
  <c r="AK86" i="3"/>
  <c r="AL86" i="3"/>
  <c r="AE87" i="3"/>
  <c r="AH87" i="3"/>
  <c r="W87" i="3"/>
  <c r="AI87" i="3"/>
  <c r="AJ87" i="3"/>
  <c r="AK87" i="3"/>
  <c r="AL87" i="3"/>
  <c r="AE88" i="3"/>
  <c r="AH88" i="3"/>
  <c r="W88" i="3"/>
  <c r="AI88" i="3"/>
  <c r="AJ88" i="3"/>
  <c r="AK88" i="3"/>
  <c r="AL88" i="3"/>
  <c r="AE89" i="3"/>
  <c r="AH89" i="3"/>
  <c r="W89" i="3"/>
  <c r="AI89" i="3"/>
  <c r="AJ89" i="3"/>
  <c r="AK89" i="3"/>
  <c r="AL89" i="3"/>
  <c r="AE90" i="3"/>
  <c r="AH90" i="3"/>
  <c r="W90" i="3"/>
  <c r="AI90" i="3"/>
  <c r="AJ90" i="3"/>
  <c r="AK90" i="3"/>
  <c r="AL90" i="3"/>
  <c r="AE91" i="3"/>
  <c r="AH91" i="3"/>
  <c r="W91" i="3"/>
  <c r="AI91" i="3"/>
  <c r="AJ91" i="3"/>
  <c r="AK91" i="3"/>
  <c r="AL91" i="3"/>
  <c r="AE92" i="3"/>
  <c r="AH92" i="3"/>
  <c r="W92" i="3"/>
  <c r="AI92" i="3"/>
  <c r="AJ92" i="3"/>
  <c r="AK92" i="3"/>
  <c r="AL92" i="3"/>
  <c r="AE93" i="3"/>
  <c r="AH93" i="3"/>
  <c r="W93" i="3"/>
  <c r="AI93" i="3"/>
  <c r="AJ93" i="3"/>
  <c r="AK93" i="3"/>
  <c r="AL93" i="3"/>
  <c r="AE94" i="3"/>
  <c r="AH94" i="3"/>
  <c r="W94" i="3"/>
  <c r="AI94" i="3"/>
  <c r="AJ94" i="3"/>
  <c r="AK94" i="3"/>
  <c r="AL94" i="3"/>
  <c r="AH95" i="3"/>
  <c r="W95" i="3"/>
  <c r="AI95" i="3"/>
  <c r="AJ95" i="3"/>
  <c r="AK95" i="3"/>
  <c r="AL95" i="3"/>
  <c r="AE96" i="3"/>
  <c r="AH96" i="3"/>
  <c r="W96" i="3"/>
  <c r="AI96" i="3"/>
  <c r="AJ96" i="3"/>
  <c r="AK96" i="3"/>
  <c r="AL96" i="3"/>
  <c r="AE97" i="3"/>
  <c r="AH97" i="3"/>
  <c r="W97" i="3"/>
  <c r="AI97" i="3"/>
  <c r="AJ97" i="3"/>
  <c r="AK97" i="3"/>
  <c r="AL97" i="3"/>
  <c r="AE98" i="3"/>
  <c r="AH98" i="3"/>
  <c r="W98" i="3"/>
  <c r="AI98" i="3"/>
  <c r="AJ98" i="3"/>
  <c r="AK98" i="3"/>
  <c r="AL98" i="3"/>
  <c r="AE99" i="3"/>
  <c r="AH99" i="3"/>
  <c r="W99" i="3"/>
  <c r="AI99" i="3"/>
  <c r="AJ99" i="3"/>
  <c r="AK99" i="3"/>
  <c r="AL99" i="3"/>
  <c r="AE100" i="3"/>
  <c r="AH100" i="3"/>
  <c r="W100" i="3"/>
  <c r="AI100" i="3"/>
  <c r="AJ100" i="3"/>
  <c r="AK100" i="3"/>
  <c r="AL100" i="3"/>
  <c r="AE101" i="3"/>
  <c r="AH101" i="3"/>
  <c r="W101" i="3"/>
  <c r="AI101" i="3"/>
  <c r="AJ101" i="3"/>
  <c r="AK101" i="3"/>
  <c r="AL101" i="3"/>
  <c r="AE102" i="3"/>
  <c r="AH102" i="3"/>
  <c r="W102" i="3"/>
  <c r="AI102" i="3"/>
  <c r="AJ102" i="3"/>
  <c r="AK102" i="3"/>
  <c r="AL102" i="3"/>
  <c r="AE103" i="3"/>
  <c r="AH103" i="3"/>
  <c r="W103" i="3"/>
  <c r="AI103" i="3"/>
  <c r="AJ103" i="3"/>
  <c r="AK103" i="3"/>
  <c r="AL103" i="3"/>
  <c r="AE104" i="3"/>
  <c r="AH104" i="3"/>
  <c r="W104" i="3"/>
  <c r="AI104" i="3"/>
  <c r="AJ104" i="3"/>
  <c r="AK104" i="3"/>
  <c r="AL104" i="3"/>
  <c r="AE105" i="3"/>
  <c r="AH105" i="3"/>
  <c r="W105" i="3"/>
  <c r="AI105" i="3"/>
  <c r="AJ105" i="3"/>
  <c r="AK105" i="3"/>
  <c r="AL105" i="3"/>
  <c r="AE106" i="3"/>
  <c r="AH106" i="3"/>
  <c r="W106" i="3"/>
  <c r="AI106" i="3"/>
  <c r="AJ106" i="3"/>
  <c r="AK106" i="3"/>
  <c r="AL106" i="3"/>
  <c r="AE107" i="3"/>
  <c r="AH107" i="3"/>
  <c r="W107" i="3"/>
  <c r="AI107" i="3"/>
  <c r="AJ107" i="3"/>
  <c r="AK107" i="3"/>
  <c r="AL107" i="3"/>
  <c r="AE108" i="3"/>
  <c r="AH108" i="3"/>
  <c r="W108" i="3"/>
  <c r="AI108" i="3"/>
  <c r="AJ108" i="3"/>
  <c r="AK108" i="3"/>
  <c r="AL108" i="3"/>
  <c r="AH109" i="3"/>
  <c r="W109" i="3"/>
  <c r="AI109" i="3"/>
  <c r="AJ109" i="3"/>
  <c r="AK109" i="3"/>
  <c r="AL109" i="3"/>
  <c r="AH110" i="3"/>
  <c r="W110" i="3"/>
  <c r="AI110" i="3"/>
  <c r="AJ110" i="3"/>
  <c r="AK110" i="3"/>
  <c r="AL110" i="3"/>
  <c r="AH111" i="3"/>
  <c r="W111" i="3"/>
  <c r="AI111" i="3"/>
  <c r="AJ111" i="3"/>
  <c r="AK111" i="3"/>
  <c r="AL111" i="3"/>
  <c r="AH112" i="3"/>
  <c r="W112" i="3"/>
  <c r="AI112" i="3"/>
  <c r="AJ112" i="3"/>
  <c r="AK112" i="3"/>
  <c r="AL112" i="3"/>
  <c r="AE113" i="3"/>
  <c r="AH113" i="3"/>
  <c r="W113" i="3"/>
  <c r="AI113" i="3"/>
  <c r="AJ113" i="3"/>
  <c r="AK113" i="3"/>
  <c r="AL113" i="3"/>
  <c r="AE114" i="3"/>
  <c r="AH114" i="3"/>
  <c r="W114" i="3"/>
  <c r="AI114" i="3"/>
  <c r="AJ114" i="3"/>
  <c r="AK114" i="3"/>
  <c r="AL114" i="3"/>
  <c r="AE115" i="3"/>
  <c r="AH115" i="3"/>
  <c r="W115" i="3"/>
  <c r="AI115" i="3"/>
  <c r="AJ115" i="3"/>
  <c r="AK115" i="3"/>
  <c r="AL115" i="3"/>
  <c r="AH116" i="3"/>
  <c r="W116" i="3"/>
  <c r="AI116" i="3"/>
  <c r="AJ116" i="3"/>
  <c r="AK116" i="3"/>
  <c r="AL116" i="3"/>
  <c r="AH117" i="3"/>
  <c r="W117" i="3"/>
  <c r="AI117" i="3"/>
  <c r="AJ117" i="3"/>
  <c r="AK117" i="3"/>
  <c r="AL117" i="3"/>
  <c r="AE118" i="3"/>
  <c r="AH118" i="3"/>
  <c r="W118" i="3"/>
  <c r="AI118" i="3"/>
  <c r="AJ118" i="3"/>
  <c r="AK118" i="3"/>
  <c r="AL118" i="3"/>
  <c r="AE119" i="3"/>
  <c r="AH119" i="3"/>
  <c r="W119" i="3"/>
  <c r="AI119" i="3"/>
  <c r="AJ119" i="3"/>
  <c r="AK119" i="3"/>
  <c r="AL119" i="3"/>
  <c r="AE120" i="3"/>
  <c r="AH120" i="3"/>
  <c r="W120" i="3"/>
  <c r="AI120" i="3"/>
  <c r="AJ120" i="3"/>
  <c r="AK120" i="3"/>
  <c r="AL120" i="3"/>
  <c r="AE121" i="3"/>
  <c r="AH121" i="3"/>
  <c r="W121" i="3"/>
  <c r="AI121" i="3"/>
  <c r="AJ121" i="3"/>
  <c r="AK121" i="3"/>
  <c r="AL121" i="3"/>
  <c r="AE122" i="3"/>
  <c r="AH122" i="3"/>
  <c r="W122" i="3"/>
  <c r="AI122" i="3"/>
  <c r="AJ122" i="3"/>
  <c r="AK122" i="3"/>
  <c r="AL122" i="3"/>
  <c r="AE123" i="3"/>
  <c r="AH123" i="3"/>
  <c r="W123" i="3"/>
  <c r="AI123" i="3"/>
  <c r="AJ123" i="3"/>
  <c r="AK123" i="3"/>
  <c r="AL123" i="3"/>
  <c r="AE124" i="3"/>
  <c r="AH124" i="3"/>
  <c r="W124" i="3"/>
  <c r="AI124" i="3"/>
  <c r="AJ124" i="3"/>
  <c r="AK124" i="3"/>
  <c r="AL124" i="3"/>
  <c r="AE125" i="3"/>
  <c r="AH125" i="3"/>
  <c r="W125" i="3"/>
  <c r="AI125" i="3"/>
  <c r="AJ125" i="3"/>
  <c r="AK125" i="3"/>
  <c r="AL125" i="3"/>
  <c r="AE126" i="3"/>
  <c r="AH126" i="3"/>
  <c r="W126" i="3"/>
  <c r="AI126" i="3"/>
  <c r="AJ126" i="3"/>
  <c r="AK126" i="3"/>
  <c r="AL126" i="3"/>
  <c r="AH127" i="3"/>
  <c r="W127" i="3"/>
  <c r="AI127" i="3"/>
  <c r="AJ127" i="3"/>
  <c r="AK127" i="3"/>
  <c r="AL127" i="3"/>
  <c r="AE128" i="3"/>
  <c r="AH128" i="3"/>
  <c r="W128" i="3"/>
  <c r="AI128" i="3"/>
  <c r="AJ128" i="3"/>
  <c r="AK128" i="3"/>
  <c r="AL128" i="3"/>
  <c r="AE129" i="3"/>
  <c r="AH129" i="3"/>
  <c r="W129" i="3"/>
  <c r="AI129" i="3"/>
  <c r="AJ129" i="3"/>
  <c r="AK129" i="3"/>
  <c r="AL129" i="3"/>
  <c r="AE130" i="3"/>
  <c r="AH130" i="3"/>
  <c r="W130" i="3"/>
  <c r="AI130" i="3"/>
  <c r="AJ130" i="3"/>
  <c r="AK130" i="3"/>
  <c r="AL130" i="3"/>
  <c r="AH131" i="3"/>
  <c r="W131" i="3"/>
  <c r="AI131" i="3"/>
  <c r="AJ131" i="3"/>
  <c r="AK131" i="3"/>
  <c r="AL131" i="3"/>
  <c r="AE132" i="3"/>
  <c r="AH132" i="3"/>
  <c r="W132" i="3"/>
  <c r="AI132" i="3"/>
  <c r="AJ132" i="3"/>
  <c r="AK132" i="3"/>
  <c r="AL132" i="3"/>
  <c r="AE133" i="3"/>
  <c r="AH133" i="3"/>
  <c r="W133" i="3"/>
  <c r="AI133" i="3"/>
  <c r="AJ133" i="3"/>
  <c r="AK133" i="3"/>
  <c r="AL133" i="3"/>
  <c r="AL3" i="3"/>
  <c r="AK3" i="3"/>
  <c r="AJ3" i="3"/>
  <c r="W3" i="3"/>
  <c r="AI3" i="3"/>
  <c r="AH3" i="3"/>
  <c r="AE4" i="2"/>
  <c r="AH4" i="2"/>
  <c r="W4" i="2"/>
  <c r="AI4" i="2"/>
  <c r="AJ4" i="2"/>
  <c r="AK4" i="2"/>
  <c r="AL4" i="2"/>
  <c r="AE5" i="2"/>
  <c r="AH5" i="2"/>
  <c r="W5" i="2"/>
  <c r="AI5" i="2"/>
  <c r="AJ5" i="2"/>
  <c r="AK5" i="2"/>
  <c r="AL5" i="2"/>
  <c r="AE6" i="2"/>
  <c r="AH6" i="2"/>
  <c r="W6" i="2"/>
  <c r="AI6" i="2"/>
  <c r="AJ6" i="2"/>
  <c r="AK6" i="2"/>
  <c r="AL6" i="2"/>
  <c r="AE7" i="2"/>
  <c r="AH7" i="2"/>
  <c r="W7" i="2"/>
  <c r="AI7" i="2"/>
  <c r="AJ7" i="2"/>
  <c r="AK7" i="2"/>
  <c r="AL7" i="2"/>
  <c r="AE8" i="2"/>
  <c r="AH8" i="2"/>
  <c r="W8" i="2"/>
  <c r="AI8" i="2"/>
  <c r="AJ8" i="2"/>
  <c r="AK8" i="2"/>
  <c r="AL8" i="2"/>
  <c r="AE9" i="2"/>
  <c r="AH9" i="2"/>
  <c r="W9" i="2"/>
  <c r="AI9" i="2"/>
  <c r="AJ9" i="2"/>
  <c r="AK9" i="2"/>
  <c r="AL9" i="2"/>
  <c r="AE10" i="2"/>
  <c r="AH10" i="2"/>
  <c r="W10" i="2"/>
  <c r="AI10" i="2"/>
  <c r="AJ10" i="2"/>
  <c r="AK10" i="2"/>
  <c r="AL10" i="2"/>
  <c r="AE11" i="2"/>
  <c r="AH11" i="2"/>
  <c r="W11" i="2"/>
  <c r="AI11" i="2"/>
  <c r="AJ11" i="2"/>
  <c r="AK11" i="2"/>
  <c r="AL11" i="2"/>
  <c r="AE12" i="2"/>
  <c r="AH12" i="2"/>
  <c r="W12" i="2"/>
  <c r="AI12" i="2"/>
  <c r="AJ12" i="2"/>
  <c r="AK12" i="2"/>
  <c r="AL12" i="2"/>
  <c r="AE13" i="2"/>
  <c r="AH13" i="2"/>
  <c r="W13" i="2"/>
  <c r="AI13" i="2"/>
  <c r="AJ13" i="2"/>
  <c r="AK13" i="2"/>
  <c r="AL13" i="2"/>
  <c r="AE14" i="2"/>
  <c r="AH14" i="2"/>
  <c r="W14" i="2"/>
  <c r="AI14" i="2"/>
  <c r="AJ14" i="2"/>
  <c r="AK14" i="2"/>
  <c r="AL14" i="2"/>
  <c r="AE15" i="2"/>
  <c r="AH15" i="2"/>
  <c r="W15" i="2"/>
  <c r="AI15" i="2"/>
  <c r="AJ15" i="2"/>
  <c r="AK15" i="2"/>
  <c r="AL15" i="2"/>
  <c r="AE16" i="2"/>
  <c r="AH16" i="2"/>
  <c r="W16" i="2"/>
  <c r="AI16" i="2"/>
  <c r="AJ16" i="2"/>
  <c r="AK16" i="2"/>
  <c r="AL16" i="2"/>
  <c r="AE17" i="2"/>
  <c r="AH17" i="2"/>
  <c r="W17" i="2"/>
  <c r="AI17" i="2"/>
  <c r="AJ17" i="2"/>
  <c r="AK17" i="2"/>
  <c r="AL17" i="2"/>
  <c r="AE18" i="2"/>
  <c r="AH18" i="2"/>
  <c r="W18" i="2"/>
  <c r="AI18" i="2"/>
  <c r="AJ18" i="2"/>
  <c r="AK18" i="2"/>
  <c r="AL18" i="2"/>
  <c r="AE19" i="2"/>
  <c r="AH19" i="2"/>
  <c r="W19" i="2"/>
  <c r="AI19" i="2"/>
  <c r="AJ19" i="2"/>
  <c r="AK19" i="2"/>
  <c r="AL19" i="2"/>
  <c r="AH20" i="2"/>
  <c r="W20" i="2"/>
  <c r="AI20" i="2"/>
  <c r="AJ20" i="2"/>
  <c r="AK20" i="2"/>
  <c r="AL20" i="2"/>
  <c r="AE21" i="2"/>
  <c r="AH21" i="2"/>
  <c r="W21" i="2"/>
  <c r="AI21" i="2"/>
  <c r="AJ21" i="2"/>
  <c r="AK21" i="2"/>
  <c r="AL21" i="2"/>
  <c r="AE22" i="2"/>
  <c r="AH22" i="2"/>
  <c r="W22" i="2"/>
  <c r="AI22" i="2"/>
  <c r="AJ22" i="2"/>
  <c r="AK22" i="2"/>
  <c r="AL22" i="2"/>
  <c r="AH23" i="2"/>
  <c r="W23" i="2"/>
  <c r="AI23" i="2"/>
  <c r="AJ23" i="2"/>
  <c r="AK23" i="2"/>
  <c r="AL23" i="2"/>
  <c r="AH24" i="2"/>
  <c r="W24" i="2"/>
  <c r="AI24" i="2"/>
  <c r="AJ24" i="2"/>
  <c r="AK24" i="2"/>
  <c r="AL24" i="2"/>
  <c r="AE25" i="2"/>
  <c r="AH25" i="2"/>
  <c r="W25" i="2"/>
  <c r="AI25" i="2"/>
  <c r="AJ25" i="2"/>
  <c r="AK25" i="2"/>
  <c r="AL25" i="2"/>
  <c r="AE26" i="2"/>
  <c r="AH26" i="2"/>
  <c r="W26" i="2"/>
  <c r="AI26" i="2"/>
  <c r="AJ26" i="2"/>
  <c r="AK26" i="2"/>
  <c r="AL26" i="2"/>
  <c r="AE27" i="2"/>
  <c r="AH27" i="2"/>
  <c r="W27" i="2"/>
  <c r="AI27" i="2"/>
  <c r="AJ27" i="2"/>
  <c r="AK27" i="2"/>
  <c r="AL27" i="2"/>
  <c r="AE28" i="2"/>
  <c r="AH28" i="2"/>
  <c r="W28" i="2"/>
  <c r="AI28" i="2"/>
  <c r="AJ28" i="2"/>
  <c r="AK28" i="2"/>
  <c r="AL28" i="2"/>
  <c r="AH29" i="2"/>
  <c r="W29" i="2"/>
  <c r="AI29" i="2"/>
  <c r="AJ29" i="2"/>
  <c r="AK29" i="2"/>
  <c r="AL29" i="2"/>
  <c r="AH30" i="2"/>
  <c r="W30" i="2"/>
  <c r="AI30" i="2"/>
  <c r="AJ30" i="2"/>
  <c r="AK30" i="2"/>
  <c r="AL30" i="2"/>
  <c r="AH31" i="2"/>
  <c r="W31" i="2"/>
  <c r="AI31" i="2"/>
  <c r="AJ31" i="2"/>
  <c r="AK31" i="2"/>
  <c r="AL31" i="2"/>
  <c r="AH32" i="2"/>
  <c r="W32" i="2"/>
  <c r="AI32" i="2"/>
  <c r="AJ32" i="2"/>
  <c r="AK32" i="2"/>
  <c r="AL32" i="2"/>
  <c r="AH33" i="2"/>
  <c r="W33" i="2"/>
  <c r="AI33" i="2"/>
  <c r="AJ33" i="2"/>
  <c r="AK33" i="2"/>
  <c r="AL33" i="2"/>
  <c r="AH34" i="2"/>
  <c r="W34" i="2"/>
  <c r="AI34" i="2"/>
  <c r="AJ34" i="2"/>
  <c r="AK34" i="2"/>
  <c r="AL34" i="2"/>
  <c r="AE35" i="2"/>
  <c r="AH35" i="2"/>
  <c r="W35" i="2"/>
  <c r="AI35" i="2"/>
  <c r="AJ35" i="2"/>
  <c r="AK35" i="2"/>
  <c r="AL35" i="2"/>
  <c r="AE36" i="2"/>
  <c r="AH36" i="2"/>
  <c r="W36" i="2"/>
  <c r="AI36" i="2"/>
  <c r="AJ36" i="2"/>
  <c r="AK36" i="2"/>
  <c r="AL36" i="2"/>
  <c r="AE37" i="2"/>
  <c r="AH37" i="2"/>
  <c r="W37" i="2"/>
  <c r="AI37" i="2"/>
  <c r="AJ37" i="2"/>
  <c r="AK37" i="2"/>
  <c r="AL37" i="2"/>
  <c r="AE38" i="2"/>
  <c r="AH38" i="2"/>
  <c r="W38" i="2"/>
  <c r="AI38" i="2"/>
  <c r="AJ38" i="2"/>
  <c r="AK38" i="2"/>
  <c r="AL38" i="2"/>
  <c r="AE39" i="2"/>
  <c r="AH39" i="2"/>
  <c r="W39" i="2"/>
  <c r="AI39" i="2"/>
  <c r="AJ39" i="2"/>
  <c r="AK39" i="2"/>
  <c r="AL39" i="2"/>
  <c r="AE40" i="2"/>
  <c r="AH40" i="2"/>
  <c r="W40" i="2"/>
  <c r="AI40" i="2"/>
  <c r="AJ40" i="2"/>
  <c r="AK40" i="2"/>
  <c r="AL40" i="2"/>
  <c r="AH41" i="2"/>
  <c r="W41" i="2"/>
  <c r="AI41" i="2"/>
  <c r="AJ41" i="2"/>
  <c r="AK41" i="2"/>
  <c r="AL41" i="2"/>
  <c r="AH42" i="2"/>
  <c r="W42" i="2"/>
  <c r="AI42" i="2"/>
  <c r="AJ42" i="2"/>
  <c r="AK42" i="2"/>
  <c r="AL42" i="2"/>
  <c r="AE43" i="2"/>
  <c r="AH43" i="2"/>
  <c r="W43" i="2"/>
  <c r="AI43" i="2"/>
  <c r="AJ43" i="2"/>
  <c r="AK43" i="2"/>
  <c r="AL43" i="2"/>
  <c r="AE44" i="2"/>
  <c r="AH44" i="2"/>
  <c r="W44" i="2"/>
  <c r="AI44" i="2"/>
  <c r="AJ44" i="2"/>
  <c r="AK44" i="2"/>
  <c r="AL44" i="2"/>
  <c r="AE45" i="2"/>
  <c r="AH45" i="2"/>
  <c r="W45" i="2"/>
  <c r="AI45" i="2"/>
  <c r="AJ45" i="2"/>
  <c r="AK45" i="2"/>
  <c r="AL45" i="2"/>
  <c r="AE46" i="2"/>
  <c r="AH46" i="2"/>
  <c r="W46" i="2"/>
  <c r="AI46" i="2"/>
  <c r="AJ46" i="2"/>
  <c r="AK46" i="2"/>
  <c r="AL46" i="2"/>
  <c r="AE47" i="2"/>
  <c r="AH47" i="2"/>
  <c r="W47" i="2"/>
  <c r="AI47" i="2"/>
  <c r="AJ47" i="2"/>
  <c r="AK47" i="2"/>
  <c r="AL47" i="2"/>
  <c r="AE48" i="2"/>
  <c r="AH48" i="2"/>
  <c r="W48" i="2"/>
  <c r="AI48" i="2"/>
  <c r="AJ48" i="2"/>
  <c r="AK48" i="2"/>
  <c r="AL48" i="2"/>
  <c r="AE49" i="2"/>
  <c r="AH49" i="2"/>
  <c r="W49" i="2"/>
  <c r="AI49" i="2"/>
  <c r="AJ49" i="2"/>
  <c r="AK49" i="2"/>
  <c r="AL49" i="2"/>
  <c r="AH50" i="2"/>
  <c r="W50" i="2"/>
  <c r="AI50" i="2"/>
  <c r="AJ50" i="2"/>
  <c r="AK50" i="2"/>
  <c r="AL50" i="2"/>
  <c r="AH51" i="2"/>
  <c r="W51" i="2"/>
  <c r="AI51" i="2"/>
  <c r="AJ51" i="2"/>
  <c r="AK51" i="2"/>
  <c r="AL51" i="2"/>
  <c r="AH52" i="2"/>
  <c r="W52" i="2"/>
  <c r="AI52" i="2"/>
  <c r="AJ52" i="2"/>
  <c r="AK52" i="2"/>
  <c r="AL52" i="2"/>
  <c r="AH53" i="2"/>
  <c r="W53" i="2"/>
  <c r="AI53" i="2"/>
  <c r="AJ53" i="2"/>
  <c r="AK53" i="2"/>
  <c r="AL53" i="2"/>
  <c r="AH54" i="2"/>
  <c r="W54" i="2"/>
  <c r="AI54" i="2"/>
  <c r="AJ54" i="2"/>
  <c r="AK54" i="2"/>
  <c r="AL54" i="2"/>
  <c r="AH55" i="2"/>
  <c r="W55" i="2"/>
  <c r="AI55" i="2"/>
  <c r="AJ55" i="2"/>
  <c r="AK55" i="2"/>
  <c r="AL55" i="2"/>
  <c r="AH56" i="2"/>
  <c r="W56" i="2"/>
  <c r="AI56" i="2"/>
  <c r="AJ56" i="2"/>
  <c r="AK56" i="2"/>
  <c r="AL56" i="2"/>
  <c r="AL3" i="2"/>
  <c r="AK3" i="2"/>
  <c r="AJ3" i="2"/>
  <c r="W3" i="2"/>
  <c r="AI3" i="2"/>
  <c r="AH3" i="2"/>
  <c r="W19" i="1"/>
  <c r="AI19" i="1"/>
  <c r="AJ19" i="1"/>
  <c r="AK19" i="1"/>
  <c r="AL19" i="1"/>
  <c r="W20" i="1"/>
  <c r="AI20" i="1"/>
  <c r="AJ20" i="1"/>
  <c r="AK20" i="1"/>
  <c r="AL20" i="1"/>
  <c r="W21" i="1"/>
  <c r="AI21" i="1"/>
  <c r="AJ21" i="1"/>
  <c r="AK21" i="1"/>
  <c r="AL21" i="1"/>
  <c r="W22" i="1"/>
  <c r="AI22" i="1"/>
  <c r="AJ22" i="1"/>
  <c r="AK22" i="1"/>
  <c r="AL22" i="1"/>
  <c r="W23" i="1"/>
  <c r="AI23" i="1"/>
  <c r="AJ23" i="1"/>
  <c r="AK23" i="1"/>
  <c r="AL23" i="1"/>
  <c r="W24" i="1"/>
  <c r="AI24" i="1"/>
  <c r="AJ24" i="1"/>
  <c r="AK24" i="1"/>
  <c r="AL24" i="1"/>
  <c r="W25" i="1"/>
  <c r="AI25" i="1"/>
  <c r="AJ25" i="1"/>
  <c r="AE25" i="1"/>
  <c r="AK25" i="1"/>
  <c r="AL25" i="1"/>
  <c r="W26" i="1"/>
  <c r="AI26" i="1"/>
  <c r="AJ26" i="1"/>
  <c r="AE26" i="1"/>
  <c r="AK26" i="1"/>
  <c r="AL26" i="1"/>
  <c r="W27" i="1"/>
  <c r="AI27" i="1"/>
  <c r="AJ27" i="1"/>
  <c r="AE27" i="1"/>
  <c r="AK27" i="1"/>
  <c r="AL27" i="1"/>
  <c r="W28" i="1"/>
  <c r="AI28" i="1"/>
  <c r="AJ28" i="1"/>
  <c r="AK28" i="1"/>
  <c r="AL28" i="1"/>
  <c r="W29" i="1"/>
  <c r="AI29" i="1"/>
  <c r="AJ29" i="1"/>
  <c r="AK29" i="1"/>
  <c r="AL29" i="1"/>
  <c r="W30" i="1"/>
  <c r="AI30" i="1"/>
  <c r="AJ30" i="1"/>
  <c r="AE30" i="1"/>
  <c r="AK30" i="1"/>
  <c r="AL30" i="1"/>
  <c r="W32" i="1"/>
  <c r="AI32" i="1"/>
  <c r="AJ32" i="1"/>
  <c r="AK32" i="1"/>
  <c r="AL32" i="1"/>
  <c r="W33" i="1"/>
  <c r="AI33" i="1"/>
  <c r="AJ33" i="1"/>
  <c r="AK33" i="1"/>
  <c r="AL33" i="1"/>
  <c r="W34" i="1"/>
  <c r="AI34" i="1"/>
  <c r="AJ34" i="1"/>
  <c r="AK34" i="1"/>
  <c r="AL34" i="1"/>
  <c r="W35" i="1"/>
  <c r="AI35" i="1"/>
  <c r="AJ35" i="1"/>
  <c r="AK35" i="1"/>
  <c r="AL35" i="1"/>
  <c r="W36" i="1"/>
  <c r="AI36" i="1"/>
  <c r="AJ36" i="1"/>
  <c r="AK36" i="1"/>
  <c r="AL36" i="1"/>
  <c r="W37" i="1"/>
  <c r="AI37" i="1"/>
  <c r="AJ37" i="1"/>
  <c r="AK37" i="1"/>
  <c r="AL37" i="1"/>
  <c r="W38" i="1"/>
  <c r="AI38" i="1"/>
  <c r="AJ38" i="1"/>
  <c r="AK38" i="1"/>
  <c r="AL38" i="1"/>
  <c r="W39" i="1"/>
  <c r="AI39" i="1"/>
  <c r="AJ39" i="1"/>
  <c r="AE39" i="1"/>
  <c r="AK39" i="1"/>
  <c r="AL39" i="1"/>
  <c r="W40" i="1"/>
  <c r="AI40" i="1"/>
  <c r="AJ40" i="1"/>
  <c r="AK40" i="1"/>
  <c r="AL40" i="1"/>
  <c r="W41" i="1"/>
  <c r="AI41" i="1"/>
  <c r="AJ41" i="1"/>
  <c r="AE41" i="1"/>
  <c r="AK41" i="1"/>
  <c r="AL41" i="1"/>
  <c r="W42" i="1"/>
  <c r="AI42" i="1"/>
  <c r="AJ42" i="1"/>
  <c r="AE42" i="1"/>
  <c r="AK42" i="1"/>
  <c r="AL42" i="1"/>
  <c r="W43" i="1"/>
  <c r="AI43" i="1"/>
  <c r="AJ43" i="1"/>
  <c r="AE43" i="1"/>
  <c r="AK43" i="1"/>
  <c r="AL43" i="1"/>
  <c r="W44" i="1"/>
  <c r="AI44" i="1"/>
  <c r="AJ44" i="1"/>
  <c r="AE44" i="1"/>
  <c r="AK44" i="1"/>
  <c r="AL44" i="1"/>
  <c r="W45" i="1"/>
  <c r="AI45" i="1"/>
  <c r="AJ45" i="1"/>
  <c r="AE45" i="1"/>
  <c r="AK45" i="1"/>
  <c r="AL45" i="1"/>
  <c r="W46" i="1"/>
  <c r="AI46" i="1"/>
  <c r="AJ46" i="1"/>
  <c r="AK46" i="1"/>
  <c r="AL46" i="1"/>
  <c r="W47" i="1"/>
  <c r="AI47" i="1"/>
  <c r="AJ47" i="1"/>
  <c r="AK47" i="1"/>
  <c r="AL47" i="1"/>
  <c r="W48" i="1"/>
  <c r="AI48" i="1"/>
  <c r="AJ48" i="1"/>
  <c r="AK48" i="1"/>
  <c r="AL48" i="1"/>
  <c r="W49" i="1"/>
  <c r="AI49" i="1"/>
  <c r="AJ49" i="1"/>
  <c r="AE49" i="1"/>
  <c r="AK49" i="1"/>
  <c r="AL49" i="1"/>
  <c r="W50" i="1"/>
  <c r="AI50" i="1"/>
  <c r="AJ50" i="1"/>
  <c r="AK50" i="1"/>
  <c r="AL50" i="1"/>
  <c r="W51" i="1"/>
  <c r="AI51" i="1"/>
  <c r="AJ51" i="1"/>
  <c r="AK51" i="1"/>
  <c r="AL51" i="1"/>
  <c r="W52" i="1"/>
  <c r="AI52" i="1"/>
  <c r="AJ52" i="1"/>
  <c r="AK52" i="1"/>
  <c r="AL52" i="1"/>
  <c r="W53" i="1"/>
  <c r="AI53" i="1"/>
  <c r="AJ53" i="1"/>
  <c r="AK53" i="1"/>
  <c r="AL53" i="1"/>
  <c r="W54" i="1"/>
  <c r="AI54" i="1"/>
  <c r="AJ54" i="1"/>
  <c r="AE54" i="1"/>
  <c r="AK54" i="1"/>
  <c r="AL54" i="1"/>
  <c r="W55" i="1"/>
  <c r="AI55" i="1"/>
  <c r="AJ55" i="1"/>
  <c r="AE55" i="1"/>
  <c r="AK55" i="1"/>
  <c r="AL55" i="1"/>
  <c r="W58" i="1"/>
  <c r="AI58" i="1"/>
  <c r="AJ58" i="1"/>
  <c r="AE58" i="1"/>
  <c r="AK58" i="1"/>
  <c r="AL58" i="1"/>
  <c r="W59" i="1"/>
  <c r="AI59" i="1"/>
  <c r="AJ59" i="1"/>
  <c r="AE59" i="1"/>
  <c r="AK59" i="1"/>
  <c r="AL59" i="1"/>
  <c r="W60" i="1"/>
  <c r="AI60" i="1"/>
  <c r="AJ60" i="1"/>
  <c r="AE60" i="1"/>
  <c r="AK60" i="1"/>
  <c r="AL60" i="1"/>
  <c r="W61" i="1"/>
  <c r="AI61" i="1"/>
  <c r="AJ61" i="1"/>
  <c r="AE61" i="1"/>
  <c r="AK61" i="1"/>
  <c r="AL61" i="1"/>
  <c r="W62" i="1"/>
  <c r="AI62" i="1"/>
  <c r="AJ62" i="1"/>
  <c r="AE62" i="1"/>
  <c r="AK62" i="1"/>
  <c r="AL62" i="1"/>
  <c r="W63" i="1"/>
  <c r="AI63" i="1"/>
  <c r="AJ63" i="1"/>
  <c r="AE63" i="1"/>
  <c r="AK63" i="1"/>
  <c r="AL63" i="1"/>
  <c r="W64" i="1"/>
  <c r="AI64" i="1"/>
  <c r="AJ64" i="1"/>
  <c r="AE64" i="1"/>
  <c r="AK64" i="1"/>
  <c r="AL64" i="1"/>
  <c r="W65" i="1"/>
  <c r="AI65" i="1"/>
  <c r="AJ65" i="1"/>
  <c r="AE65" i="1"/>
  <c r="AK65" i="1"/>
  <c r="AL65" i="1"/>
  <c r="W66" i="1"/>
  <c r="AI66" i="1"/>
  <c r="AJ66" i="1"/>
  <c r="AE66" i="1"/>
  <c r="AK66" i="1"/>
  <c r="AL66" i="1"/>
  <c r="W67" i="1"/>
  <c r="AI67" i="1"/>
  <c r="AJ67" i="1"/>
  <c r="AE67" i="1"/>
  <c r="AK67" i="1"/>
  <c r="AL67" i="1"/>
  <c r="W68" i="1"/>
  <c r="AI68" i="1"/>
  <c r="AJ68" i="1"/>
  <c r="AE68" i="1"/>
  <c r="AK68" i="1"/>
  <c r="AL68" i="1"/>
  <c r="W69" i="1"/>
  <c r="AI69" i="1"/>
  <c r="AJ69" i="1"/>
  <c r="AE69" i="1"/>
  <c r="AK69" i="1"/>
  <c r="AL69" i="1"/>
  <c r="W70" i="1"/>
  <c r="AI70" i="1"/>
  <c r="AJ70" i="1"/>
  <c r="AK70" i="1"/>
  <c r="AL70" i="1"/>
  <c r="W71" i="1"/>
  <c r="AI71" i="1"/>
  <c r="AJ71" i="1"/>
  <c r="AK71" i="1"/>
  <c r="AL71" i="1"/>
  <c r="W72" i="1"/>
  <c r="AI72" i="1"/>
  <c r="AJ72" i="1"/>
  <c r="AE72" i="1"/>
  <c r="AK72" i="1"/>
  <c r="AL72" i="1"/>
  <c r="W73" i="1"/>
  <c r="AI73" i="1"/>
  <c r="AJ73" i="1"/>
  <c r="AE73" i="1"/>
  <c r="AK73" i="1"/>
  <c r="AL73" i="1"/>
  <c r="W74" i="1"/>
  <c r="AI74" i="1"/>
  <c r="AJ74" i="1"/>
  <c r="AE74" i="1"/>
  <c r="AK74" i="1"/>
  <c r="AL74" i="1"/>
  <c r="W75" i="1"/>
  <c r="AI75" i="1"/>
  <c r="AJ75" i="1"/>
  <c r="AE75" i="1"/>
  <c r="AK75" i="1"/>
  <c r="AL75" i="1"/>
  <c r="W76" i="1"/>
  <c r="AI76" i="1"/>
  <c r="AJ76" i="1"/>
  <c r="AE76" i="1"/>
  <c r="AK76" i="1"/>
  <c r="AL76" i="1"/>
  <c r="W77" i="1"/>
  <c r="AI77" i="1"/>
  <c r="AJ77" i="1"/>
  <c r="AE77" i="1"/>
  <c r="AK77" i="1"/>
  <c r="AL77" i="1"/>
  <c r="W78" i="1"/>
  <c r="AI78" i="1"/>
  <c r="AJ78" i="1"/>
  <c r="AE78" i="1"/>
  <c r="AK78" i="1"/>
  <c r="AL78" i="1"/>
  <c r="W79" i="1"/>
  <c r="AI79" i="1"/>
  <c r="AJ79" i="1"/>
  <c r="AE79" i="1"/>
  <c r="AK79" i="1"/>
  <c r="AL79" i="1"/>
  <c r="W80" i="1"/>
  <c r="AI80" i="1"/>
  <c r="AJ80" i="1"/>
  <c r="AE80" i="1"/>
  <c r="AK80" i="1"/>
  <c r="AL80" i="1"/>
  <c r="W81" i="1"/>
  <c r="AI81" i="1"/>
  <c r="AJ81" i="1"/>
  <c r="AE81" i="1"/>
  <c r="AK81" i="1"/>
  <c r="AL81" i="1"/>
  <c r="W82" i="1"/>
  <c r="AI82" i="1"/>
  <c r="AJ82" i="1"/>
  <c r="AE82" i="1"/>
  <c r="AK82" i="1"/>
  <c r="AL82" i="1"/>
  <c r="W83" i="1"/>
  <c r="AI83" i="1"/>
  <c r="AJ83" i="1"/>
  <c r="AE83" i="1"/>
  <c r="AK83" i="1"/>
  <c r="AL83" i="1"/>
  <c r="W84" i="1"/>
  <c r="AI84" i="1"/>
  <c r="AJ84" i="1"/>
  <c r="AE84" i="1"/>
  <c r="AK84" i="1"/>
  <c r="AL84" i="1"/>
  <c r="W85" i="1"/>
  <c r="AI85" i="1"/>
  <c r="AJ85" i="1"/>
  <c r="AK85" i="1"/>
  <c r="AL85" i="1"/>
  <c r="W86" i="1"/>
  <c r="AI86" i="1"/>
  <c r="AJ86" i="1"/>
  <c r="AK86" i="1"/>
  <c r="AL86" i="1"/>
  <c r="W87" i="1"/>
  <c r="AI87" i="1"/>
  <c r="AJ87" i="1"/>
  <c r="AE87" i="1"/>
  <c r="AK87" i="1"/>
  <c r="AL87" i="1"/>
  <c r="W88" i="1"/>
  <c r="AI88" i="1"/>
  <c r="AJ88" i="1"/>
  <c r="AK88" i="1"/>
  <c r="AL88" i="1"/>
  <c r="W89" i="1"/>
  <c r="AI89" i="1"/>
  <c r="AJ89" i="1"/>
  <c r="AE89" i="1"/>
  <c r="AK89" i="1"/>
  <c r="AL89" i="1"/>
  <c r="W90" i="1"/>
  <c r="AI90" i="1"/>
  <c r="AJ90" i="1"/>
  <c r="AE90" i="1"/>
  <c r="AK90" i="1"/>
  <c r="AL90" i="1"/>
  <c r="W91" i="1"/>
  <c r="AI91" i="1"/>
  <c r="AJ91" i="1"/>
  <c r="AK91" i="1"/>
  <c r="AL91" i="1"/>
  <c r="W4" i="1"/>
  <c r="AI4" i="1"/>
  <c r="AJ4" i="1"/>
  <c r="AK4" i="1"/>
  <c r="AL4" i="1"/>
  <c r="W5" i="1"/>
  <c r="AI5" i="1"/>
  <c r="AJ5" i="1"/>
  <c r="AE5" i="1"/>
  <c r="AK5" i="1"/>
  <c r="AL5" i="1"/>
  <c r="W6" i="1"/>
  <c r="AI6" i="1"/>
  <c r="AJ6" i="1"/>
  <c r="AK6" i="1"/>
  <c r="AL6" i="1"/>
  <c r="W7" i="1"/>
  <c r="AI7" i="1"/>
  <c r="AJ7" i="1"/>
  <c r="AE7" i="1"/>
  <c r="AK7" i="1"/>
  <c r="AL7" i="1"/>
  <c r="W8" i="1"/>
  <c r="AI8" i="1"/>
  <c r="AJ8" i="1"/>
  <c r="AE8" i="1"/>
  <c r="AK8" i="1"/>
  <c r="AL8" i="1"/>
  <c r="W9" i="1"/>
  <c r="AI9" i="1"/>
  <c r="AJ9" i="1"/>
  <c r="AE9" i="1"/>
  <c r="AK9" i="1"/>
  <c r="AL9" i="1"/>
  <c r="W10" i="1"/>
  <c r="AI10" i="1"/>
  <c r="AJ10" i="1"/>
  <c r="AE10" i="1"/>
  <c r="AK10" i="1"/>
  <c r="AL10" i="1"/>
  <c r="W11" i="1"/>
  <c r="AI11" i="1"/>
  <c r="AJ11" i="1"/>
  <c r="AE11" i="1"/>
  <c r="AK11" i="1"/>
  <c r="AL11" i="1"/>
  <c r="W12" i="1"/>
  <c r="AI12" i="1"/>
  <c r="AJ12" i="1"/>
  <c r="AE12" i="1"/>
  <c r="AK12" i="1"/>
  <c r="AL12" i="1"/>
  <c r="W13" i="1"/>
  <c r="AI13" i="1"/>
  <c r="AJ13" i="1"/>
  <c r="AE13" i="1"/>
  <c r="AK13" i="1"/>
  <c r="AL13" i="1"/>
  <c r="W14" i="1"/>
  <c r="AI14" i="1"/>
  <c r="AJ14" i="1"/>
  <c r="AE14" i="1"/>
  <c r="AK14" i="1"/>
  <c r="AL14" i="1"/>
  <c r="W15" i="1"/>
  <c r="AI15" i="1"/>
  <c r="AJ15" i="1"/>
  <c r="AE15" i="1"/>
  <c r="AK15" i="1"/>
  <c r="AL15" i="1"/>
  <c r="W16" i="1"/>
  <c r="AI16" i="1"/>
  <c r="AJ16" i="1"/>
  <c r="AE16" i="1"/>
  <c r="AK16" i="1"/>
  <c r="AL16" i="1"/>
  <c r="W17" i="1"/>
  <c r="AI17" i="1"/>
  <c r="AJ17" i="1"/>
  <c r="AE17" i="1"/>
  <c r="AK17" i="1"/>
  <c r="AL17" i="1"/>
  <c r="W18" i="1"/>
  <c r="AI18" i="1"/>
  <c r="AJ18" i="1"/>
  <c r="AE18" i="1"/>
  <c r="AK18" i="1"/>
  <c r="AL18" i="1"/>
  <c r="AL3" i="1"/>
  <c r="AK3" i="1"/>
  <c r="AJ3" i="1"/>
  <c r="W3" i="1"/>
  <c r="AI3" i="1"/>
  <c r="AE5" i="5"/>
  <c r="AK5" i="5"/>
  <c r="AE6" i="5"/>
  <c r="AK6" i="5"/>
  <c r="AE7" i="5"/>
  <c r="AK7" i="5"/>
  <c r="AE8" i="5"/>
  <c r="AK8" i="5"/>
  <c r="AE9" i="5"/>
  <c r="AK9" i="5"/>
  <c r="AE10" i="5"/>
  <c r="AK10" i="5"/>
  <c r="AE11" i="5"/>
  <c r="AK11" i="5"/>
  <c r="AE12" i="5"/>
  <c r="AK12" i="5"/>
  <c r="AE13" i="5"/>
  <c r="AK13" i="5"/>
  <c r="AE14" i="5"/>
  <c r="AK14" i="5"/>
  <c r="AK15" i="5"/>
  <c r="AK16" i="5"/>
  <c r="AK17" i="5"/>
  <c r="AE18" i="5"/>
  <c r="AK18" i="5"/>
  <c r="AE19" i="5"/>
  <c r="AK19" i="5"/>
  <c r="AE20" i="5"/>
  <c r="AK20" i="5"/>
  <c r="AE21" i="5"/>
  <c r="AK21" i="5"/>
  <c r="AK22" i="5"/>
  <c r="AK23" i="5"/>
  <c r="AK24" i="5"/>
  <c r="AE25" i="5"/>
  <c r="AK25" i="5"/>
  <c r="AE26" i="5"/>
  <c r="AK26" i="5"/>
  <c r="AE27" i="5"/>
  <c r="AK27" i="5"/>
  <c r="AE28" i="5"/>
  <c r="AK28" i="5"/>
  <c r="AE29" i="5"/>
  <c r="AK29" i="5"/>
  <c r="AE30" i="5"/>
  <c r="AK30" i="5"/>
  <c r="AE31" i="5"/>
  <c r="AK31" i="5"/>
  <c r="AE32" i="5"/>
  <c r="AK32" i="5"/>
  <c r="AK33" i="5"/>
  <c r="AK34" i="5"/>
  <c r="AK35" i="5"/>
  <c r="AK36" i="5"/>
  <c r="AE37" i="5"/>
  <c r="AK37" i="5"/>
  <c r="AE38" i="5"/>
  <c r="AK38" i="5"/>
  <c r="AE39" i="5"/>
  <c r="AK39" i="5"/>
  <c r="AE40" i="5"/>
  <c r="AK40" i="5"/>
  <c r="AE41" i="5"/>
  <c r="AK41" i="5"/>
  <c r="AE42" i="5"/>
  <c r="AK42" i="5"/>
  <c r="AE43" i="5"/>
  <c r="AK43" i="5"/>
  <c r="AE44" i="5"/>
  <c r="AK44" i="5"/>
  <c r="AE45" i="5"/>
  <c r="AK45" i="5"/>
  <c r="AE46" i="5"/>
  <c r="AK46" i="5"/>
  <c r="AE47" i="5"/>
  <c r="AK47" i="5"/>
  <c r="AE48" i="5"/>
  <c r="AK48" i="5"/>
  <c r="AE49" i="5"/>
  <c r="AK49" i="5"/>
  <c r="AE50" i="5"/>
  <c r="AK50" i="5"/>
  <c r="AE51" i="5"/>
  <c r="AK51" i="5"/>
  <c r="AK52" i="5"/>
  <c r="AE53" i="5"/>
  <c r="AK53" i="5"/>
  <c r="AE54" i="5"/>
  <c r="AK54" i="5"/>
  <c r="AE55" i="5"/>
  <c r="AK55" i="5"/>
  <c r="AK56" i="5"/>
  <c r="AK57" i="5"/>
  <c r="AK58" i="5"/>
  <c r="AE59" i="5"/>
  <c r="AK59" i="5"/>
  <c r="AE60" i="5"/>
  <c r="AK60" i="5"/>
  <c r="AE61" i="5"/>
  <c r="AK61" i="5"/>
  <c r="AE62" i="5"/>
  <c r="AK62" i="5"/>
  <c r="AE63" i="5"/>
  <c r="AK63" i="5"/>
  <c r="AE64" i="5"/>
  <c r="AK64" i="5"/>
  <c r="AE65" i="5"/>
  <c r="AK65" i="5"/>
  <c r="AE66" i="5"/>
  <c r="AK66" i="5"/>
  <c r="AE67" i="5"/>
  <c r="AK67" i="5"/>
  <c r="AE68" i="5"/>
  <c r="AK68" i="5"/>
  <c r="AE69" i="5"/>
  <c r="AK69" i="5"/>
  <c r="AK70" i="5"/>
  <c r="AK71" i="5"/>
  <c r="AK72" i="5"/>
  <c r="AE73" i="5"/>
  <c r="AK73" i="5"/>
  <c r="AE74" i="5"/>
  <c r="AK74" i="5"/>
  <c r="AE75" i="5"/>
  <c r="AK75" i="5"/>
  <c r="AE76" i="5"/>
  <c r="AK76" i="5"/>
  <c r="AE77" i="5"/>
  <c r="AK77" i="5"/>
  <c r="AE78" i="5"/>
  <c r="AK78" i="5"/>
  <c r="AE79" i="5"/>
  <c r="AK79" i="5"/>
  <c r="AE80" i="5"/>
  <c r="AK80" i="5"/>
  <c r="AE81" i="5"/>
  <c r="AK81" i="5"/>
  <c r="AE82" i="5"/>
  <c r="AK82" i="5"/>
  <c r="AE83" i="5"/>
  <c r="AK83" i="5"/>
  <c r="AE84" i="5"/>
  <c r="AK84" i="5"/>
  <c r="AE85" i="5"/>
  <c r="AK85" i="5"/>
  <c r="AE86" i="5"/>
  <c r="AK86" i="5"/>
  <c r="AE87" i="5"/>
  <c r="AK87" i="5"/>
  <c r="AE88" i="5"/>
  <c r="AK88" i="5"/>
  <c r="AE89" i="5"/>
  <c r="AK89" i="5"/>
  <c r="AE90" i="5"/>
  <c r="AK90" i="5"/>
  <c r="AE91" i="5"/>
  <c r="AK91" i="5"/>
  <c r="AE92" i="5"/>
  <c r="AK92" i="5"/>
  <c r="AE93" i="5"/>
  <c r="AK93" i="5"/>
  <c r="AE94" i="5"/>
  <c r="AK94" i="5"/>
  <c r="AE95" i="5"/>
  <c r="AK95" i="5"/>
  <c r="AE96" i="5"/>
  <c r="AK96" i="5"/>
  <c r="AE97" i="5"/>
  <c r="AK97" i="5"/>
  <c r="AE98" i="5"/>
  <c r="AK98" i="5"/>
  <c r="AE99" i="5"/>
  <c r="AK99" i="5"/>
  <c r="AE100" i="5"/>
  <c r="AK100" i="5"/>
  <c r="AE101" i="5"/>
  <c r="AK101" i="5"/>
  <c r="AK102" i="5"/>
  <c r="AK103" i="5"/>
  <c r="AK104" i="5"/>
  <c r="AK105" i="5"/>
  <c r="AE106" i="5"/>
  <c r="AK106" i="5"/>
  <c r="AE107" i="5"/>
  <c r="AK107" i="5"/>
  <c r="AE108" i="5"/>
  <c r="AK108" i="5"/>
  <c r="AE109" i="5"/>
  <c r="AK109" i="5"/>
  <c r="AE110" i="5"/>
  <c r="AK110" i="5"/>
  <c r="AK111" i="5"/>
  <c r="AK112" i="5"/>
  <c r="AK113" i="5"/>
  <c r="AK114" i="5"/>
  <c r="AE115" i="5"/>
  <c r="AK115" i="5"/>
  <c r="AK116" i="5"/>
  <c r="AK117" i="5"/>
  <c r="AK118" i="5"/>
  <c r="AK119" i="5"/>
  <c r="AE120" i="5"/>
  <c r="AK120" i="5"/>
  <c r="AK121" i="5"/>
  <c r="AE122" i="5"/>
  <c r="AK122" i="5"/>
  <c r="AE123" i="5"/>
  <c r="AK123" i="5"/>
  <c r="AE124" i="5"/>
  <c r="AK124" i="5"/>
  <c r="AE125" i="5"/>
  <c r="AK125" i="5"/>
  <c r="AK126" i="5"/>
  <c r="AE4" i="5"/>
  <c r="AK4" i="5"/>
  <c r="AE3" i="5"/>
  <c r="AK3" i="5"/>
  <c r="AH3" i="5"/>
  <c r="W4" i="5"/>
  <c r="AI4" i="5"/>
  <c r="AJ4" i="5"/>
  <c r="AL4" i="5"/>
  <c r="W5" i="5"/>
  <c r="AI5" i="5"/>
  <c r="AJ5" i="5"/>
  <c r="AL5" i="5"/>
  <c r="W6" i="5"/>
  <c r="AI6" i="5"/>
  <c r="AJ6" i="5"/>
  <c r="AL6" i="5"/>
  <c r="W7" i="5"/>
  <c r="AI7" i="5"/>
  <c r="AJ7" i="5"/>
  <c r="AL7" i="5"/>
  <c r="W8" i="5"/>
  <c r="AI8" i="5"/>
  <c r="AJ8" i="5"/>
  <c r="AL8" i="5"/>
  <c r="W9" i="5"/>
  <c r="AI9" i="5"/>
  <c r="AJ9" i="5"/>
  <c r="AL9" i="5"/>
  <c r="W10" i="5"/>
  <c r="AI10" i="5"/>
  <c r="AJ10" i="5"/>
  <c r="AL10" i="5"/>
  <c r="W11" i="5"/>
  <c r="AI11" i="5"/>
  <c r="AJ11" i="5"/>
  <c r="AL11" i="5"/>
  <c r="W12" i="5"/>
  <c r="AI12" i="5"/>
  <c r="AJ12" i="5"/>
  <c r="AL12" i="5"/>
  <c r="W13" i="5"/>
  <c r="AI13" i="5"/>
  <c r="AJ13" i="5"/>
  <c r="AL13" i="5"/>
  <c r="W14" i="5"/>
  <c r="AI14" i="5"/>
  <c r="AJ14" i="5"/>
  <c r="AL14" i="5"/>
  <c r="W15" i="5"/>
  <c r="AI15" i="5"/>
  <c r="AJ15" i="5"/>
  <c r="AL15" i="5"/>
  <c r="W16" i="5"/>
  <c r="AI16" i="5"/>
  <c r="AJ16" i="5"/>
  <c r="AL16" i="5"/>
  <c r="W17" i="5"/>
  <c r="AI17" i="5"/>
  <c r="AJ17" i="5"/>
  <c r="AL17" i="5"/>
  <c r="W18" i="5"/>
  <c r="AI18" i="5"/>
  <c r="AJ18" i="5"/>
  <c r="AL18" i="5"/>
  <c r="W19" i="5"/>
  <c r="AI19" i="5"/>
  <c r="AJ19" i="5"/>
  <c r="AL19" i="5"/>
  <c r="W20" i="5"/>
  <c r="AI20" i="5"/>
  <c r="AJ20" i="5"/>
  <c r="AL20" i="5"/>
  <c r="W21" i="5"/>
  <c r="AI21" i="5"/>
  <c r="AJ21" i="5"/>
  <c r="AL21" i="5"/>
  <c r="W22" i="5"/>
  <c r="AI22" i="5"/>
  <c r="AJ22" i="5"/>
  <c r="AL22" i="5"/>
  <c r="W23" i="5"/>
  <c r="AI23" i="5"/>
  <c r="AJ23" i="5"/>
  <c r="AL23" i="5"/>
  <c r="W24" i="5"/>
  <c r="AI24" i="5"/>
  <c r="AJ24" i="5"/>
  <c r="AL24" i="5"/>
  <c r="W25" i="5"/>
  <c r="AI25" i="5"/>
  <c r="AJ25" i="5"/>
  <c r="AL25" i="5"/>
  <c r="W26" i="5"/>
  <c r="AI26" i="5"/>
  <c r="AJ26" i="5"/>
  <c r="AL26" i="5"/>
  <c r="W27" i="5"/>
  <c r="AI27" i="5"/>
  <c r="AJ27" i="5"/>
  <c r="AL27" i="5"/>
  <c r="W28" i="5"/>
  <c r="AI28" i="5"/>
  <c r="AJ28" i="5"/>
  <c r="AL28" i="5"/>
  <c r="W29" i="5"/>
  <c r="AI29" i="5"/>
  <c r="AJ29" i="5"/>
  <c r="AL29" i="5"/>
  <c r="W30" i="5"/>
  <c r="AI30" i="5"/>
  <c r="AJ30" i="5"/>
  <c r="AL30" i="5"/>
  <c r="W31" i="5"/>
  <c r="AI31" i="5"/>
  <c r="AJ31" i="5"/>
  <c r="AL31" i="5"/>
  <c r="W32" i="5"/>
  <c r="AI32" i="5"/>
  <c r="AJ32" i="5"/>
  <c r="AL32" i="5"/>
  <c r="W33" i="5"/>
  <c r="AI33" i="5"/>
  <c r="AJ33" i="5"/>
  <c r="AL33" i="5"/>
  <c r="W34" i="5"/>
  <c r="AI34" i="5"/>
  <c r="AJ34" i="5"/>
  <c r="AL34" i="5"/>
  <c r="W35" i="5"/>
  <c r="AI35" i="5"/>
  <c r="AJ35" i="5"/>
  <c r="AL35" i="5"/>
  <c r="W36" i="5"/>
  <c r="AI36" i="5"/>
  <c r="AJ36" i="5"/>
  <c r="AL36" i="5"/>
  <c r="W37" i="5"/>
  <c r="AI37" i="5"/>
  <c r="AJ37" i="5"/>
  <c r="AL37" i="5"/>
  <c r="W38" i="5"/>
  <c r="AI38" i="5"/>
  <c r="AJ38" i="5"/>
  <c r="AL38" i="5"/>
  <c r="W39" i="5"/>
  <c r="AI39" i="5"/>
  <c r="AJ39" i="5"/>
  <c r="AL39" i="5"/>
  <c r="W40" i="5"/>
  <c r="AI40" i="5"/>
  <c r="AJ40" i="5"/>
  <c r="AL40" i="5"/>
  <c r="W41" i="5"/>
  <c r="AI41" i="5"/>
  <c r="AJ41" i="5"/>
  <c r="AL41" i="5"/>
  <c r="W42" i="5"/>
  <c r="AI42" i="5"/>
  <c r="AJ42" i="5"/>
  <c r="AL42" i="5"/>
  <c r="W43" i="5"/>
  <c r="AI43" i="5"/>
  <c r="AJ43" i="5"/>
  <c r="AL43" i="5"/>
  <c r="W44" i="5"/>
  <c r="AI44" i="5"/>
  <c r="AJ44" i="5"/>
  <c r="AL44" i="5"/>
  <c r="W45" i="5"/>
  <c r="AI45" i="5"/>
  <c r="AJ45" i="5"/>
  <c r="AL45" i="5"/>
  <c r="W46" i="5"/>
  <c r="AI46" i="5"/>
  <c r="AJ46" i="5"/>
  <c r="AL46" i="5"/>
  <c r="W47" i="5"/>
  <c r="AI47" i="5"/>
  <c r="AJ47" i="5"/>
  <c r="AL47" i="5"/>
  <c r="W48" i="5"/>
  <c r="AI48" i="5"/>
  <c r="AJ48" i="5"/>
  <c r="AL48" i="5"/>
  <c r="W49" i="5"/>
  <c r="AI49" i="5"/>
  <c r="AJ49" i="5"/>
  <c r="AL49" i="5"/>
  <c r="W50" i="5"/>
  <c r="AI50" i="5"/>
  <c r="AJ50" i="5"/>
  <c r="AL50" i="5"/>
  <c r="W51" i="5"/>
  <c r="AI51" i="5"/>
  <c r="AJ51" i="5"/>
  <c r="AL51" i="5"/>
  <c r="W52" i="5"/>
  <c r="AI52" i="5"/>
  <c r="AJ52" i="5"/>
  <c r="AL52" i="5"/>
  <c r="W53" i="5"/>
  <c r="AI53" i="5"/>
  <c r="AJ53" i="5"/>
  <c r="AL53" i="5"/>
  <c r="W54" i="5"/>
  <c r="AI54" i="5"/>
  <c r="AJ54" i="5"/>
  <c r="AL54" i="5"/>
  <c r="W55" i="5"/>
  <c r="AI55" i="5"/>
  <c r="AJ55" i="5"/>
  <c r="AL55" i="5"/>
  <c r="W56" i="5"/>
  <c r="AI56" i="5"/>
  <c r="AJ56" i="5"/>
  <c r="AL56" i="5"/>
  <c r="W57" i="5"/>
  <c r="AI57" i="5"/>
  <c r="AJ57" i="5"/>
  <c r="AL57" i="5"/>
  <c r="AI58" i="5"/>
  <c r="AJ58" i="5"/>
  <c r="AL58" i="5"/>
  <c r="W59" i="5"/>
  <c r="AI59" i="5"/>
  <c r="AJ59" i="5"/>
  <c r="AL59" i="5"/>
  <c r="W60" i="5"/>
  <c r="AI60" i="5"/>
  <c r="AJ60" i="5"/>
  <c r="AL60" i="5"/>
  <c r="W61" i="5"/>
  <c r="AI61" i="5"/>
  <c r="AJ61" i="5"/>
  <c r="AL61" i="5"/>
  <c r="W62" i="5"/>
  <c r="AI62" i="5"/>
  <c r="AJ62" i="5"/>
  <c r="AL62" i="5"/>
  <c r="W63" i="5"/>
  <c r="AI63" i="5"/>
  <c r="AJ63" i="5"/>
  <c r="AL63" i="5"/>
  <c r="W64" i="5"/>
  <c r="AI64" i="5"/>
  <c r="AJ64" i="5"/>
  <c r="AL64" i="5"/>
  <c r="W65" i="5"/>
  <c r="AI65" i="5"/>
  <c r="AJ65" i="5"/>
  <c r="AL65" i="5"/>
  <c r="W66" i="5"/>
  <c r="AI66" i="5"/>
  <c r="AJ66" i="5"/>
  <c r="AL66" i="5"/>
  <c r="W67" i="5"/>
  <c r="AI67" i="5"/>
  <c r="AJ67" i="5"/>
  <c r="AL67" i="5"/>
  <c r="W68" i="5"/>
  <c r="AI68" i="5"/>
  <c r="AJ68" i="5"/>
  <c r="AL68" i="5"/>
  <c r="W69" i="5"/>
  <c r="AI69" i="5"/>
  <c r="AJ69" i="5"/>
  <c r="AL69" i="5"/>
  <c r="W70" i="5"/>
  <c r="AI70" i="5"/>
  <c r="AJ70" i="5"/>
  <c r="AL70" i="5"/>
  <c r="W71" i="5"/>
  <c r="AI71" i="5"/>
  <c r="AJ71" i="5"/>
  <c r="AL71" i="5"/>
  <c r="W72" i="5"/>
  <c r="AI72" i="5"/>
  <c r="AJ72" i="5"/>
  <c r="AL72" i="5"/>
  <c r="W73" i="5"/>
  <c r="AI73" i="5"/>
  <c r="AJ73" i="5"/>
  <c r="AL73" i="5"/>
  <c r="W74" i="5"/>
  <c r="AI74" i="5"/>
  <c r="AJ74" i="5"/>
  <c r="AL74" i="5"/>
  <c r="W75" i="5"/>
  <c r="AI75" i="5"/>
  <c r="AJ75" i="5"/>
  <c r="AL75" i="5"/>
  <c r="W76" i="5"/>
  <c r="AI76" i="5"/>
  <c r="AJ76" i="5"/>
  <c r="AL76" i="5"/>
  <c r="W77" i="5"/>
  <c r="AI77" i="5"/>
  <c r="AJ77" i="5"/>
  <c r="AL77" i="5"/>
  <c r="W78" i="5"/>
  <c r="AI78" i="5"/>
  <c r="AJ78" i="5"/>
  <c r="AL78" i="5"/>
  <c r="W79" i="5"/>
  <c r="AI79" i="5"/>
  <c r="AJ79" i="5"/>
  <c r="AL79" i="5"/>
  <c r="W80" i="5"/>
  <c r="AI80" i="5"/>
  <c r="AJ80" i="5"/>
  <c r="AL80" i="5"/>
  <c r="W81" i="5"/>
  <c r="AI81" i="5"/>
  <c r="AJ81" i="5"/>
  <c r="AL81" i="5"/>
  <c r="W82" i="5"/>
  <c r="AI82" i="5"/>
  <c r="AJ82" i="5"/>
  <c r="AL82" i="5"/>
  <c r="W83" i="5"/>
  <c r="AI83" i="5"/>
  <c r="AJ83" i="5"/>
  <c r="AL83" i="5"/>
  <c r="W84" i="5"/>
  <c r="AI84" i="5"/>
  <c r="AJ84" i="5"/>
  <c r="AL84" i="5"/>
  <c r="W85" i="5"/>
  <c r="AI85" i="5"/>
  <c r="AJ85" i="5"/>
  <c r="AL85" i="5"/>
  <c r="W86" i="5"/>
  <c r="AI86" i="5"/>
  <c r="AJ86" i="5"/>
  <c r="AL86" i="5"/>
  <c r="W87" i="5"/>
  <c r="AI87" i="5"/>
  <c r="AJ87" i="5"/>
  <c r="AL87" i="5"/>
  <c r="W88" i="5"/>
  <c r="AI88" i="5"/>
  <c r="AJ88" i="5"/>
  <c r="AL88" i="5"/>
  <c r="W89" i="5"/>
  <c r="AI89" i="5"/>
  <c r="AJ89" i="5"/>
  <c r="AL89" i="5"/>
  <c r="W90" i="5"/>
  <c r="AI90" i="5"/>
  <c r="AJ90" i="5"/>
  <c r="AL90" i="5"/>
  <c r="W91" i="5"/>
  <c r="AI91" i="5"/>
  <c r="AJ91" i="5"/>
  <c r="AL91" i="5"/>
  <c r="W92" i="5"/>
  <c r="AI92" i="5"/>
  <c r="AJ92" i="5"/>
  <c r="AL92" i="5"/>
  <c r="W93" i="5"/>
  <c r="AI93" i="5"/>
  <c r="AJ93" i="5"/>
  <c r="AL93" i="5"/>
  <c r="W94" i="5"/>
  <c r="AI94" i="5"/>
  <c r="AJ94" i="5"/>
  <c r="AL94" i="5"/>
  <c r="W95" i="5"/>
  <c r="AI95" i="5"/>
  <c r="AJ95" i="5"/>
  <c r="AL95" i="5"/>
  <c r="W96" i="5"/>
  <c r="AI96" i="5"/>
  <c r="AJ96" i="5"/>
  <c r="AL96" i="5"/>
  <c r="W97" i="5"/>
  <c r="AI97" i="5"/>
  <c r="AJ97" i="5"/>
  <c r="AL97" i="5"/>
  <c r="W98" i="5"/>
  <c r="AI98" i="5"/>
  <c r="AJ98" i="5"/>
  <c r="AL98" i="5"/>
  <c r="W99" i="5"/>
  <c r="AI99" i="5"/>
  <c r="AJ99" i="5"/>
  <c r="AL99" i="5"/>
  <c r="W100" i="5"/>
  <c r="AI100" i="5"/>
  <c r="AJ100" i="5"/>
  <c r="AL100" i="5"/>
  <c r="W101" i="5"/>
  <c r="AI101" i="5"/>
  <c r="AJ101" i="5"/>
  <c r="AL101" i="5"/>
  <c r="AI102" i="5"/>
  <c r="AJ102" i="5"/>
  <c r="AL102" i="5"/>
  <c r="W103" i="5"/>
  <c r="AI103" i="5"/>
  <c r="AJ103" i="5"/>
  <c r="AL103" i="5"/>
  <c r="W104" i="5"/>
  <c r="AI104" i="5"/>
  <c r="AJ104" i="5"/>
  <c r="AL104" i="5"/>
  <c r="W105" i="5"/>
  <c r="AI105" i="5"/>
  <c r="AJ105" i="5"/>
  <c r="AL105" i="5"/>
  <c r="W106" i="5"/>
  <c r="AI106" i="5"/>
  <c r="AJ106" i="5"/>
  <c r="AL106" i="5"/>
  <c r="W107" i="5"/>
  <c r="AI107" i="5"/>
  <c r="AJ107" i="5"/>
  <c r="AL107" i="5"/>
  <c r="W108" i="5"/>
  <c r="AI108" i="5"/>
  <c r="AJ108" i="5"/>
  <c r="AL108" i="5"/>
  <c r="W109" i="5"/>
  <c r="AI109" i="5"/>
  <c r="AJ109" i="5"/>
  <c r="AL109" i="5"/>
  <c r="W110" i="5"/>
  <c r="AI110" i="5"/>
  <c r="AJ110" i="5"/>
  <c r="AL110" i="5"/>
  <c r="W111" i="5"/>
  <c r="AI111" i="5"/>
  <c r="AJ111" i="5"/>
  <c r="AL111" i="5"/>
  <c r="W112" i="5"/>
  <c r="AI112" i="5"/>
  <c r="AJ112" i="5"/>
  <c r="AL112" i="5"/>
  <c r="W113" i="5"/>
  <c r="AI113" i="5"/>
  <c r="AJ113" i="5"/>
  <c r="AL113" i="5"/>
  <c r="W114" i="5"/>
  <c r="AI114" i="5"/>
  <c r="AJ114" i="5"/>
  <c r="AL114" i="5"/>
  <c r="W115" i="5"/>
  <c r="AI115" i="5"/>
  <c r="AJ115" i="5"/>
  <c r="AL115" i="5"/>
  <c r="W116" i="5"/>
  <c r="AI116" i="5"/>
  <c r="AJ116" i="5"/>
  <c r="AL116" i="5"/>
  <c r="W117" i="5"/>
  <c r="AI117" i="5"/>
  <c r="AJ117" i="5"/>
  <c r="AL117" i="5"/>
  <c r="W118" i="5"/>
  <c r="AI118" i="5"/>
  <c r="AJ118" i="5"/>
  <c r="AL118" i="5"/>
  <c r="W119" i="5"/>
  <c r="AI119" i="5"/>
  <c r="AJ119" i="5"/>
  <c r="AL119" i="5"/>
  <c r="W120" i="5"/>
  <c r="AI120" i="5"/>
  <c r="AJ120" i="5"/>
  <c r="AL120" i="5"/>
  <c r="W121" i="5"/>
  <c r="AI121" i="5"/>
  <c r="AJ121" i="5"/>
  <c r="AL121" i="5"/>
  <c r="W122" i="5"/>
  <c r="AI122" i="5"/>
  <c r="AJ122" i="5"/>
  <c r="AL122" i="5"/>
  <c r="W123" i="5"/>
  <c r="AI123" i="5"/>
  <c r="AJ123" i="5"/>
  <c r="AL123" i="5"/>
  <c r="W124" i="5"/>
  <c r="AI124" i="5"/>
  <c r="AJ124" i="5"/>
  <c r="AL124" i="5"/>
  <c r="W125" i="5"/>
  <c r="AI125" i="5"/>
  <c r="AJ125" i="5"/>
  <c r="AL125" i="5"/>
  <c r="AL3" i="5"/>
  <c r="AJ3" i="5"/>
  <c r="W3" i="5"/>
  <c r="AI3" i="5"/>
  <c r="AH126" i="5"/>
  <c r="AH125" i="5"/>
  <c r="AH124" i="5"/>
  <c r="AH123" i="5"/>
  <c r="AH122" i="5"/>
  <c r="AH121" i="5"/>
  <c r="AH120" i="5"/>
  <c r="AH119" i="5"/>
  <c r="AH118" i="5"/>
  <c r="AH117" i="5"/>
  <c r="AH116" i="5"/>
  <c r="AH115" i="5"/>
  <c r="AH114" i="5"/>
  <c r="AH113" i="5"/>
  <c r="AH112" i="5"/>
  <c r="AH111" i="5"/>
  <c r="AH110" i="5"/>
  <c r="AH109" i="5"/>
  <c r="AH108" i="5"/>
  <c r="AH107" i="5"/>
  <c r="AH106" i="5"/>
  <c r="AH105" i="5"/>
  <c r="AH104" i="5"/>
  <c r="AH103" i="5"/>
  <c r="AH102" i="5"/>
  <c r="AH101" i="5"/>
  <c r="AH100" i="5"/>
  <c r="AH99" i="5"/>
  <c r="AH98" i="5"/>
  <c r="AH97" i="5"/>
  <c r="AH96" i="5"/>
  <c r="AH95" i="5"/>
  <c r="AH94" i="5"/>
  <c r="AH93" i="5"/>
  <c r="AH92" i="5"/>
  <c r="AH91" i="5"/>
  <c r="AH90" i="5"/>
  <c r="AH89" i="5"/>
  <c r="AH88" i="5"/>
  <c r="AH87" i="5"/>
  <c r="AH86" i="5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AH71" i="5"/>
  <c r="AH70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63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2" i="1"/>
  <c r="AH61" i="1"/>
  <c r="AH60" i="1"/>
  <c r="AH59" i="1"/>
  <c r="AH58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4" i="1"/>
  <c r="AH3" i="1"/>
  <c r="AH6" i="1"/>
  <c r="AH7" i="1"/>
  <c r="AH8" i="1"/>
  <c r="AH9" i="1"/>
  <c r="AH5" i="1"/>
  <c r="AE56" i="7"/>
  <c r="AF56" i="7"/>
  <c r="AD56" i="7"/>
  <c r="AA56" i="7"/>
  <c r="W56" i="7"/>
  <c r="AE55" i="7"/>
  <c r="AF55" i="7"/>
  <c r="AD55" i="7"/>
  <c r="AA55" i="7"/>
  <c r="W55" i="7"/>
  <c r="AE54" i="7"/>
  <c r="AF54" i="7"/>
  <c r="AD54" i="7"/>
  <c r="AA54" i="7"/>
  <c r="W54" i="7"/>
  <c r="AE53" i="7"/>
  <c r="AA53" i="7"/>
  <c r="W53" i="7"/>
  <c r="AE52" i="7"/>
  <c r="AA52" i="7"/>
  <c r="W52" i="7"/>
  <c r="AE51" i="7"/>
  <c r="AF51" i="7"/>
  <c r="AD51" i="7"/>
  <c r="AA51" i="7"/>
  <c r="W51" i="7"/>
  <c r="AE50" i="7"/>
  <c r="AF50" i="7"/>
  <c r="AD50" i="7"/>
  <c r="AA50" i="7"/>
  <c r="W50" i="7"/>
  <c r="AE49" i="7"/>
  <c r="AF49" i="7"/>
  <c r="AD49" i="7"/>
  <c r="AA49" i="7"/>
  <c r="W49" i="7"/>
  <c r="AE48" i="7"/>
  <c r="AF48" i="7"/>
  <c r="AD48" i="7"/>
  <c r="AA48" i="7"/>
  <c r="W48" i="7"/>
  <c r="AE47" i="7"/>
  <c r="AF47" i="7"/>
  <c r="AD47" i="7"/>
  <c r="AA47" i="7"/>
  <c r="W47" i="7"/>
  <c r="AE46" i="7"/>
  <c r="AF46" i="7"/>
  <c r="AD46" i="7"/>
  <c r="AA46" i="7"/>
  <c r="W46" i="7"/>
  <c r="AE45" i="7"/>
  <c r="AF45" i="7"/>
  <c r="AD45" i="7"/>
  <c r="AA45" i="7"/>
  <c r="W45" i="7"/>
  <c r="AE44" i="7"/>
  <c r="AF44" i="7"/>
  <c r="AD44" i="7"/>
  <c r="AA44" i="7"/>
  <c r="W44" i="7"/>
  <c r="AE43" i="7"/>
  <c r="AF43" i="7"/>
  <c r="AD43" i="7"/>
  <c r="AA43" i="7"/>
  <c r="W43" i="7"/>
  <c r="AE42" i="7"/>
  <c r="AF42" i="7"/>
  <c r="AD42" i="7"/>
  <c r="AA42" i="7"/>
  <c r="W42" i="7"/>
  <c r="AF40" i="2"/>
  <c r="AD40" i="2"/>
  <c r="AF39" i="2"/>
  <c r="AD39" i="2"/>
  <c r="AF38" i="2"/>
  <c r="AD38" i="2"/>
  <c r="AF37" i="2"/>
  <c r="AD37" i="2"/>
  <c r="AF36" i="2"/>
  <c r="AD36" i="2"/>
  <c r="AF35" i="2"/>
  <c r="AD35" i="2"/>
  <c r="D6" i="15"/>
  <c r="D5" i="15"/>
  <c r="D15" i="15"/>
  <c r="D9" i="15"/>
  <c r="D3" i="15"/>
  <c r="D4" i="15"/>
  <c r="D10" i="15"/>
  <c r="D11" i="15"/>
  <c r="D12" i="15"/>
  <c r="D13" i="15"/>
  <c r="D14" i="15"/>
  <c r="AF49" i="2"/>
  <c r="AD49" i="2"/>
  <c r="AF48" i="2"/>
  <c r="AD48" i="2"/>
  <c r="AF47" i="2"/>
  <c r="AD47" i="2"/>
  <c r="AF46" i="2"/>
  <c r="AD46" i="2"/>
  <c r="AF45" i="2"/>
  <c r="AD45" i="2"/>
  <c r="AF44" i="2"/>
  <c r="AD44" i="2"/>
  <c r="AF43" i="2"/>
  <c r="AD43" i="2"/>
  <c r="AF28" i="2"/>
  <c r="AD28" i="2"/>
  <c r="AF27" i="2"/>
  <c r="AD27" i="2"/>
  <c r="AF26" i="2"/>
  <c r="AD26" i="2"/>
  <c r="AF25" i="2"/>
  <c r="AD25" i="2"/>
  <c r="AF22" i="2"/>
  <c r="AD22" i="2"/>
  <c r="AF21" i="2"/>
  <c r="AD21" i="2"/>
  <c r="AF19" i="2"/>
  <c r="AD19" i="2"/>
  <c r="AF18" i="2"/>
  <c r="AD18" i="2"/>
  <c r="AF17" i="2"/>
  <c r="AD17" i="2"/>
  <c r="AF16" i="2"/>
  <c r="AD16" i="2"/>
  <c r="AF15" i="2"/>
  <c r="AD15" i="2"/>
  <c r="AF14" i="2"/>
  <c r="AD14" i="2"/>
  <c r="AF13" i="2"/>
  <c r="AD13" i="2"/>
  <c r="AF12" i="2"/>
  <c r="AD12" i="2"/>
  <c r="AF11" i="2"/>
  <c r="AD11" i="2"/>
  <c r="AF10" i="2"/>
  <c r="AD10" i="2"/>
  <c r="AF9" i="2"/>
  <c r="AD9" i="2"/>
  <c r="AF8" i="2"/>
  <c r="AD8" i="2"/>
  <c r="AF7" i="2"/>
  <c r="AD7" i="2"/>
  <c r="AF6" i="2"/>
  <c r="AD6" i="2"/>
  <c r="AF5" i="2"/>
  <c r="AD5" i="2"/>
  <c r="AF4" i="2"/>
  <c r="AD4" i="2"/>
  <c r="AE6" i="9"/>
  <c r="AF6" i="9"/>
  <c r="AD6" i="9"/>
  <c r="W6" i="9"/>
  <c r="AE5" i="9"/>
  <c r="AF5" i="9"/>
  <c r="AD5" i="9"/>
  <c r="W5" i="9"/>
  <c r="AE4" i="9"/>
  <c r="AF4" i="9"/>
  <c r="AD4" i="9"/>
  <c r="W4" i="9"/>
  <c r="AE3" i="9"/>
  <c r="AF3" i="9"/>
  <c r="AD3" i="9"/>
  <c r="W3" i="9"/>
  <c r="AE4" i="10"/>
  <c r="AF4" i="10"/>
  <c r="AD4" i="10"/>
  <c r="AA4" i="10"/>
  <c r="W4" i="10"/>
  <c r="AE3" i="10"/>
  <c r="AF3" i="10"/>
  <c r="AD3" i="10"/>
  <c r="AA3" i="10"/>
  <c r="W3" i="10"/>
  <c r="AE27" i="11"/>
  <c r="AF27" i="11"/>
  <c r="AD27" i="11"/>
  <c r="W27" i="11"/>
  <c r="AE26" i="11"/>
  <c r="AF26" i="11"/>
  <c r="AD26" i="11"/>
  <c r="W26" i="11"/>
  <c r="AE25" i="11"/>
  <c r="AF25" i="11"/>
  <c r="AD25" i="11"/>
  <c r="W25" i="11"/>
  <c r="AE24" i="11"/>
  <c r="AF24" i="11"/>
  <c r="AD24" i="11"/>
  <c r="W24" i="11"/>
  <c r="AE23" i="11"/>
  <c r="AF23" i="11"/>
  <c r="AD23" i="11"/>
  <c r="W23" i="11"/>
  <c r="AE22" i="11"/>
  <c r="AF22" i="11"/>
  <c r="AD22" i="11"/>
  <c r="W22" i="11"/>
  <c r="AE21" i="11"/>
  <c r="AF21" i="11"/>
  <c r="AD21" i="11"/>
  <c r="W21" i="11"/>
  <c r="AE20" i="11"/>
  <c r="AF20" i="11"/>
  <c r="AD20" i="11"/>
  <c r="W20" i="11"/>
  <c r="AE19" i="11"/>
  <c r="AF19" i="11"/>
  <c r="AD19" i="11"/>
  <c r="W19" i="11"/>
  <c r="AE18" i="11"/>
  <c r="AF18" i="11"/>
  <c r="AD18" i="11"/>
  <c r="W18" i="11"/>
  <c r="AE17" i="11"/>
  <c r="AF17" i="11"/>
  <c r="AD17" i="11"/>
  <c r="W17" i="11"/>
  <c r="AE16" i="11"/>
  <c r="AF16" i="11"/>
  <c r="AD16" i="11"/>
  <c r="W16" i="11"/>
  <c r="AE15" i="11"/>
  <c r="AF15" i="11"/>
  <c r="AD15" i="11"/>
  <c r="W15" i="11"/>
  <c r="AE14" i="11"/>
  <c r="AF14" i="11"/>
  <c r="AD14" i="11"/>
  <c r="W14" i="11"/>
  <c r="AE13" i="11"/>
  <c r="AF13" i="11"/>
  <c r="AD13" i="11"/>
  <c r="W13" i="11"/>
  <c r="AE12" i="11"/>
  <c r="AF12" i="11"/>
  <c r="AD12" i="11"/>
  <c r="W12" i="11"/>
  <c r="AE11" i="11"/>
  <c r="AF11" i="11"/>
  <c r="AD11" i="11"/>
  <c r="W11" i="11"/>
  <c r="AE10" i="11"/>
  <c r="AF10" i="11"/>
  <c r="AD10" i="11"/>
  <c r="W10" i="11"/>
  <c r="AE9" i="11"/>
  <c r="AF9" i="11"/>
  <c r="AD9" i="11"/>
  <c r="W9" i="11"/>
  <c r="AE8" i="11"/>
  <c r="AF8" i="11"/>
  <c r="AD8" i="11"/>
  <c r="W8" i="11"/>
  <c r="AE7" i="11"/>
  <c r="AF7" i="11"/>
  <c r="AD7" i="11"/>
  <c r="W7" i="11"/>
  <c r="AE6" i="11"/>
  <c r="AF6" i="11"/>
  <c r="AD6" i="11"/>
  <c r="W6" i="11"/>
  <c r="AE5" i="11"/>
  <c r="AF5" i="11"/>
  <c r="AD5" i="11"/>
  <c r="W5" i="11"/>
  <c r="AE4" i="11"/>
  <c r="AF4" i="11"/>
  <c r="AD4" i="11"/>
  <c r="W4" i="11"/>
  <c r="AE3" i="11"/>
  <c r="AF3" i="11"/>
  <c r="AD3" i="11"/>
  <c r="W3" i="11"/>
  <c r="AF88" i="6"/>
  <c r="AD88" i="6"/>
  <c r="AF87" i="6"/>
  <c r="AD87" i="6"/>
  <c r="AF86" i="6"/>
  <c r="AD86" i="6"/>
  <c r="AF84" i="6"/>
  <c r="AD84" i="6"/>
  <c r="AF83" i="6"/>
  <c r="AD83" i="6"/>
  <c r="AF82" i="6"/>
  <c r="AD82" i="6"/>
  <c r="AF81" i="6"/>
  <c r="AD81" i="6"/>
  <c r="AF80" i="6"/>
  <c r="AD80" i="6"/>
  <c r="AF79" i="6"/>
  <c r="AD79" i="6"/>
  <c r="AF78" i="6"/>
  <c r="AD78" i="6"/>
  <c r="AF77" i="6"/>
  <c r="AD77" i="6"/>
  <c r="AF76" i="6"/>
  <c r="AD76" i="6"/>
  <c r="AF75" i="6"/>
  <c r="AD75" i="6"/>
  <c r="AF74" i="6"/>
  <c r="AD74" i="6"/>
  <c r="AF73" i="6"/>
  <c r="AD73" i="6"/>
  <c r="AF72" i="6"/>
  <c r="AD72" i="6"/>
  <c r="AF71" i="6"/>
  <c r="AD71" i="6"/>
  <c r="AF70" i="6"/>
  <c r="AD70" i="6"/>
  <c r="AF69" i="6"/>
  <c r="AD69" i="6"/>
  <c r="AF68" i="6"/>
  <c r="AD68" i="6"/>
  <c r="AF67" i="6"/>
  <c r="AD67" i="6"/>
  <c r="AF66" i="6"/>
  <c r="AD66" i="6"/>
  <c r="AF65" i="6"/>
  <c r="AD65" i="6"/>
  <c r="AF64" i="6"/>
  <c r="AD64" i="6"/>
  <c r="AF63" i="6"/>
  <c r="AD63" i="6"/>
  <c r="AF62" i="6"/>
  <c r="AD62" i="6"/>
  <c r="AF61" i="6"/>
  <c r="AD61" i="6"/>
  <c r="AF60" i="6"/>
  <c r="AD60" i="6"/>
  <c r="AF59" i="6"/>
  <c r="AD59" i="6"/>
  <c r="AF58" i="6"/>
  <c r="AD58" i="6"/>
  <c r="AF57" i="6"/>
  <c r="AD57" i="6"/>
  <c r="AF56" i="6"/>
  <c r="AD56" i="6"/>
  <c r="AF55" i="6"/>
  <c r="AD55" i="6"/>
  <c r="AF54" i="6"/>
  <c r="AD54" i="6"/>
  <c r="AF53" i="6"/>
  <c r="AD53" i="6"/>
  <c r="AF52" i="6"/>
  <c r="AD52" i="6"/>
  <c r="AF51" i="6"/>
  <c r="AD51" i="6"/>
  <c r="AF50" i="6"/>
  <c r="AD50" i="6"/>
  <c r="AF49" i="6"/>
  <c r="AD49" i="6"/>
  <c r="AF48" i="6"/>
  <c r="AD48" i="6"/>
  <c r="AF47" i="6"/>
  <c r="AD47" i="6"/>
  <c r="AF46" i="6"/>
  <c r="AD46" i="6"/>
  <c r="AF45" i="6"/>
  <c r="AD45" i="6"/>
  <c r="AF44" i="6"/>
  <c r="AD44" i="6"/>
  <c r="AF43" i="6"/>
  <c r="AD43" i="6"/>
  <c r="AF42" i="6"/>
  <c r="AD42" i="6"/>
  <c r="AF41" i="6"/>
  <c r="AD41" i="6"/>
  <c r="AF40" i="6"/>
  <c r="AD40" i="6"/>
  <c r="AF39" i="6"/>
  <c r="AD39" i="6"/>
  <c r="AF38" i="6"/>
  <c r="AD38" i="6"/>
  <c r="AF37" i="6"/>
  <c r="AD37" i="6"/>
  <c r="AF36" i="6"/>
  <c r="AD36" i="6"/>
  <c r="AF35" i="6"/>
  <c r="AD35" i="6"/>
  <c r="AF34" i="6"/>
  <c r="AD34" i="6"/>
  <c r="AF33" i="6"/>
  <c r="AD33" i="6"/>
  <c r="AF32" i="6"/>
  <c r="AD32" i="6"/>
  <c r="AF31" i="6"/>
  <c r="AD31" i="6"/>
  <c r="AF30" i="6"/>
  <c r="AD30" i="6"/>
  <c r="AF29" i="6"/>
  <c r="AD29" i="6"/>
  <c r="AF28" i="6"/>
  <c r="AD28" i="6"/>
  <c r="AF27" i="6"/>
  <c r="AD27" i="6"/>
  <c r="AF26" i="6"/>
  <c r="AD26" i="6"/>
  <c r="AF25" i="6"/>
  <c r="AD25" i="6"/>
  <c r="AF24" i="6"/>
  <c r="AD24" i="6"/>
  <c r="AF23" i="6"/>
  <c r="AD23" i="6"/>
  <c r="AF22" i="6"/>
  <c r="AD22" i="6"/>
  <c r="AF21" i="6"/>
  <c r="AD21" i="6"/>
  <c r="AF20" i="6"/>
  <c r="AD20" i="6"/>
  <c r="AF19" i="6"/>
  <c r="AD19" i="6"/>
  <c r="AF18" i="6"/>
  <c r="AD18" i="6"/>
  <c r="AF17" i="6"/>
  <c r="AD17" i="6"/>
  <c r="AF16" i="6"/>
  <c r="AD16" i="6"/>
  <c r="AF15" i="6"/>
  <c r="AD15" i="6"/>
  <c r="AF14" i="6"/>
  <c r="AD14" i="6"/>
  <c r="AF13" i="6"/>
  <c r="AD13" i="6"/>
  <c r="AF12" i="6"/>
  <c r="AD12" i="6"/>
  <c r="AF11" i="6"/>
  <c r="AD11" i="6"/>
  <c r="AF10" i="6"/>
  <c r="AD10" i="6"/>
  <c r="AF9" i="6"/>
  <c r="AD9" i="6"/>
  <c r="AF8" i="6"/>
  <c r="AD8" i="6"/>
  <c r="AF7" i="6"/>
  <c r="AD7" i="6"/>
  <c r="AF6" i="6"/>
  <c r="AD6" i="6"/>
  <c r="AF5" i="6"/>
  <c r="AD5" i="6"/>
  <c r="AF4" i="6"/>
  <c r="AD4" i="6"/>
  <c r="AF3" i="6"/>
  <c r="AD3" i="6"/>
  <c r="AF90" i="1"/>
  <c r="AD90" i="1"/>
  <c r="AF89" i="1"/>
  <c r="AD89" i="1"/>
  <c r="AF87" i="1"/>
  <c r="AD87" i="1"/>
  <c r="AF84" i="1"/>
  <c r="AD84" i="1"/>
  <c r="AF83" i="1"/>
  <c r="AD83" i="1"/>
  <c r="AF82" i="1"/>
  <c r="AD82" i="1"/>
  <c r="AF81" i="1"/>
  <c r="AD81" i="1"/>
  <c r="AF80" i="1"/>
  <c r="AD80" i="1"/>
  <c r="AF79" i="1"/>
  <c r="AD79" i="1"/>
  <c r="AF78" i="1"/>
  <c r="AD78" i="1"/>
  <c r="AF77" i="1"/>
  <c r="AD77" i="1"/>
  <c r="AF76" i="1"/>
  <c r="AD76" i="1"/>
  <c r="AF75" i="1"/>
  <c r="AD75" i="1"/>
  <c r="AF74" i="1"/>
  <c r="AD74" i="1"/>
  <c r="AF73" i="1"/>
  <c r="AD73" i="1"/>
  <c r="AF72" i="1"/>
  <c r="AD72" i="1"/>
  <c r="AF69" i="1"/>
  <c r="AD69" i="1"/>
  <c r="AF68" i="1"/>
  <c r="AD68" i="1"/>
  <c r="AF67" i="1"/>
  <c r="AD67" i="1"/>
  <c r="AF66" i="1"/>
  <c r="AD66" i="1"/>
  <c r="AF65" i="1"/>
  <c r="AD65" i="1"/>
  <c r="AF64" i="1"/>
  <c r="AD64" i="1"/>
  <c r="AF63" i="1"/>
  <c r="AD63" i="1"/>
  <c r="AF62" i="1"/>
  <c r="AD62" i="1"/>
  <c r="AF61" i="1"/>
  <c r="AD61" i="1"/>
  <c r="AF60" i="1"/>
  <c r="AD60" i="1"/>
  <c r="AF59" i="1"/>
  <c r="AD59" i="1"/>
  <c r="AF58" i="1"/>
  <c r="AD58" i="1"/>
  <c r="AF55" i="1"/>
  <c r="AD55" i="1"/>
  <c r="AF54" i="1"/>
  <c r="AD54" i="1"/>
  <c r="AF49" i="1"/>
  <c r="AD49" i="1"/>
  <c r="AF45" i="1"/>
  <c r="AD45" i="1"/>
  <c r="AF44" i="1"/>
  <c r="AD44" i="1"/>
  <c r="AF43" i="1"/>
  <c r="AD43" i="1"/>
  <c r="AF42" i="1"/>
  <c r="AD42" i="1"/>
  <c r="AF41" i="1"/>
  <c r="AD41" i="1"/>
  <c r="AD40" i="1"/>
  <c r="AF39" i="1"/>
  <c r="AD39" i="1"/>
  <c r="AF30" i="1"/>
  <c r="AD30" i="1"/>
  <c r="AF27" i="1"/>
  <c r="AD27" i="1"/>
  <c r="AF26" i="1"/>
  <c r="AD26" i="1"/>
  <c r="AF25" i="1"/>
  <c r="AD25" i="1"/>
  <c r="AF18" i="1"/>
  <c r="AD18" i="1"/>
  <c r="AF17" i="1"/>
  <c r="AD17" i="1"/>
  <c r="AF16" i="1"/>
  <c r="AD16" i="1"/>
  <c r="AF15" i="1"/>
  <c r="AD15" i="1"/>
  <c r="AF14" i="1"/>
  <c r="AD14" i="1"/>
  <c r="AF13" i="1"/>
  <c r="AD13" i="1"/>
  <c r="AF12" i="1"/>
  <c r="AD12" i="1"/>
  <c r="AF11" i="1"/>
  <c r="AD11" i="1"/>
  <c r="AF10" i="1"/>
  <c r="AD10" i="1"/>
  <c r="AF9" i="1"/>
  <c r="AD9" i="1"/>
  <c r="AF8" i="1"/>
  <c r="AD8" i="1"/>
  <c r="AF7" i="1"/>
  <c r="AD7" i="1"/>
  <c r="AF5" i="1"/>
  <c r="AD5" i="1"/>
  <c r="AF133" i="3"/>
  <c r="AD133" i="3"/>
  <c r="AF132" i="3"/>
  <c r="AD132" i="3"/>
  <c r="AF130" i="3"/>
  <c r="AD130" i="3"/>
  <c r="AF129" i="3"/>
  <c r="AD129" i="3"/>
  <c r="AF128" i="3"/>
  <c r="AD128" i="3"/>
  <c r="AF126" i="3"/>
  <c r="AD126" i="3"/>
  <c r="AF125" i="3"/>
  <c r="AD125" i="3"/>
  <c r="AF124" i="3"/>
  <c r="AD124" i="3"/>
  <c r="AF123" i="3"/>
  <c r="AD123" i="3"/>
  <c r="AF122" i="3"/>
  <c r="AD122" i="3"/>
  <c r="AF121" i="3"/>
  <c r="AD121" i="3"/>
  <c r="AF120" i="3"/>
  <c r="AD120" i="3"/>
  <c r="AF119" i="3"/>
  <c r="AD119" i="3"/>
  <c r="AF118" i="3"/>
  <c r="AD118" i="3"/>
  <c r="AF115" i="3"/>
  <c r="AD115" i="3"/>
  <c r="AF114" i="3"/>
  <c r="AD114" i="3"/>
  <c r="AF113" i="3"/>
  <c r="AD113" i="3"/>
  <c r="AF108" i="3"/>
  <c r="AD108" i="3"/>
  <c r="AF107" i="3"/>
  <c r="AD107" i="3"/>
  <c r="AF106" i="3"/>
  <c r="AD106" i="3"/>
  <c r="AF105" i="3"/>
  <c r="AD105" i="3"/>
  <c r="AF104" i="3"/>
  <c r="AD104" i="3"/>
  <c r="AF103" i="3"/>
  <c r="AD103" i="3"/>
  <c r="AF102" i="3"/>
  <c r="AD102" i="3"/>
  <c r="AF101" i="3"/>
  <c r="AD101" i="3"/>
  <c r="AF100" i="3"/>
  <c r="AD100" i="3"/>
  <c r="AF99" i="3"/>
  <c r="AD99" i="3"/>
  <c r="AF98" i="3"/>
  <c r="AD98" i="3"/>
  <c r="AF97" i="3"/>
  <c r="AD97" i="3"/>
  <c r="AF96" i="3"/>
  <c r="AD96" i="3"/>
  <c r="AF94" i="3"/>
  <c r="AD94" i="3"/>
  <c r="AF93" i="3"/>
  <c r="AD93" i="3"/>
  <c r="AF92" i="3"/>
  <c r="AD92" i="3"/>
  <c r="AF91" i="3"/>
  <c r="AD91" i="3"/>
  <c r="AF90" i="3"/>
  <c r="AD90" i="3"/>
  <c r="AF89" i="3"/>
  <c r="AD89" i="3"/>
  <c r="AF88" i="3"/>
  <c r="AD88" i="3"/>
  <c r="AF87" i="3"/>
  <c r="AD87" i="3"/>
  <c r="AF86" i="3"/>
  <c r="AD86" i="3"/>
  <c r="AF84" i="3"/>
  <c r="AD84" i="3"/>
  <c r="AF83" i="3"/>
  <c r="AD83" i="3"/>
  <c r="AF82" i="3"/>
  <c r="AD82" i="3"/>
  <c r="AF78" i="3"/>
  <c r="AD78" i="3"/>
  <c r="AF77" i="3"/>
  <c r="AD77" i="3"/>
  <c r="AF76" i="3"/>
  <c r="AD76" i="3"/>
  <c r="AF75" i="3"/>
  <c r="AD75" i="3"/>
  <c r="AD74" i="3"/>
  <c r="AF68" i="3"/>
  <c r="AD68" i="3"/>
  <c r="AF67" i="3"/>
  <c r="AD67" i="3"/>
  <c r="AF48" i="3"/>
  <c r="AD48" i="3"/>
  <c r="AF47" i="3"/>
  <c r="AD47" i="3"/>
  <c r="AF46" i="3"/>
  <c r="AD46" i="3"/>
  <c r="AF45" i="3"/>
  <c r="AD45" i="3"/>
  <c r="AF44" i="3"/>
  <c r="AD44" i="3"/>
  <c r="AF43" i="3"/>
  <c r="AD43" i="3"/>
  <c r="AF42" i="3"/>
  <c r="AD42" i="3"/>
  <c r="AF41" i="3"/>
  <c r="AD41" i="3"/>
  <c r="AF40" i="3"/>
  <c r="AD40" i="3"/>
  <c r="AF38" i="3"/>
  <c r="AD38" i="3"/>
  <c r="AF37" i="3"/>
  <c r="AD37" i="3"/>
  <c r="AF36" i="3"/>
  <c r="AD36" i="3"/>
  <c r="AF35" i="3"/>
  <c r="AD35" i="3"/>
  <c r="AF34" i="3"/>
  <c r="AD34" i="3"/>
  <c r="AF33" i="3"/>
  <c r="AD33" i="3"/>
  <c r="AF32" i="3"/>
  <c r="AD32" i="3"/>
  <c r="AF27" i="3"/>
  <c r="AD27" i="3"/>
  <c r="AF26" i="3"/>
  <c r="AD26" i="3"/>
  <c r="AF25" i="3"/>
  <c r="AD25" i="3"/>
  <c r="AF24" i="3"/>
  <c r="AD24" i="3"/>
  <c r="AF23" i="3"/>
  <c r="AD23" i="3"/>
  <c r="AF22" i="3"/>
  <c r="AD22" i="3"/>
  <c r="AF18" i="3"/>
  <c r="AD18" i="3"/>
  <c r="AF17" i="3"/>
  <c r="AD17" i="3"/>
  <c r="AF16" i="3"/>
  <c r="AD16" i="3"/>
  <c r="AF14" i="3"/>
  <c r="AD14" i="3"/>
  <c r="AF13" i="3"/>
  <c r="AD13" i="3"/>
  <c r="AF12" i="3"/>
  <c r="AD12" i="3"/>
  <c r="AF11" i="3"/>
  <c r="AD11" i="3"/>
  <c r="AF9" i="3"/>
  <c r="AD9" i="3"/>
  <c r="AF8" i="3"/>
  <c r="AD8" i="3"/>
  <c r="AF7" i="3"/>
  <c r="AD7" i="3"/>
  <c r="AF5" i="3"/>
  <c r="AD5" i="3"/>
  <c r="AF51" i="4"/>
  <c r="AD51" i="4"/>
  <c r="AF50" i="4"/>
  <c r="AD50" i="4"/>
  <c r="AF49" i="4"/>
  <c r="AD49" i="4"/>
  <c r="AF48" i="4"/>
  <c r="AD48" i="4"/>
  <c r="AF47" i="4"/>
  <c r="AD47" i="4"/>
  <c r="AF46" i="4"/>
  <c r="AD46" i="4"/>
  <c r="AF44" i="4"/>
  <c r="AD44" i="4"/>
  <c r="AF43" i="4"/>
  <c r="AD43" i="4"/>
  <c r="AF42" i="4"/>
  <c r="AD42" i="4"/>
  <c r="AF41" i="4"/>
  <c r="AD41" i="4"/>
  <c r="AF40" i="4"/>
  <c r="AD40" i="4"/>
  <c r="AF39" i="4"/>
  <c r="AD39" i="4"/>
  <c r="AF38" i="4"/>
  <c r="AD38" i="4"/>
  <c r="AF37" i="4"/>
  <c r="AD37" i="4"/>
  <c r="AF36" i="4"/>
  <c r="AD36" i="4"/>
  <c r="AF35" i="4"/>
  <c r="AD35" i="4"/>
  <c r="AF34" i="4"/>
  <c r="AD34" i="4"/>
  <c r="AF33" i="4"/>
  <c r="AD33" i="4"/>
  <c r="AF32" i="4"/>
  <c r="AD32" i="4"/>
  <c r="AF31" i="4"/>
  <c r="AD31" i="4"/>
  <c r="AF30" i="4"/>
  <c r="AD30" i="4"/>
  <c r="AF29" i="4"/>
  <c r="AD29" i="4"/>
  <c r="AF28" i="4"/>
  <c r="AD28" i="4"/>
  <c r="AF27" i="4"/>
  <c r="AD27" i="4"/>
  <c r="AF26" i="4"/>
  <c r="AD26" i="4"/>
  <c r="AF25" i="4"/>
  <c r="AD25" i="4"/>
  <c r="AF24" i="4"/>
  <c r="AD24" i="4"/>
  <c r="AF23" i="4"/>
  <c r="AD23" i="4"/>
  <c r="AF22" i="4"/>
  <c r="AD22" i="4"/>
  <c r="AF21" i="4"/>
  <c r="AD21" i="4"/>
  <c r="AF20" i="4"/>
  <c r="AD20" i="4"/>
  <c r="AF19" i="4"/>
  <c r="AD19" i="4"/>
  <c r="AF18" i="4"/>
  <c r="AD18" i="4"/>
  <c r="AF17" i="4"/>
  <c r="AD17" i="4"/>
  <c r="AF16" i="4"/>
  <c r="AD16" i="4"/>
  <c r="AF15" i="4"/>
  <c r="AD15" i="4"/>
  <c r="AF14" i="4"/>
  <c r="AD14" i="4"/>
  <c r="AF13" i="4"/>
  <c r="AD13" i="4"/>
  <c r="AF12" i="4"/>
  <c r="AD12" i="4"/>
  <c r="AF11" i="4"/>
  <c r="AD11" i="4"/>
  <c r="AF10" i="4"/>
  <c r="AD10" i="4"/>
  <c r="AF9" i="4"/>
  <c r="AD9" i="4"/>
  <c r="AF8" i="4"/>
  <c r="AD8" i="4"/>
  <c r="AF7" i="4"/>
  <c r="AD7" i="4"/>
  <c r="AF6" i="4"/>
  <c r="AD6" i="4"/>
  <c r="AF5" i="4"/>
  <c r="AD5" i="4"/>
  <c r="AF4" i="4"/>
  <c r="AD4" i="4"/>
  <c r="AF3" i="4"/>
  <c r="AD3" i="4"/>
  <c r="AE6" i="13"/>
  <c r="AF6" i="13"/>
  <c r="AD6" i="13"/>
  <c r="AA6" i="13"/>
  <c r="W6" i="13"/>
  <c r="AE5" i="13"/>
  <c r="AF5" i="13"/>
  <c r="AD5" i="13"/>
  <c r="W5" i="13"/>
  <c r="AE4" i="13"/>
  <c r="AF4" i="13"/>
  <c r="AD4" i="13"/>
  <c r="W4" i="13"/>
  <c r="AE3" i="13"/>
  <c r="AF3" i="13"/>
  <c r="AD3" i="13"/>
  <c r="AA3" i="13"/>
  <c r="W3" i="13"/>
  <c r="AA34" i="7"/>
  <c r="W34" i="7"/>
  <c r="AE22" i="12"/>
  <c r="AF22" i="12"/>
  <c r="AD22" i="12"/>
  <c r="AA22" i="12"/>
  <c r="W22" i="12"/>
  <c r="AE21" i="12"/>
  <c r="AF21" i="12"/>
  <c r="AD21" i="12"/>
  <c r="AA21" i="12"/>
  <c r="W21" i="12"/>
  <c r="AE20" i="12"/>
  <c r="AF20" i="12"/>
  <c r="AD20" i="12"/>
  <c r="W20" i="12"/>
  <c r="AE19" i="12"/>
  <c r="AF19" i="12"/>
  <c r="AD19" i="12"/>
  <c r="AA19" i="12"/>
  <c r="W19" i="12"/>
  <c r="AE18" i="12"/>
  <c r="AF18" i="12"/>
  <c r="AD18" i="12"/>
  <c r="AA18" i="12"/>
  <c r="W18" i="12"/>
  <c r="AE17" i="12"/>
  <c r="AF17" i="12"/>
  <c r="AD17" i="12"/>
  <c r="AA17" i="12"/>
  <c r="W17" i="12"/>
  <c r="AE16" i="12"/>
  <c r="AF16" i="12"/>
  <c r="AD16" i="12"/>
  <c r="AA16" i="12"/>
  <c r="W16" i="12"/>
  <c r="AE15" i="12"/>
  <c r="AF15" i="12"/>
  <c r="AD15" i="12"/>
  <c r="AA15" i="12"/>
  <c r="W15" i="12"/>
  <c r="AE14" i="12"/>
  <c r="AF14" i="12"/>
  <c r="AD14" i="12"/>
  <c r="AA14" i="12"/>
  <c r="W14" i="12"/>
  <c r="AE13" i="12"/>
  <c r="AF13" i="12"/>
  <c r="AD13" i="12"/>
  <c r="AA13" i="12"/>
  <c r="W13" i="12"/>
  <c r="AE12" i="12"/>
  <c r="AF12" i="12"/>
  <c r="AD12" i="12"/>
  <c r="AA12" i="12"/>
  <c r="W12" i="12"/>
  <c r="AE11" i="12"/>
  <c r="AF11" i="12"/>
  <c r="AD11" i="12"/>
  <c r="AA11" i="12"/>
  <c r="W11" i="12"/>
  <c r="AE10" i="12"/>
  <c r="AF10" i="12"/>
  <c r="AD10" i="12"/>
  <c r="AA10" i="12"/>
  <c r="W10" i="12"/>
  <c r="AE9" i="12"/>
  <c r="AF9" i="12"/>
  <c r="AD9" i="12"/>
  <c r="AA9" i="12"/>
  <c r="W9" i="12"/>
  <c r="AE8" i="12"/>
  <c r="AF8" i="12"/>
  <c r="AD8" i="12"/>
  <c r="W8" i="12"/>
  <c r="AE7" i="12"/>
  <c r="AF7" i="12"/>
  <c r="AD7" i="12"/>
  <c r="AA7" i="12"/>
  <c r="W7" i="12"/>
  <c r="AE6" i="12"/>
  <c r="AF6" i="12"/>
  <c r="AD6" i="12"/>
  <c r="AA6" i="12"/>
  <c r="W6" i="12"/>
  <c r="AE5" i="12"/>
  <c r="AF5" i="12"/>
  <c r="AD5" i="12"/>
  <c r="AA5" i="12"/>
  <c r="W5" i="12"/>
  <c r="AE4" i="12"/>
  <c r="AF4" i="12"/>
  <c r="AD4" i="12"/>
  <c r="AA4" i="12"/>
  <c r="W4" i="12"/>
  <c r="AE3" i="12"/>
  <c r="AF3" i="12"/>
  <c r="AD3" i="12"/>
  <c r="AA3" i="12"/>
  <c r="W3" i="12"/>
  <c r="AE9" i="8"/>
  <c r="AF9" i="8"/>
  <c r="AD9" i="8"/>
  <c r="AA9" i="8"/>
  <c r="W9" i="8"/>
  <c r="AE8" i="8"/>
  <c r="AF8" i="8"/>
  <c r="AD8" i="8"/>
  <c r="W8" i="8"/>
  <c r="AE7" i="8"/>
  <c r="AF7" i="8"/>
  <c r="AD7" i="8"/>
  <c r="W7" i="8"/>
  <c r="AE6" i="8"/>
  <c r="AF6" i="8"/>
  <c r="AD6" i="8"/>
  <c r="W6" i="8"/>
  <c r="AE5" i="8"/>
  <c r="AF5" i="8"/>
  <c r="AD5" i="8"/>
  <c r="W5" i="8"/>
  <c r="AE4" i="8"/>
  <c r="AF4" i="8"/>
  <c r="AD4" i="8"/>
  <c r="W4" i="8"/>
  <c r="AE3" i="8"/>
  <c r="W3" i="8"/>
  <c r="AF125" i="5"/>
  <c r="AD125" i="5"/>
  <c r="AF124" i="5"/>
  <c r="AD124" i="5"/>
  <c r="AF123" i="5"/>
  <c r="AD123" i="5"/>
  <c r="AF122" i="5"/>
  <c r="AD122" i="5"/>
  <c r="AF120" i="5"/>
  <c r="AD120" i="5"/>
  <c r="AF115" i="5"/>
  <c r="AD115" i="5"/>
  <c r="AF110" i="5"/>
  <c r="AD110" i="5"/>
  <c r="AF109" i="5"/>
  <c r="AD109" i="5"/>
  <c r="AF108" i="5"/>
  <c r="AD108" i="5"/>
  <c r="AF107" i="5"/>
  <c r="AD107" i="5"/>
  <c r="AF106" i="5"/>
  <c r="AD106" i="5"/>
  <c r="AF101" i="5"/>
  <c r="AD101" i="5"/>
  <c r="AF100" i="5"/>
  <c r="AD100" i="5"/>
  <c r="AF99" i="5"/>
  <c r="AD99" i="5"/>
  <c r="AF98" i="5"/>
  <c r="AD98" i="5"/>
  <c r="AF97" i="5"/>
  <c r="AD97" i="5"/>
  <c r="AF96" i="5"/>
  <c r="AD96" i="5"/>
  <c r="AF95" i="5"/>
  <c r="AD95" i="5"/>
  <c r="AF94" i="5"/>
  <c r="AD94" i="5"/>
  <c r="AF93" i="5"/>
  <c r="AD93" i="5"/>
  <c r="AF92" i="5"/>
  <c r="AD92" i="5"/>
  <c r="AF91" i="5"/>
  <c r="AD91" i="5"/>
  <c r="AF90" i="5"/>
  <c r="AD90" i="5"/>
  <c r="AF89" i="5"/>
  <c r="AD89" i="5"/>
  <c r="AF88" i="5"/>
  <c r="AD88" i="5"/>
  <c r="AF87" i="5"/>
  <c r="AD87" i="5"/>
  <c r="AF86" i="5"/>
  <c r="AD86" i="5"/>
  <c r="AF85" i="5"/>
  <c r="AD85" i="5"/>
  <c r="AF84" i="5"/>
  <c r="AD84" i="5"/>
  <c r="AF83" i="5"/>
  <c r="AD83" i="5"/>
  <c r="AF82" i="5"/>
  <c r="AD82" i="5"/>
  <c r="AF81" i="5"/>
  <c r="AD81" i="5"/>
  <c r="AF80" i="5"/>
  <c r="AD80" i="5"/>
  <c r="AF79" i="5"/>
  <c r="AD79" i="5"/>
  <c r="AF78" i="5"/>
  <c r="AD78" i="5"/>
  <c r="AF77" i="5"/>
  <c r="AD77" i="5"/>
  <c r="AF76" i="5"/>
  <c r="AD76" i="5"/>
  <c r="AF75" i="5"/>
  <c r="AD75" i="5"/>
  <c r="AF74" i="5"/>
  <c r="AD74" i="5"/>
  <c r="AF73" i="5"/>
  <c r="AD73" i="5"/>
  <c r="AF69" i="5"/>
  <c r="AD69" i="5"/>
  <c r="AF68" i="5"/>
  <c r="AD68" i="5"/>
  <c r="AF67" i="5"/>
  <c r="AD67" i="5"/>
  <c r="AF66" i="5"/>
  <c r="AD66" i="5"/>
  <c r="AF65" i="5"/>
  <c r="AD65" i="5"/>
  <c r="AF64" i="5"/>
  <c r="AD64" i="5"/>
  <c r="AF63" i="5"/>
  <c r="AD63" i="5"/>
  <c r="AF62" i="5"/>
  <c r="AD62" i="5"/>
  <c r="AF61" i="5"/>
  <c r="AD61" i="5"/>
  <c r="AF60" i="5"/>
  <c r="AD60" i="5"/>
  <c r="AF55" i="5"/>
  <c r="AD55" i="5"/>
  <c r="AF54" i="5"/>
  <c r="AD54" i="5"/>
  <c r="AF53" i="5"/>
  <c r="AD53" i="5"/>
  <c r="AF51" i="5"/>
  <c r="AD51" i="5"/>
  <c r="AF50" i="5"/>
  <c r="AD50" i="5"/>
  <c r="AF49" i="5"/>
  <c r="AD49" i="5"/>
  <c r="AF48" i="5"/>
  <c r="AD48" i="5"/>
  <c r="AF47" i="5"/>
  <c r="AD47" i="5"/>
  <c r="AF46" i="5"/>
  <c r="AD46" i="5"/>
  <c r="AF45" i="5"/>
  <c r="AD45" i="5"/>
  <c r="AF44" i="5"/>
  <c r="AD44" i="5"/>
  <c r="AF43" i="5"/>
  <c r="AD43" i="5"/>
  <c r="AF42" i="5"/>
  <c r="AD42" i="5"/>
  <c r="AF41" i="5"/>
  <c r="AD41" i="5"/>
  <c r="AF40" i="5"/>
  <c r="AD40" i="5"/>
  <c r="AF39" i="5"/>
  <c r="AD39" i="5"/>
  <c r="AF38" i="5"/>
  <c r="AD38" i="5"/>
  <c r="AF37" i="5"/>
  <c r="AD37" i="5"/>
  <c r="AF32" i="5"/>
  <c r="AD32" i="5"/>
  <c r="AF31" i="5"/>
  <c r="AD31" i="5"/>
  <c r="AF30" i="5"/>
  <c r="AD30" i="5"/>
  <c r="AF29" i="5"/>
  <c r="AD29" i="5"/>
  <c r="AF28" i="5"/>
  <c r="AD28" i="5"/>
  <c r="AF27" i="5"/>
  <c r="AD27" i="5"/>
  <c r="AF26" i="5"/>
  <c r="AD26" i="5"/>
  <c r="AF25" i="5"/>
  <c r="AD25" i="5"/>
  <c r="AF21" i="5"/>
  <c r="AD21" i="5"/>
  <c r="AF20" i="5"/>
  <c r="AD20" i="5"/>
  <c r="AF19" i="5"/>
  <c r="AD19" i="5"/>
  <c r="AF18" i="5"/>
  <c r="AD18" i="5"/>
  <c r="AF14" i="5"/>
  <c r="AD14" i="5"/>
  <c r="AF13" i="5"/>
  <c r="AD13" i="5"/>
  <c r="AF12" i="5"/>
  <c r="AD12" i="5"/>
  <c r="AF11" i="5"/>
  <c r="AD11" i="5"/>
  <c r="AF10" i="5"/>
  <c r="AD10" i="5"/>
  <c r="AF9" i="5"/>
  <c r="AD9" i="5"/>
  <c r="AF8" i="5"/>
  <c r="AD8" i="5"/>
  <c r="AF7" i="5"/>
  <c r="AD7" i="5"/>
  <c r="AF6" i="5"/>
  <c r="AD6" i="5"/>
  <c r="AF5" i="5"/>
  <c r="AD5" i="5"/>
  <c r="AF4" i="5"/>
  <c r="AD4" i="5"/>
  <c r="AF3" i="5"/>
  <c r="AD3" i="5"/>
  <c r="AE64" i="7"/>
  <c r="AF64" i="7"/>
  <c r="AD64" i="7"/>
  <c r="AA64" i="7"/>
  <c r="W64" i="7"/>
  <c r="AE63" i="7"/>
  <c r="AF63" i="7"/>
  <c r="AD63" i="7"/>
  <c r="AA63" i="7"/>
  <c r="W63" i="7"/>
  <c r="AE62" i="7"/>
  <c r="AF62" i="7"/>
  <c r="AD62" i="7"/>
  <c r="AA62" i="7"/>
  <c r="W62" i="7"/>
  <c r="AE61" i="7"/>
  <c r="AF61" i="7"/>
  <c r="AD61" i="7"/>
  <c r="AA61" i="7"/>
  <c r="W61" i="7"/>
  <c r="AE60" i="7"/>
  <c r="AF60" i="7"/>
  <c r="AD60" i="7"/>
  <c r="AA60" i="7"/>
  <c r="W60" i="7"/>
  <c r="AE59" i="7"/>
  <c r="AF59" i="7"/>
  <c r="AD59" i="7"/>
  <c r="AA59" i="7"/>
  <c r="W59" i="7"/>
  <c r="AE58" i="7"/>
  <c r="AF58" i="7"/>
  <c r="AD58" i="7"/>
  <c r="AA58" i="7"/>
  <c r="W58" i="7"/>
  <c r="AE57" i="7"/>
  <c r="AF57" i="7"/>
  <c r="AD57" i="7"/>
  <c r="AA57" i="7"/>
  <c r="W57" i="7"/>
  <c r="AE41" i="7"/>
  <c r="AF41" i="7"/>
  <c r="AD41" i="7"/>
  <c r="AA41" i="7"/>
  <c r="W41" i="7"/>
  <c r="AE39" i="7"/>
  <c r="AF39" i="7"/>
  <c r="AD39" i="7"/>
  <c r="AA39" i="7"/>
  <c r="W39" i="7"/>
  <c r="AE38" i="7"/>
  <c r="AF38" i="7"/>
  <c r="AD38" i="7"/>
  <c r="AA38" i="7"/>
  <c r="W38" i="7"/>
  <c r="AE37" i="7"/>
  <c r="AF37" i="7"/>
  <c r="AD37" i="7"/>
  <c r="AA37" i="7"/>
  <c r="W37" i="7"/>
  <c r="AE36" i="7"/>
  <c r="AF36" i="7"/>
  <c r="AD36" i="7"/>
  <c r="AA36" i="7"/>
  <c r="W36" i="7"/>
  <c r="AE35" i="7"/>
  <c r="AF35" i="7"/>
  <c r="AD35" i="7"/>
  <c r="AA35" i="7"/>
  <c r="W35" i="7"/>
  <c r="AE33" i="7"/>
  <c r="AF33" i="7"/>
  <c r="AD33" i="7"/>
  <c r="AA33" i="7"/>
  <c r="W33" i="7"/>
  <c r="AE32" i="7"/>
  <c r="AF32" i="7"/>
  <c r="AD32" i="7"/>
  <c r="AA32" i="7"/>
  <c r="W32" i="7"/>
  <c r="AE31" i="7"/>
  <c r="AF31" i="7"/>
  <c r="AD31" i="7"/>
  <c r="AA31" i="7"/>
  <c r="W31" i="7"/>
  <c r="AE30" i="7"/>
  <c r="AF30" i="7"/>
  <c r="AD30" i="7"/>
  <c r="AA30" i="7"/>
  <c r="W30" i="7"/>
  <c r="AE29" i="7"/>
  <c r="AF29" i="7"/>
  <c r="AD29" i="7"/>
  <c r="AA29" i="7"/>
  <c r="W29" i="7"/>
  <c r="AE28" i="7"/>
  <c r="AF28" i="7"/>
  <c r="AD28" i="7"/>
  <c r="AA28" i="7"/>
  <c r="W28" i="7"/>
  <c r="AE27" i="7"/>
  <c r="AF27" i="7"/>
  <c r="AD27" i="7"/>
  <c r="AA27" i="7"/>
  <c r="W27" i="7"/>
  <c r="AE26" i="7"/>
  <c r="AF26" i="7"/>
  <c r="AD26" i="7"/>
  <c r="AA26" i="7"/>
  <c r="W26" i="7"/>
  <c r="AE25" i="7"/>
  <c r="AF25" i="7"/>
  <c r="AD25" i="7"/>
  <c r="AA25" i="7"/>
  <c r="W25" i="7"/>
  <c r="AE24" i="7"/>
  <c r="AF24" i="7"/>
  <c r="AD24" i="7"/>
  <c r="AA24" i="7"/>
  <c r="W24" i="7"/>
  <c r="AE23" i="7"/>
  <c r="AF23" i="7"/>
  <c r="AD23" i="7"/>
  <c r="AA23" i="7"/>
  <c r="W23" i="7"/>
  <c r="AE22" i="7"/>
  <c r="AF22" i="7"/>
  <c r="AD22" i="7"/>
  <c r="AA22" i="7"/>
  <c r="W22" i="7"/>
  <c r="AE21" i="7"/>
  <c r="AF21" i="7"/>
  <c r="AD21" i="7"/>
  <c r="AA21" i="7"/>
  <c r="W21" i="7"/>
  <c r="AE20" i="7"/>
  <c r="AF20" i="7"/>
  <c r="AD20" i="7"/>
  <c r="AA20" i="7"/>
  <c r="W20" i="7"/>
  <c r="AE19" i="7"/>
  <c r="AF19" i="7"/>
  <c r="AD19" i="7"/>
  <c r="AA19" i="7"/>
  <c r="W19" i="7"/>
  <c r="AE18" i="7"/>
  <c r="AF18" i="7"/>
  <c r="AD18" i="7"/>
  <c r="AA18" i="7"/>
  <c r="W18" i="7"/>
  <c r="AE17" i="7"/>
  <c r="AF17" i="7"/>
  <c r="AD17" i="7"/>
  <c r="AA17" i="7"/>
  <c r="W17" i="7"/>
  <c r="AE16" i="7"/>
  <c r="AF16" i="7"/>
  <c r="AD16" i="7"/>
  <c r="AA16" i="7"/>
  <c r="W16" i="7"/>
  <c r="AE15" i="7"/>
  <c r="AF15" i="7"/>
  <c r="AD15" i="7"/>
  <c r="AA15" i="7"/>
  <c r="W15" i="7"/>
  <c r="AE14" i="7"/>
  <c r="AF14" i="7"/>
  <c r="AD14" i="7"/>
  <c r="AA14" i="7"/>
  <c r="W14" i="7"/>
  <c r="AE13" i="7"/>
  <c r="AF13" i="7"/>
  <c r="AD13" i="7"/>
  <c r="AA13" i="7"/>
  <c r="W13" i="7"/>
  <c r="AE12" i="7"/>
  <c r="AF12" i="7"/>
  <c r="AD12" i="7"/>
  <c r="AA12" i="7"/>
  <c r="W12" i="7"/>
  <c r="AE11" i="7"/>
  <c r="AF11" i="7"/>
  <c r="AD11" i="7"/>
  <c r="AA11" i="7"/>
  <c r="W11" i="7"/>
  <c r="AE10" i="7"/>
  <c r="AF10" i="7"/>
  <c r="AD10" i="7"/>
  <c r="AA10" i="7"/>
  <c r="W10" i="7"/>
  <c r="AE9" i="7"/>
  <c r="AF9" i="7"/>
  <c r="AD9" i="7"/>
  <c r="AA9" i="7"/>
  <c r="W9" i="7"/>
  <c r="AE8" i="7"/>
  <c r="AF8" i="7"/>
  <c r="AD8" i="7"/>
  <c r="AA8" i="7"/>
  <c r="W8" i="7"/>
  <c r="AE7" i="7"/>
  <c r="AF7" i="7"/>
  <c r="AD7" i="7"/>
  <c r="AA7" i="7"/>
  <c r="W7" i="7"/>
  <c r="AE6" i="7"/>
  <c r="AF6" i="7"/>
  <c r="AD6" i="7"/>
  <c r="AA6" i="7"/>
  <c r="W6" i="7"/>
  <c r="AE5" i="7"/>
  <c r="AF5" i="7"/>
  <c r="AD5" i="7"/>
  <c r="AA5" i="7"/>
  <c r="W5" i="7"/>
  <c r="AE4" i="7"/>
  <c r="AF4" i="7"/>
  <c r="AD4" i="7"/>
  <c r="AA4" i="7"/>
  <c r="W4" i="7"/>
  <c r="AE3" i="7"/>
  <c r="AF3" i="7"/>
  <c r="AD3" i="7"/>
  <c r="AA3" i="7"/>
  <c r="W3" i="7"/>
</calcChain>
</file>

<file path=xl/comments1.xml><?xml version="1.0" encoding="utf-8"?>
<comments xmlns="http://schemas.openxmlformats.org/spreadsheetml/2006/main">
  <authors>
    <author>David Funk</author>
  </authors>
  <commentList>
    <comment ref="C1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regressions based on all digital recordings by df (data in species tabs on this spreadsheet). Some PD  outliers left out based on unreasonable tooth count predictions from measured PD</t>
        </r>
      </text>
    </comment>
    <comment ref="J1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utilizing values for pulse length that are highlighted in yellow in the species tabs of this spreadsheet</t>
        </r>
      </text>
    </comment>
    <comment ref="J3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predicted tooth counts generally a bit low</t>
        </r>
      </text>
    </comment>
    <comment ref="J4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predicted tooth counts generally low for all my recordigs (except for one of these three)</t>
        </r>
      </text>
    </comment>
    <comment ref="J5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predicted tooth counts look good</t>
        </r>
      </text>
    </comment>
    <comment ref="J7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recorded at 27.5° and predicted tooth counts too high, so don't use this figure</t>
        </r>
      </text>
    </comment>
    <comment ref="D8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only had two temps, too close together to regress</t>
        </r>
      </text>
    </comment>
    <comment ref="J8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no good data</t>
        </r>
      </text>
    </comment>
    <comment ref="J9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predicted tooth count low (64)</t>
        </r>
      </text>
    </comment>
    <comment ref="D11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didn't have any good recordings at 25°, so regressed only those whose calculated tooth count looked reasonable. Used hot colors in Data Desk</t>
        </r>
      </text>
    </comment>
    <comment ref="J11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no reliable data at 25°</t>
        </r>
      </text>
    </comment>
  </commentList>
</comments>
</file>

<file path=xl/comments10.xml><?xml version="1.0" encoding="utf-8"?>
<comments xmlns="http://schemas.openxmlformats.org/spreadsheetml/2006/main">
  <authors>
    <author>David Funk</author>
  </authors>
  <commentList>
    <comment ref="I3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original ID was obscura</t>
        </r>
      </text>
    </comment>
    <comment ref="I4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original ID was obscura</t>
        </r>
      </text>
    </comment>
    <comment ref="I5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original ID was obscura</t>
        </r>
      </text>
    </comment>
    <comment ref="I6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original ID was obscura</t>
        </r>
      </text>
    </comment>
  </commentList>
</comments>
</file>

<file path=xl/comments11.xml><?xml version="1.0" encoding="utf-8"?>
<comments xmlns="http://schemas.openxmlformats.org/spreadsheetml/2006/main">
  <authors>
    <author>David Funk</author>
  </authors>
  <commentList>
    <comment ref="P3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4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5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6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7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8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9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10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11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12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13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14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15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16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17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18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19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20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G21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temp a bit variable and changing as heat comes on during recording. so temps approximate</t>
        </r>
      </text>
    </comment>
    <comment ref="P21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G22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temp a bit variable and changing as heat comes on during recording. so temps approximate</t>
        </r>
      </text>
    </comment>
    <comment ref="P22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G23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temp a bit variable and changing as heat comes on during recording. so temps approximate</t>
        </r>
      </text>
    </comment>
    <comment ref="P23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24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25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26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27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</commentList>
</comments>
</file>

<file path=xl/comments12.xml><?xml version="1.0" encoding="utf-8"?>
<comments xmlns="http://schemas.openxmlformats.org/spreadsheetml/2006/main">
  <authors>
    <author>David Funk</author>
  </authors>
  <commentList>
    <comment ref="P12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approximate: this is the spot Google takes you to when you search Cedar Key</t>
        </r>
      </text>
    </comment>
    <comment ref="P13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approximate: this is the spot Google takes you to when you search Cedar Key</t>
        </r>
      </text>
    </comment>
    <comment ref="P17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approximate: this is the spot Google takes you to when you search Cedar Key</t>
        </r>
      </text>
    </comment>
    <comment ref="P18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approximate: this is the spot Google takes you to when you search Cedar Key</t>
        </r>
      </text>
    </comment>
    <comment ref="P19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approximate: this is the spot Google takes you to when you search Cedar Key</t>
        </r>
      </text>
    </comment>
    <comment ref="AC19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yellow fill = specimens used for calc of average PD at 25°</t>
        </r>
      </text>
    </comment>
    <comment ref="P20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approximate: this is the spot Google takes you to when you search Cedar Key</t>
        </r>
      </text>
    </comment>
    <comment ref="P21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approximate: this is the spot Google takes you to when you search Cedar Key</t>
        </r>
      </text>
    </comment>
    <comment ref="P22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approximate: this is the spot Google takes you to when you search Cedar Key</t>
        </r>
      </text>
    </comment>
  </commentList>
</comments>
</file>

<file path=xl/comments13.xml><?xml version="1.0" encoding="utf-8"?>
<comments xmlns="http://schemas.openxmlformats.org/spreadsheetml/2006/main">
  <authors>
    <author>David Funk</author>
  </authors>
  <commentList>
    <comment ref="P3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P4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G5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temp a bit variable and changing as heat comes on during recording. so temps approximate</t>
        </r>
      </text>
    </comment>
    <comment ref="P5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AC5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yellow fill = used for 25° average</t>
        </r>
      </text>
    </comment>
    <comment ref="P6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</commentList>
</comments>
</file>

<file path=xl/comments2.xml><?xml version="1.0" encoding="utf-8"?>
<comments xmlns="http://schemas.openxmlformats.org/spreadsheetml/2006/main">
  <authors>
    <author>David Funk</author>
  </authors>
  <commentList>
    <comment ref="X49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weird peaks on this one. Look at wing</t>
        </r>
      </text>
    </comment>
    <comment ref="AC59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yellow fill = specimens used for calc of average PD at 25°</t>
        </r>
      </text>
    </comment>
    <comment ref="I67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measured 26.7 closer to ground</t>
        </r>
      </text>
    </comment>
  </commentList>
</comments>
</file>

<file path=xl/comments3.xml><?xml version="1.0" encoding="utf-8"?>
<comments xmlns="http://schemas.openxmlformats.org/spreadsheetml/2006/main">
  <authors>
    <author>David Funk</author>
  </authors>
  <commentList>
    <comment ref="AC25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yellow fill = specimens used for calc of average PD at 25°</t>
        </r>
      </text>
    </comment>
    <comment ref="AC37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very nice pulse envelope</t>
        </r>
      </text>
    </comment>
    <comment ref="AC38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good clean pulse envelope</t>
        </r>
      </text>
    </comment>
    <comment ref="AC39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pretty clean pulse envelope</t>
        </r>
      </text>
    </comment>
  </commentList>
</comments>
</file>

<file path=xl/comments4.xml><?xml version="1.0" encoding="utf-8"?>
<comments xmlns="http://schemas.openxmlformats.org/spreadsheetml/2006/main">
  <authors>
    <author>David Funk</author>
  </authors>
  <commentList>
    <comment ref="I75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this is the red mangrove "scia"</t>
        </r>
      </text>
    </comment>
    <comment ref="I76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this is the red mangrove "scia"</t>
        </r>
      </text>
    </comment>
    <comment ref="I77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this is the red mangrove "scia"</t>
        </r>
      </text>
    </comment>
    <comment ref="G85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didn't record temp. this is a guess
</t>
        </r>
      </text>
    </comment>
    <comment ref="G88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not recorded, but was generally about 23 on breakfast table around then</t>
        </r>
      </text>
    </comment>
    <comment ref="AC96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yellow fill = specimens used for calc of average PD at 25°</t>
        </r>
      </text>
    </comment>
    <comment ref="G133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temp not recorded</t>
        </r>
      </text>
    </comment>
  </commentList>
</comments>
</file>

<file path=xl/comments5.xml><?xml version="1.0" encoding="utf-8"?>
<comments xmlns="http://schemas.openxmlformats.org/spreadsheetml/2006/main">
  <authors>
    <author>David Funk</author>
  </authors>
  <commentList>
    <comment ref="G45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didn't record temp. this is a guess
</t>
        </r>
      </text>
    </comment>
    <comment ref="G46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didn't record temp. this is a guess
</t>
        </r>
      </text>
    </comment>
  </commentList>
</comments>
</file>

<file path=xl/comments6.xml><?xml version="1.0" encoding="utf-8"?>
<comments xmlns="http://schemas.openxmlformats.org/spreadsheetml/2006/main">
  <authors>
    <author>David Funk</author>
  </authors>
  <commentList>
    <comment ref="I12" authorId="0" shapeId="0">
      <text>
        <r>
          <rPr>
            <b/>
            <sz val="9"/>
            <color indexed="81"/>
            <rFont val="Geneva"/>
          </rPr>
          <t>David Funk:</t>
        </r>
        <r>
          <rPr>
            <sz val="9"/>
            <color indexed="81"/>
            <rFont val="Geneva"/>
          </rPr>
          <t xml:space="preserve">
thought this was delicatula at the time, but tho song fits better with exigua triller</t>
        </r>
      </text>
    </comment>
    <comment ref="G58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didn't record temp. this is a guess
</t>
        </r>
      </text>
    </comment>
    <comment ref="G59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didn't record temp. this is a guess
</t>
        </r>
      </text>
    </comment>
    <comment ref="AC73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yellow fill = specimens used for calc of average PD at 25°</t>
        </r>
      </text>
    </comment>
  </commentList>
</comments>
</file>

<file path=xl/comments7.xml><?xml version="1.0" encoding="utf-8"?>
<comments xmlns="http://schemas.openxmlformats.org/spreadsheetml/2006/main">
  <authors>
    <author>David Funk</author>
  </authors>
  <commentList>
    <comment ref="D33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these not entered into Anaxipha song analysis as of 1/15/11</t>
        </r>
      </text>
    </comment>
    <comment ref="AC61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yellow fill = specimens used for calc of average PD at 25°</t>
        </r>
      </text>
    </comment>
  </commentList>
</comments>
</file>

<file path=xl/comments8.xml><?xml version="1.0" encoding="utf-8"?>
<comments xmlns="http://schemas.openxmlformats.org/spreadsheetml/2006/main">
  <authors>
    <author>David Funk</author>
  </authors>
  <commentList>
    <comment ref="G3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room temp, may be warmer on him from lights</t>
        </r>
      </text>
    </comment>
    <comment ref="G4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room temp, may be warmer on him from lights</t>
        </r>
      </text>
    </comment>
    <comment ref="AC33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yellow fill = specimens used for calc of average PD at 25°</t>
        </r>
      </text>
    </comment>
    <comment ref="I46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this one has a distincly slower pulse rate; could it be litarena?</t>
        </r>
      </text>
    </comment>
    <comment ref="AC50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can't really decide on this--strange envelope</t>
        </r>
      </text>
    </comment>
    <comment ref="AC52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can't really decide on this--strange envelope</t>
        </r>
      </text>
    </comment>
    <comment ref="AC53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can't really decide on this--strange envelope</t>
        </r>
      </text>
    </comment>
    <comment ref="A57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light blue shade line up with TJW' delicatula</t>
        </r>
      </text>
    </comment>
    <comment ref="A61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butterscotch shade line up with TJW's litarena. This one in particular matches litarena in both pulse rate and frequency</t>
        </r>
      </text>
    </comment>
  </commentList>
</comments>
</file>

<file path=xl/comments9.xml><?xml version="1.0" encoding="utf-8"?>
<comments xmlns="http://schemas.openxmlformats.org/spreadsheetml/2006/main">
  <authors>
    <author>David Funk</author>
  </authors>
  <commentList>
    <comment ref="G9" authorId="0" shapeId="0">
      <text>
        <r>
          <rPr>
            <b/>
            <sz val="9"/>
            <color indexed="81"/>
            <rFont val="Verdana"/>
          </rPr>
          <t>David Funk:</t>
        </r>
        <r>
          <rPr>
            <sz val="9"/>
            <color indexed="81"/>
            <rFont val="Verdana"/>
          </rPr>
          <t xml:space="preserve">
didn't measure exactly where he was, could be off a bit
</t>
        </r>
      </text>
    </comment>
    <comment ref="P9" authorId="0" shape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</commentList>
</comments>
</file>

<file path=xl/sharedStrings.xml><?xml version="1.0" encoding="utf-8"?>
<sst xmlns="http://schemas.openxmlformats.org/spreadsheetml/2006/main" count="7171" uniqueCount="1051">
  <si>
    <t>R09_0755.WAV</t>
  </si>
  <si>
    <t>Anaxipha</t>
  </si>
  <si>
    <t>tinnulenta</t>
  </si>
  <si>
    <t>PA</t>
  </si>
  <si>
    <t>Chester</t>
  </si>
  <si>
    <t>New London</t>
  </si>
  <si>
    <t>at bottom of downspout to right of kitchen window</t>
  </si>
  <si>
    <t>not coll</t>
  </si>
  <si>
    <t>no</t>
  </si>
  <si>
    <t>R09_0775.WAV</t>
  </si>
  <si>
    <t>Rector's myrtle</t>
  </si>
  <si>
    <t>R09_0674.WAV</t>
    <phoneticPr fontId="0"/>
  </si>
  <si>
    <t>Ae 209 (rt)</t>
    <phoneticPr fontId="0"/>
  </si>
  <si>
    <t>Berks</t>
  </si>
  <si>
    <t>French Cr St Pk</t>
  </si>
  <si>
    <t>North side Hopewell Lake</t>
  </si>
  <si>
    <t>lab recording</t>
    <phoneticPr fontId="0"/>
  </si>
  <si>
    <t>no</t>
    <phoneticPr fontId="0"/>
  </si>
  <si>
    <t xml:space="preserve">Ae 208 (left), </t>
  </si>
  <si>
    <t>R09_0672.WAV</t>
    <phoneticPr fontId="0"/>
  </si>
  <si>
    <t>Ae 208</t>
    <phoneticPr fontId="0"/>
  </si>
  <si>
    <t>R09_0732.WAV</t>
  </si>
  <si>
    <t>London Grove</t>
  </si>
  <si>
    <t>small trees at handicap parking at SWRC</t>
  </si>
  <si>
    <t>R09_0714.WAV</t>
  </si>
  <si>
    <t>Lancaster</t>
  </si>
  <si>
    <t>Holtwood</t>
  </si>
  <si>
    <t>near clam shrimp rock pools</t>
  </si>
  <si>
    <t>R09_0727.WAV</t>
  </si>
  <si>
    <t>possible</t>
  </si>
  <si>
    <t>R09_0728.WAV</t>
  </si>
  <si>
    <t>R09_0730.WAV</t>
  </si>
  <si>
    <t>azalea under kitchen window</t>
  </si>
  <si>
    <t>R09_0670.WAV</t>
  </si>
  <si>
    <t>tinnulenta</t>
    <phoneticPr fontId="0"/>
  </si>
  <si>
    <t>North side Hopewell Lake</t>
    <phoneticPr fontId="0"/>
  </si>
  <si>
    <t>field, not coll but got female</t>
    <phoneticPr fontId="0"/>
  </si>
  <si>
    <t>R09_0671.WAV</t>
  </si>
  <si>
    <t>field, not coll but got female</t>
  </si>
  <si>
    <t>R09_0756.WAV</t>
  </si>
  <si>
    <t>R09_0726.WAV</t>
  </si>
  <si>
    <t>Allonemobius</t>
  </si>
  <si>
    <t>Pachysandra behind 11LL</t>
  </si>
  <si>
    <t>R09_0717.WAV</t>
  </si>
  <si>
    <t>MD</t>
  </si>
  <si>
    <t>Kent</t>
  </si>
  <si>
    <t>Still Pond</t>
  </si>
  <si>
    <t>Codjus Cattail Cove #1</t>
  </si>
  <si>
    <t>pulse rate calculation</t>
  </si>
  <si>
    <t>chirp rate calculation</t>
  </si>
  <si>
    <t>line number</t>
  </si>
  <si>
    <t>Ana-xipha.xls line no.</t>
  </si>
  <si>
    <t>path to file</t>
  </si>
  <si>
    <t>.WAV file</t>
  </si>
  <si>
    <t>date and time</t>
  </si>
  <si>
    <t>file size</t>
  </si>
  <si>
    <t>temp (°C)</t>
  </si>
  <si>
    <t>genus</t>
  </si>
  <si>
    <t>species</t>
  </si>
  <si>
    <t>song type/individual</t>
  </si>
  <si>
    <t>field individual ID</t>
  </si>
  <si>
    <t>Inven-tory number</t>
  </si>
  <si>
    <t>state</t>
  </si>
  <si>
    <t>County</t>
  </si>
  <si>
    <t>Town</t>
  </si>
  <si>
    <t>deg latitude</t>
  </si>
  <si>
    <t>deg longitude</t>
  </si>
  <si>
    <t>locality</t>
  </si>
  <si>
    <t>notes</t>
  </si>
  <si>
    <t>sun on singer?</t>
  </si>
  <si>
    <t>pulse time (sec)</t>
  </si>
  <si>
    <t>no. pulses</t>
  </si>
  <si>
    <t>pulse/ sec calc</t>
  </si>
  <si>
    <t>freq (KHz)</t>
  </si>
  <si>
    <t>chirp time (sec)</t>
  </si>
  <si>
    <t>no. chirps</t>
  </si>
  <si>
    <t>chirp rate</t>
  </si>
  <si>
    <t>pulse/chirp</t>
  </si>
  <si>
    <t>pulse length (s)</t>
  </si>
  <si>
    <t>tooth no. (calc)</t>
  </si>
  <si>
    <t>pulse period</t>
  </si>
  <si>
    <t>duty cycle</t>
  </si>
  <si>
    <t>chirp interval (s)</t>
  </si>
  <si>
    <t>tinnula</t>
  </si>
  <si>
    <t>R09_0718.WAV</t>
  </si>
  <si>
    <t>Codjus Lower trib</t>
  </si>
  <si>
    <t>yes</t>
  </si>
  <si>
    <t>R09_0719.WAV</t>
  </si>
  <si>
    <t>Codjus cattail and pickerelweed</t>
  </si>
  <si>
    <t>Ana-xipha.xls line no.</t>
    <phoneticPr fontId="0"/>
  </si>
  <si>
    <t>Inven-tory number</t>
    <phoneticPr fontId="0"/>
  </si>
  <si>
    <t>pulse period</t>
    <phoneticPr fontId="0"/>
  </si>
  <si>
    <t>duty cycle</t>
    <phoneticPr fontId="0"/>
  </si>
  <si>
    <t>chirp interval (s)</t>
    <phoneticPr fontId="0"/>
  </si>
  <si>
    <t>tinnulacita</t>
  </si>
  <si>
    <t>in azalea outside kitchen window</t>
  </si>
  <si>
    <t>Rector's forsythia</t>
  </si>
  <si>
    <t>azalea outside kitchen window</t>
  </si>
  <si>
    <t>Clematis left of garage (facing)</t>
  </si>
  <si>
    <t>R09_0759.WAV</t>
  </si>
  <si>
    <t>R09_0737.WAV</t>
  </si>
  <si>
    <t>TJW 93</t>
  </si>
  <si>
    <t>FL</t>
  </si>
  <si>
    <t>Alachua</t>
  </si>
  <si>
    <t>River Styx swamp</t>
  </si>
  <si>
    <t>R09_0680.WAV</t>
  </si>
  <si>
    <t>Anaxipha</t>
    <phoneticPr fontId="0"/>
  </si>
  <si>
    <t>tinnulacita</t>
    <phoneticPr fontId="0"/>
  </si>
  <si>
    <t>Ae 235</t>
    <phoneticPr fontId="0"/>
  </si>
  <si>
    <t>Pachysandra behind house</t>
    <phoneticPr fontId="0"/>
  </si>
  <si>
    <t>lab recording</t>
  </si>
  <si>
    <t>R09_0673.WAV</t>
    <phoneticPr fontId="0"/>
  </si>
  <si>
    <t>Ae 200</t>
    <phoneticPr fontId="0"/>
  </si>
  <si>
    <t>R09_0644.WAV</t>
  </si>
  <si>
    <t>TJW 73</t>
    <phoneticPr fontId="0"/>
  </si>
  <si>
    <t>Dade</t>
  </si>
  <si>
    <t>Matheson Hammock Park</t>
  </si>
  <si>
    <t>red mangrove</t>
    <phoneticPr fontId="0"/>
  </si>
  <si>
    <t>R09_0645.WAV</t>
  </si>
  <si>
    <t>R09_0647.WAV</t>
  </si>
  <si>
    <t>R09_0676.WAV</t>
  </si>
  <si>
    <t>Ae 236</t>
    <phoneticPr fontId="0"/>
  </si>
  <si>
    <t>Rector's myrtle</t>
    <phoneticPr fontId="0"/>
  </si>
  <si>
    <t>R09_0648.WAV</t>
  </si>
  <si>
    <t>DSC_1632</t>
    <phoneticPr fontId="0"/>
  </si>
  <si>
    <t>Ae 201</t>
    <phoneticPr fontId="0"/>
  </si>
  <si>
    <t>R09_0743.WAV</t>
  </si>
  <si>
    <t>R09_0744.WAV</t>
  </si>
  <si>
    <t>R09_0754.WAV</t>
  </si>
  <si>
    <t>Ae 245</t>
  </si>
  <si>
    <t>coll Pachysandra 11LL</t>
  </si>
  <si>
    <t>collected</t>
  </si>
  <si>
    <t>R09_0747.WAV</t>
  </si>
  <si>
    <t>R09_0749.WAV</t>
  </si>
  <si>
    <t>R09_0762.WAV</t>
  </si>
  <si>
    <t>base of big hickory behind porch</t>
  </si>
  <si>
    <t>globe arbor vitae at well</t>
  </si>
  <si>
    <t>below azalea outside kitchen window</t>
  </si>
  <si>
    <t>R09_0750.WAV</t>
  </si>
  <si>
    <t>R09_0753.WAV</t>
  </si>
  <si>
    <t>courtship</t>
  </si>
  <si>
    <t>R09_0656.WAV</t>
  </si>
  <si>
    <t>thomasi</t>
    <phoneticPr fontId="0"/>
  </si>
  <si>
    <t>PA</t>
    <phoneticPr fontId="0"/>
  </si>
  <si>
    <t>Berks</t>
    <phoneticPr fontId="0"/>
  </si>
  <si>
    <t>French Cr St Pk</t>
    <phoneticPr fontId="0"/>
  </si>
  <si>
    <t>white pine woods Scotts Run Lake</t>
    <phoneticPr fontId="0"/>
  </si>
  <si>
    <t>field, not coll</t>
  </si>
  <si>
    <t>R09_0657.WAV</t>
  </si>
  <si>
    <t>R09_0658.WAV</t>
  </si>
  <si>
    <t>R09_0659.WAV</t>
  </si>
  <si>
    <t>R09_0659</t>
    <phoneticPr fontId="0"/>
  </si>
  <si>
    <t>white pine woods Scotts Run Lake</t>
  </si>
  <si>
    <t>field, collected</t>
    <phoneticPr fontId="0"/>
  </si>
  <si>
    <t>R09_0660.WAV</t>
  </si>
  <si>
    <t>possible</t>
    <phoneticPr fontId="0"/>
  </si>
  <si>
    <t>R09_0661.WAV</t>
  </si>
  <si>
    <t>R09_0662.WAV</t>
  </si>
  <si>
    <t>0662a and b</t>
    <phoneticPr fontId="0"/>
  </si>
  <si>
    <t>Ae 226, Ae 227</t>
    <phoneticPr fontId="0"/>
  </si>
  <si>
    <t>field, coll 2 males and one female from leaf</t>
    <phoneticPr fontId="0"/>
  </si>
  <si>
    <t>R09_0663.WAV</t>
  </si>
  <si>
    <t>R09_0664.WAV</t>
  </si>
  <si>
    <t>R09_0665.WAV</t>
  </si>
  <si>
    <t>Ae 229</t>
    <phoneticPr fontId="0"/>
  </si>
  <si>
    <t>Boone Tr 2010 slow trill site; under pine; heard this one in field, rec in lab</t>
    <phoneticPr fontId="0"/>
  </si>
  <si>
    <t>R09_0682.WAV</t>
  </si>
  <si>
    <t>Ae 226</t>
    <phoneticPr fontId="0"/>
  </si>
  <si>
    <t>white pine forest; only thomasi heard here</t>
    <phoneticPr fontId="0"/>
  </si>
  <si>
    <t>R09_0615.WAV</t>
  </si>
  <si>
    <t>delicatula</t>
    <phoneticPr fontId="0"/>
  </si>
  <si>
    <t>courting 48 female</t>
    <phoneticPr fontId="0"/>
  </si>
  <si>
    <t>TJW 44</t>
    <phoneticPr fontId="0"/>
  </si>
  <si>
    <t>C.R. 346 at River Styx</t>
  </si>
  <si>
    <t>sweep netted from undergrowth ~3m from H2O</t>
  </si>
  <si>
    <t>lab recording dhf</t>
    <phoneticPr fontId="0"/>
  </si>
  <si>
    <t>13 to 20</t>
    <phoneticPr fontId="0"/>
  </si>
  <si>
    <t>R09_0616.WAV</t>
  </si>
  <si>
    <t>12 to 19</t>
    <phoneticPr fontId="0"/>
  </si>
  <si>
    <t>R09_0625.WAV</t>
  </si>
  <si>
    <t>TJW 45</t>
    <phoneticPr fontId="0"/>
  </si>
  <si>
    <t>R09_0624.WAV</t>
  </si>
  <si>
    <t>12 to 14</t>
    <phoneticPr fontId="0"/>
  </si>
  <si>
    <t>R09_0626.WAV</t>
  </si>
  <si>
    <t>0-0'03</t>
    <phoneticPr fontId="0"/>
  </si>
  <si>
    <t>TJW 53</t>
    <phoneticPr fontId="0"/>
  </si>
  <si>
    <t>Broward</t>
  </si>
  <si>
    <t>Everglades Holiday Park</t>
  </si>
  <si>
    <t>at light or nearby</t>
    <phoneticPr fontId="0"/>
  </si>
  <si>
    <t>8 to 10</t>
    <phoneticPr fontId="0"/>
  </si>
  <si>
    <t>0'13-</t>
    <phoneticPr fontId="0"/>
  </si>
  <si>
    <t>TJW 54</t>
    <phoneticPr fontId="0"/>
  </si>
  <si>
    <t>R09_0608.WAV</t>
  </si>
  <si>
    <t>16 to 23</t>
    <phoneticPr fontId="0"/>
  </si>
  <si>
    <t>R09_0629.WAV</t>
  </si>
  <si>
    <t>0-0'15</t>
    <phoneticPr fontId="0"/>
  </si>
  <si>
    <t>0'15-0'35</t>
    <phoneticPr fontId="0"/>
  </si>
  <si>
    <t>TJW 55</t>
    <phoneticPr fontId="0"/>
  </si>
  <si>
    <t>7 to 8</t>
    <phoneticPr fontId="0"/>
  </si>
  <si>
    <t>0'35-0'55</t>
    <phoneticPr fontId="0"/>
  </si>
  <si>
    <t>TJW 56</t>
    <phoneticPr fontId="0"/>
  </si>
  <si>
    <t>7 to 14</t>
    <phoneticPr fontId="0"/>
  </si>
  <si>
    <t>R09_0628.WAV</t>
  </si>
  <si>
    <t>0-0'18</t>
    <phoneticPr fontId="0"/>
  </si>
  <si>
    <t>0'20-0'40</t>
    <phoneticPr fontId="0"/>
  </si>
  <si>
    <t>10 to 13</t>
    <phoneticPr fontId="0"/>
  </si>
  <si>
    <t>R09_0610.WAV</t>
  </si>
  <si>
    <t>2'40-4'38</t>
  </si>
  <si>
    <t>14 to 20</t>
    <phoneticPr fontId="0"/>
  </si>
  <si>
    <t>R09_0627.WAV</t>
  </si>
  <si>
    <t>0-0'25, 1'40-1'57</t>
    <phoneticPr fontId="0"/>
  </si>
  <si>
    <t>6 to 9</t>
    <phoneticPr fontId="0"/>
  </si>
  <si>
    <t>0'25-1'40</t>
    <phoneticPr fontId="0"/>
  </si>
  <si>
    <t>12 to 13</t>
    <phoneticPr fontId="0"/>
  </si>
  <si>
    <t>R09_0618.WAV</t>
  </si>
  <si>
    <t>0'48-1'20</t>
    <phoneticPr fontId="0"/>
  </si>
  <si>
    <t>0-0'45</t>
    <phoneticPr fontId="0"/>
  </si>
  <si>
    <t>R09_0630.WAV</t>
  </si>
  <si>
    <t>0-0'10</t>
    <phoneticPr fontId="0"/>
  </si>
  <si>
    <t>7 to 11</t>
    <phoneticPr fontId="0"/>
  </si>
  <si>
    <t>0'35-1'10</t>
    <phoneticPr fontId="0"/>
  </si>
  <si>
    <t>11 to 12</t>
    <phoneticPr fontId="0"/>
  </si>
  <si>
    <t>0-0'49</t>
  </si>
  <si>
    <t>2'10-2'40</t>
  </si>
  <si>
    <t>4'44-5'42</t>
  </si>
  <si>
    <t>R09_0621.WAV</t>
  </si>
  <si>
    <t>10 to 12</t>
    <phoneticPr fontId="0"/>
  </si>
  <si>
    <t>R09_0622.WAV</t>
  </si>
  <si>
    <t>9 to 10</t>
    <phoneticPr fontId="0"/>
  </si>
  <si>
    <t>R09_0623.WAV</t>
  </si>
  <si>
    <t>13 to 15</t>
    <phoneticPr fontId="0"/>
  </si>
  <si>
    <t>R09_0613.WAV</t>
  </si>
  <si>
    <t>9 to 11</t>
    <phoneticPr fontId="0"/>
  </si>
  <si>
    <t>R09_0614.WAV</t>
  </si>
  <si>
    <t>R09_0606.WAV</t>
  </si>
  <si>
    <t>6 to 10</t>
    <phoneticPr fontId="0"/>
  </si>
  <si>
    <t>R09_0607.WAV</t>
  </si>
  <si>
    <t>6 to 8</t>
    <phoneticPr fontId="0"/>
  </si>
  <si>
    <t>R09_0620.WAV</t>
  </si>
  <si>
    <t>R09_0632.WAV</t>
  </si>
  <si>
    <t>TJW 65</t>
    <phoneticPr fontId="0"/>
  </si>
  <si>
    <t>FL</t>
    <phoneticPr fontId="0"/>
  </si>
  <si>
    <t>Levy</t>
  </si>
  <si>
    <t>Gulf Hammock (on US 19)</t>
  </si>
  <si>
    <t>20 inch iMac: Users:davidfunk:Documents:Dave:AIFF sound recordings 20 inch iMac:Edirol recordings to process:2008_07_13-19 Outer Banks, NC:</t>
  </si>
  <si>
    <t>R09_0087.WAV</t>
  </si>
  <si>
    <t>9.8M</t>
  </si>
  <si>
    <t>delicatula</t>
  </si>
  <si>
    <t>fast, regular chirp</t>
    <phoneticPr fontId="0"/>
  </si>
  <si>
    <t>NC</t>
  </si>
  <si>
    <t>Currituck</t>
  </si>
  <si>
    <t>Corolla</t>
  </si>
  <si>
    <t>marsh end of foot trail</t>
  </si>
  <si>
    <t>7 to 9</t>
  </si>
  <si>
    <t>.07 to .10, then .14 to .20</t>
    <phoneticPr fontId="0"/>
  </si>
  <si>
    <t>9 to 11</t>
  </si>
  <si>
    <t>.08 to .11</t>
    <phoneticPr fontId="0"/>
  </si>
  <si>
    <t>R09_0088.WAV</t>
  </si>
  <si>
    <t>6.7M</t>
  </si>
  <si>
    <t>same two individuals as last</t>
  </si>
  <si>
    <t>12 to 20</t>
    <phoneticPr fontId="0"/>
  </si>
  <si>
    <t>5 to 7</t>
    <phoneticPr fontId="0"/>
  </si>
  <si>
    <t>R09_0090.WAV</t>
  </si>
  <si>
    <t>4.3M</t>
  </si>
  <si>
    <t>Ae 84</t>
  </si>
  <si>
    <t>same fast chirper as last two</t>
    <phoneticPr fontId="0"/>
  </si>
  <si>
    <t>5  to 7</t>
    <phoneticPr fontId="0"/>
  </si>
  <si>
    <t>R09_0091.WAV</t>
  </si>
  <si>
    <t>4.7M</t>
  </si>
  <si>
    <t>R09_0640.WAV</t>
  </si>
  <si>
    <t>TJW 66</t>
    <phoneticPr fontId="0"/>
  </si>
  <si>
    <t>6 to 7</t>
    <phoneticPr fontId="0"/>
  </si>
  <si>
    <t>R09_0069.WAV</t>
  </si>
  <si>
    <t xml:space="preserve"> 12M</t>
  </si>
  <si>
    <t>0.08 to 0.12</t>
  </si>
  <si>
    <t>R09_0070.WAV</t>
  </si>
  <si>
    <t xml:space="preserve"> 16M</t>
  </si>
  <si>
    <t>10 to 11</t>
  </si>
  <si>
    <t>0.07 to 0.11</t>
  </si>
  <si>
    <t>R09_0071.WAV</t>
  </si>
  <si>
    <t>3.8M</t>
  </si>
  <si>
    <t>slow, irregular chirp</t>
    <phoneticPr fontId="0"/>
  </si>
  <si>
    <t>10 to 12</t>
  </si>
  <si>
    <t>.12 to .27</t>
    <phoneticPr fontId="0"/>
  </si>
  <si>
    <t>R09_0072.WAV</t>
  </si>
  <si>
    <t xml:space="preserve"> 19M</t>
  </si>
  <si>
    <t>10 to 13</t>
  </si>
  <si>
    <t>0.11 to 0.12</t>
  </si>
  <si>
    <t>R09_0080.WAV</t>
  </si>
  <si>
    <t>6.5M</t>
  </si>
  <si>
    <t>11 to 14</t>
  </si>
  <si>
    <t>0.16 to 0.20</t>
    <phoneticPr fontId="0"/>
  </si>
  <si>
    <t>R09_0085.WAV</t>
  </si>
  <si>
    <t xml:space="preserve"> 10M</t>
  </si>
  <si>
    <t>end of boardwalk nature trail</t>
  </si>
  <si>
    <t>11 to 13</t>
  </si>
  <si>
    <t>0.22 to 0.24</t>
    <phoneticPr fontId="0"/>
  </si>
  <si>
    <t>0.14 to 0.15</t>
    <phoneticPr fontId="0"/>
  </si>
  <si>
    <t>R09_0086.WAV</t>
  </si>
  <si>
    <t>7.3M</t>
  </si>
  <si>
    <t>8 to 9</t>
  </si>
  <si>
    <t>0.07 to 0.08</t>
    <phoneticPr fontId="0"/>
  </si>
  <si>
    <t>exigua</t>
  </si>
  <si>
    <t>MacBook Pro HD:Users:davidfunk:Documents:Cricket stuff:Edirol recordings:2008_08_05-07 Anaxipha SWRC:</t>
  </si>
  <si>
    <t>R09_0103.WAV</t>
  </si>
  <si>
    <t xml:space="preserve">  12M</t>
  </si>
  <si>
    <t>triller</t>
  </si>
  <si>
    <t>trilling</t>
  </si>
  <si>
    <t>Lab azalea at parking lot</t>
  </si>
  <si>
    <t>R09_0293.WAV</t>
  </si>
  <si>
    <t>Cecil</t>
  </si>
  <si>
    <t>Fair Hill</t>
  </si>
  <si>
    <t>Red trail</t>
  </si>
  <si>
    <t>open woods/hedgerow</t>
  </si>
  <si>
    <t>n</t>
  </si>
  <si>
    <t>R09_0739.WAV</t>
  </si>
  <si>
    <t>McCue Rd.</t>
    <phoneticPr fontId="0"/>
  </si>
  <si>
    <t>not coll</t>
    <phoneticPr fontId="0"/>
  </si>
  <si>
    <t>R09_0740.WAV</t>
  </si>
  <si>
    <t>R09_0095.WAV</t>
  </si>
  <si>
    <t xml:space="preserve"> 5.5M</t>
  </si>
  <si>
    <t>West Marlboro</t>
  </si>
  <si>
    <t>McCue and Spencer Rd</t>
  </si>
  <si>
    <t>low gain</t>
  </si>
  <si>
    <t>R09_0098.WAV</t>
  </si>
  <si>
    <t xml:space="preserve"> 9.6M</t>
  </si>
  <si>
    <t>MacBook Pro HD:Users:davidfunk:Documents:Cricket stuff:Edirol recordings:2008_10_11 French Cr St Pk:</t>
  </si>
  <si>
    <t>R09_0147.WAV</t>
  </si>
  <si>
    <t xml:space="preserve"> 8.8M</t>
  </si>
  <si>
    <t>north shore Hopewell Lake</t>
  </si>
  <si>
    <t>R09_0148.WAV</t>
  </si>
  <si>
    <t xml:space="preserve"> 3.2M</t>
  </si>
  <si>
    <t>R09_0209.WAV</t>
  </si>
  <si>
    <t>11LL, in front of Helens window</t>
  </si>
  <si>
    <t>not collected</t>
  </si>
  <si>
    <t>R09_0391.WAV</t>
    <phoneticPr fontId="0"/>
  </si>
  <si>
    <t>exigua</t>
    <phoneticPr fontId="0"/>
  </si>
  <si>
    <t>triller</t>
    <phoneticPr fontId="0"/>
  </si>
  <si>
    <t>11LL</t>
  </si>
  <si>
    <t>not collected</t>
    <phoneticPr fontId="0"/>
  </si>
  <si>
    <t>R09_0666.WAV</t>
  </si>
  <si>
    <t>beyond white pine woods Scotts Run Lake</t>
    <phoneticPr fontId="0"/>
  </si>
  <si>
    <t>R09_0266.WAV</t>
  </si>
  <si>
    <t>11LL Pieris</t>
  </si>
  <si>
    <t>R09_0267.WAV</t>
  </si>
  <si>
    <t>Ae 123</t>
  </si>
  <si>
    <t>WCC3</t>
  </si>
  <si>
    <t>lab recording, song weak, atypical</t>
  </si>
  <si>
    <t>R09_0276.WAV</t>
  </si>
  <si>
    <t>SWRC steps to handicap parking</t>
  </si>
  <si>
    <t>dogwood</t>
  </si>
  <si>
    <t>well house 1</t>
  </si>
  <si>
    <t>well house 2</t>
  </si>
  <si>
    <t>R09_0316.WAV</t>
  </si>
  <si>
    <t>R09_0436.WAV</t>
    <phoneticPr fontId="0"/>
  </si>
  <si>
    <t>French Creek State Park</t>
    <phoneticPr fontId="0"/>
  </si>
  <si>
    <t>Boone trail, upper end of Scotts Lake</t>
    <phoneticPr fontId="0"/>
  </si>
  <si>
    <t>6 ft up in shrub; spooked him, not collected</t>
    <phoneticPr fontId="0"/>
  </si>
  <si>
    <t>R09_0440.WAV</t>
    <phoneticPr fontId="0"/>
  </si>
  <si>
    <t>close to ground; not collected</t>
    <phoneticPr fontId="0"/>
  </si>
  <si>
    <t>R09_0443.WAV</t>
    <phoneticPr fontId="0"/>
  </si>
  <si>
    <t>6 feet up, not collected</t>
    <phoneticPr fontId="0"/>
  </si>
  <si>
    <t>R09_0444.WAV</t>
    <phoneticPr fontId="0"/>
  </si>
  <si>
    <t>near ground; not collected</t>
    <phoneticPr fontId="0"/>
  </si>
  <si>
    <t>R09_0447.WAV</t>
    <phoneticPr fontId="0"/>
  </si>
  <si>
    <t>marker 1</t>
    <phoneticPr fontId="0"/>
  </si>
  <si>
    <t>R09_0448.WAV</t>
    <phoneticPr fontId="0"/>
  </si>
  <si>
    <t>R09_0396.WAV</t>
  </si>
  <si>
    <t>Ae 155</t>
    <phoneticPr fontId="0"/>
  </si>
  <si>
    <t>Wyoming</t>
    <phoneticPr fontId="0"/>
  </si>
  <si>
    <t>Tunkhannock</t>
    <phoneticPr fontId="0"/>
  </si>
  <si>
    <t>along bank of Susquehanna</t>
    <phoneticPr fontId="0"/>
  </si>
  <si>
    <t>R09_0243.WAV</t>
  </si>
  <si>
    <t>DE</t>
  </si>
  <si>
    <t>New Castle</t>
  </si>
  <si>
    <t>Smyrna</t>
  </si>
  <si>
    <t>Sawmill Sta. 9</t>
  </si>
  <si>
    <t>first individual</t>
  </si>
  <si>
    <t>second individual</t>
  </si>
  <si>
    <t>third individual</t>
  </si>
  <si>
    <t>R09_0244.WAV</t>
  </si>
  <si>
    <t>Anaxipha?</t>
  </si>
  <si>
    <t>Sawmill Sta.</t>
  </si>
  <si>
    <t>R09_0386.WAV</t>
  </si>
  <si>
    <t>Ae 145</t>
  </si>
  <si>
    <t>R09_0460.WAV</t>
    <phoneticPr fontId="0"/>
  </si>
  <si>
    <t>southeast shore Hopewell lake</t>
    <phoneticPr fontId="0"/>
  </si>
  <si>
    <t>undergrowth; not collected</t>
    <phoneticPr fontId="0"/>
  </si>
  <si>
    <t>R09_0646.WAV</t>
  </si>
  <si>
    <t>field, not coll</t>
    <phoneticPr fontId="0"/>
  </si>
  <si>
    <t>R09_0681.WAV</t>
  </si>
  <si>
    <t>Ae 218</t>
    <phoneticPr fontId="0"/>
  </si>
  <si>
    <t>Boone Tr S of Fire Tower Rd; grape</t>
    <phoneticPr fontId="0"/>
  </si>
  <si>
    <t>R09_0678.WAV</t>
  </si>
  <si>
    <t>Ae 219</t>
    <phoneticPr fontId="0"/>
  </si>
  <si>
    <t>R09_0679.WAV</t>
  </si>
  <si>
    <t>Ae 221</t>
    <phoneticPr fontId="0"/>
  </si>
  <si>
    <t>R09_0259.WAV</t>
  </si>
  <si>
    <t>Ae 120</t>
  </si>
  <si>
    <t>SWRC pumphouse trail</t>
  </si>
  <si>
    <t>R09_0260.WAV</t>
  </si>
  <si>
    <t>Ae 119</t>
  </si>
  <si>
    <t>R09_0407.WAV</t>
    <phoneticPr fontId="0"/>
  </si>
  <si>
    <t>Chester</t>
    <phoneticPr fontId="0"/>
  </si>
  <si>
    <t>Nottingham</t>
    <phoneticPr fontId="0"/>
  </si>
  <si>
    <t>Nottingham Park willow tree at entrance</t>
    <phoneticPr fontId="0"/>
  </si>
  <si>
    <t>R09_0387.WAV</t>
  </si>
  <si>
    <t>R09_0384.WAV</t>
  </si>
  <si>
    <t>London Grove Twsp</t>
    <phoneticPr fontId="0"/>
  </si>
  <si>
    <t>SWRC stairs to parking lot</t>
    <phoneticPr fontId="0"/>
  </si>
  <si>
    <t>R09_0385.WAV</t>
  </si>
  <si>
    <t>R09_0452.WAV</t>
    <phoneticPr fontId="0"/>
  </si>
  <si>
    <t>Ae 171</t>
    <phoneticPr fontId="0"/>
  </si>
  <si>
    <t>rec in lab</t>
    <phoneticPr fontId="0"/>
  </si>
  <si>
    <t>R09_0262.WAV</t>
  </si>
  <si>
    <t>9.9M</t>
  </si>
  <si>
    <t>R09_0496.WAV</t>
    <phoneticPr fontId="0"/>
  </si>
  <si>
    <t>Ae 182</t>
  </si>
  <si>
    <t>GA</t>
    <phoneticPr fontId="0"/>
  </si>
  <si>
    <t>Rabun</t>
    <phoneticPr fontId="0"/>
  </si>
  <si>
    <t>Lakemont</t>
    <phoneticPr fontId="0"/>
  </si>
  <si>
    <t>dirt road beyond Levi Lane, Rhododendron hollow</t>
    <phoneticPr fontId="0"/>
  </si>
  <si>
    <t>collected him and female he was courting</t>
    <phoneticPr fontId="0"/>
  </si>
  <si>
    <t>R09_0675.WAV</t>
    <phoneticPr fontId="0"/>
  </si>
  <si>
    <t>Ae 217</t>
    <phoneticPr fontId="0"/>
  </si>
  <si>
    <t>R09_0100.WAV</t>
  </si>
  <si>
    <t xml:space="preserve"> 4.9M</t>
  </si>
  <si>
    <t>R09_0206.WAV</t>
  </si>
  <si>
    <t>11LL, hedge between Rectors and ours</t>
  </si>
  <si>
    <t>R09_0416.WAV</t>
    <phoneticPr fontId="0"/>
  </si>
  <si>
    <t>rec in lab while trying to plant macrospermatophore in female Ae 162 (fast tinkler)</t>
    <phoneticPr fontId="0"/>
  </si>
  <si>
    <t>R09_0417.WAV</t>
    <phoneticPr fontId="0"/>
  </si>
  <si>
    <t>rec in lab while trying to plant macrospermatophore in female Ae 163 (slow tinkler)</t>
    <phoneticPr fontId="0"/>
  </si>
  <si>
    <t>R09_0388.WAV</t>
    <phoneticPr fontId="0"/>
  </si>
  <si>
    <t>R09_0667.WAV</t>
  </si>
  <si>
    <t>grape Blue trail S of Fire Tower Rd</t>
    <phoneticPr fontId="0"/>
  </si>
  <si>
    <t>R09_0668.WAV</t>
  </si>
  <si>
    <t>Pine woods 2010 site</t>
    <phoneticPr fontId="0"/>
  </si>
  <si>
    <t>R09_0383.WAV</t>
    <phoneticPr fontId="0"/>
  </si>
  <si>
    <t>West Grove</t>
    <phoneticPr fontId="0"/>
  </si>
  <si>
    <t>South Guernsey Rd, vine-covered fence</t>
    <phoneticPr fontId="0"/>
  </si>
  <si>
    <t>R09_0489.WAV</t>
    <phoneticPr fontId="0"/>
  </si>
  <si>
    <t>R09_0492.WAV</t>
    <phoneticPr fontId="0"/>
  </si>
  <si>
    <t>R09_0493.WAV</t>
    <phoneticPr fontId="0"/>
  </si>
  <si>
    <t>Ae 181</t>
  </si>
  <si>
    <t>collected</t>
    <phoneticPr fontId="0"/>
  </si>
  <si>
    <t>R09_0495.WAV</t>
    <phoneticPr fontId="0"/>
  </si>
  <si>
    <t>R09_0277.WAV</t>
  </si>
  <si>
    <t>azalea</t>
  </si>
  <si>
    <t>R09_0248.WAV</t>
  </si>
  <si>
    <t>R09_0249.WAV</t>
  </si>
  <si>
    <t>R09_0250.WAV</t>
  </si>
  <si>
    <t>R09_0252.WAV</t>
  </si>
  <si>
    <t>R09_0253.WAV</t>
  </si>
  <si>
    <t>R09_0254.WAV</t>
  </si>
  <si>
    <t>R09_0255.WAV</t>
  </si>
  <si>
    <t>Ae 121</t>
  </si>
  <si>
    <t>field recording</t>
  </si>
  <si>
    <t>R09_0256.WAV</t>
  </si>
  <si>
    <t>R09_0257.WAV</t>
  </si>
  <si>
    <t>R09_0261.WAV</t>
  </si>
  <si>
    <t>R09_0420.WAV</t>
    <phoneticPr fontId="0"/>
  </si>
  <si>
    <t>MD</t>
    <phoneticPr fontId="0"/>
  </si>
  <si>
    <t>Cecil</t>
    <phoneticPr fontId="0"/>
  </si>
  <si>
    <t>locust grove trail, Gramies run</t>
  </si>
  <si>
    <t>stilt grass, rose, greenbriar undergrowth in woods</t>
    <phoneticPr fontId="0"/>
  </si>
  <si>
    <t>marker 2</t>
  </si>
  <si>
    <t>marker 4</t>
  </si>
  <si>
    <t>marker 3</t>
  </si>
  <si>
    <t>R09_0421.WAV</t>
    <phoneticPr fontId="0"/>
  </si>
  <si>
    <t>marker 7</t>
  </si>
  <si>
    <t>marker 8</t>
  </si>
  <si>
    <t>R09_0422.WAV</t>
    <phoneticPr fontId="0"/>
  </si>
  <si>
    <t>R09_0423.WAV</t>
    <phoneticPr fontId="0"/>
  </si>
  <si>
    <t>R09_0424.WAV</t>
    <phoneticPr fontId="0"/>
  </si>
  <si>
    <t>mill ruins, lower bridge</t>
  </si>
  <si>
    <t>stilt grass, rose undergrowth in semi-open woods along road</t>
    <phoneticPr fontId="0"/>
  </si>
  <si>
    <t>R09_0651.WAV</t>
  </si>
  <si>
    <t>London Grove</t>
    <phoneticPr fontId="0"/>
  </si>
  <si>
    <t>pumphouse trail</t>
    <phoneticPr fontId="0"/>
  </si>
  <si>
    <t>R09_0652.WAV</t>
  </si>
  <si>
    <t>R09_0653.WAV</t>
  </si>
  <si>
    <t>pumphouse trail</t>
  </si>
  <si>
    <t>R09_0715.WAV</t>
  </si>
  <si>
    <t>MacBook Pro HD:Users:davidfunk:Documents:Cricket stuff:Edirol recordings:2008_08_11-13 Still Pond:</t>
  </si>
  <si>
    <t>R09_0109.WAV</t>
  </si>
  <si>
    <t xml:space="preserve"> 24M</t>
  </si>
  <si>
    <t>mixture</t>
  </si>
  <si>
    <t>Codjus Cove</t>
  </si>
  <si>
    <t>Cattail cove</t>
  </si>
  <si>
    <t>R09_0191.WAV</t>
  </si>
  <si>
    <t>fast tinkler</t>
  </si>
  <si>
    <t>male 1</t>
  </si>
  <si>
    <t>boardwalk at lighthouse</t>
  </si>
  <si>
    <t>wet forest end of trail</t>
  </si>
  <si>
    <t>R09_0278.WAV</t>
  </si>
  <si>
    <t>well house</t>
  </si>
  <si>
    <t>R09_0463.WAV</t>
    <phoneticPr fontId="0"/>
  </si>
  <si>
    <t>Ae 174</t>
    <phoneticPr fontId="0"/>
  </si>
  <si>
    <t>northeast shore Hopewell lake; collected this individual</t>
    <phoneticPr fontId="0"/>
  </si>
  <si>
    <t>undergrowth</t>
    <phoneticPr fontId="0"/>
  </si>
  <si>
    <t>R09_0464.WAV</t>
    <phoneticPr fontId="0"/>
  </si>
  <si>
    <t>up in shrub, 6 feet over ground; not collected</t>
    <phoneticPr fontId="0"/>
  </si>
  <si>
    <t>on ground, wet (small trib); in dry leaf?; not collected</t>
    <phoneticPr fontId="0"/>
  </si>
  <si>
    <t>R09_0279.WAV</t>
  </si>
  <si>
    <t>R09_0280.WAV</t>
  </si>
  <si>
    <t>R09_0281.WAV</t>
  </si>
  <si>
    <t>R09_0283.WAV</t>
  </si>
  <si>
    <t>R09_0284.WAV</t>
  </si>
  <si>
    <t>Lonicera bush</t>
  </si>
  <si>
    <t>R09_0210.WAV</t>
  </si>
  <si>
    <t>R09_0207.WAV</t>
  </si>
  <si>
    <t>R09_0751.WAV</t>
  </si>
  <si>
    <t>20 inch iMac: Users:davidfunk:Documents:Dave:AIFF sound recordings 20 inch iMac:Edirol recordings to process:2007_07_31 Henlopen-Lewes:</t>
  </si>
  <si>
    <t>R09_0024.WAV</t>
  </si>
  <si>
    <t>presumed ID</t>
  </si>
  <si>
    <t>Sussex</t>
  </si>
  <si>
    <t>Cape Henlopen</t>
  </si>
  <si>
    <t>Junction and Breakwater trail</t>
  </si>
  <si>
    <t>notes concerning previous recording</t>
  </si>
  <si>
    <t>R09_0609.WAV</t>
  </si>
  <si>
    <t>fultoni</t>
    <phoneticPr fontId="0"/>
  </si>
  <si>
    <t>TJW 46</t>
    <phoneticPr fontId="0"/>
  </si>
  <si>
    <t>R09_0601.WAV</t>
  </si>
  <si>
    <t>26 to 70</t>
    <phoneticPr fontId="0"/>
  </si>
  <si>
    <t>R09_0602.WAV</t>
  </si>
  <si>
    <t>R09_0603.WAV</t>
  </si>
  <si>
    <t>0'49-2'10</t>
  </si>
  <si>
    <t>R09_0612.WAV</t>
  </si>
  <si>
    <t>fultoni</t>
  </si>
  <si>
    <t>R09_0800.WAV</t>
  </si>
  <si>
    <t>TJW 118</t>
  </si>
  <si>
    <t>Collier</t>
  </si>
  <si>
    <t>Midway Campground</t>
  </si>
  <si>
    <t>Midway Campground along US 41 nr junc west end of county rd 94 (Loop Rd)</t>
  </si>
  <si>
    <t>coll as adult by Lary Reeves</t>
  </si>
  <si>
    <t>lab rec</t>
  </si>
  <si>
    <t>42 to 121</t>
  </si>
  <si>
    <t>R09_0788.WAV</t>
  </si>
  <si>
    <t>litarena</t>
  </si>
  <si>
    <t>TJW 102</t>
  </si>
  <si>
    <t>St. Johns</t>
  </si>
  <si>
    <t>Crescent Beach</t>
  </si>
  <si>
    <t>FL 206 bridge to Crescent Beach</t>
  </si>
  <si>
    <t>25 to 26</t>
  </si>
  <si>
    <t>R09_0785.WAV</t>
  </si>
  <si>
    <t>TJW 101</t>
  </si>
  <si>
    <t>17 to 30</t>
  </si>
  <si>
    <t>R09_0777.WAV</t>
  </si>
  <si>
    <t>31 to 36</t>
  </si>
  <si>
    <t>R09_0778.WAV</t>
  </si>
  <si>
    <t>27 to 30</t>
  </si>
  <si>
    <t>R09_0782.WAV</t>
  </si>
  <si>
    <t>19 to 20</t>
  </si>
  <si>
    <t>R09_0783.WAV</t>
  </si>
  <si>
    <t>R09_0780.WAV</t>
  </si>
  <si>
    <t>28 to 29</t>
  </si>
  <si>
    <t>R09_0769.WAV</t>
  </si>
  <si>
    <t>TJW 99</t>
  </si>
  <si>
    <t>lab rec in presence of female</t>
  </si>
  <si>
    <t>14 to 28</t>
  </si>
  <si>
    <t>R09_0770.WAV</t>
  </si>
  <si>
    <t>up to 31</t>
  </si>
  <si>
    <t>R09_0742.WAV</t>
  </si>
  <si>
    <t>TJW 89</t>
  </si>
  <si>
    <t>Cedar Key</t>
  </si>
  <si>
    <t>16 to 20</t>
  </si>
  <si>
    <t>R09_0738.WAV</t>
  </si>
  <si>
    <t>12 to 16</t>
  </si>
  <si>
    <t>R09_0771.WAV</t>
  </si>
  <si>
    <t>TJW 98</t>
  </si>
  <si>
    <t>up to 35</t>
  </si>
  <si>
    <t>R09_0772.WAV</t>
  </si>
  <si>
    <t>TJW 97</t>
  </si>
  <si>
    <t>up to 41</t>
  </si>
  <si>
    <t>R09_0781.WAV</t>
  </si>
  <si>
    <t>14 to 17</t>
  </si>
  <si>
    <t>R09_0741.WAV</t>
  </si>
  <si>
    <t>R09_0752.WAV</t>
  </si>
  <si>
    <t>R09_0734.WAV</t>
  </si>
  <si>
    <t>14 to 25</t>
  </si>
  <si>
    <t>R09_0735.WAV</t>
  </si>
  <si>
    <t>R09_0736.WAV</t>
  </si>
  <si>
    <t>14 to 18</t>
  </si>
  <si>
    <t>R09_0733.WAV</t>
  </si>
  <si>
    <t>12 to 18</t>
  </si>
  <si>
    <t>R09_0192.WAV</t>
  </si>
  <si>
    <t>regularly broken trill/chirp</t>
  </si>
  <si>
    <t>marsh, Phragmites, etc.</t>
  </si>
  <si>
    <t>8 to 11</t>
  </si>
  <si>
    <t>0.16 to 0.17</t>
    <phoneticPr fontId="0"/>
  </si>
  <si>
    <t>R09_0797.WAV</t>
  </si>
  <si>
    <t>rosamacula</t>
  </si>
  <si>
    <t>29 to 118</t>
  </si>
  <si>
    <t>R09_0794.WAV</t>
  </si>
  <si>
    <t>R09_0802.WAV</t>
  </si>
  <si>
    <t>R09_0801.WAV</t>
  </si>
  <si>
    <t>26 to 51</t>
  </si>
  <si>
    <t>R09_0474.WAV</t>
    <phoneticPr fontId="0"/>
  </si>
  <si>
    <t>thomasi</t>
  </si>
  <si>
    <t>slow triller</t>
    <phoneticPr fontId="0"/>
  </si>
  <si>
    <t>woods between Shady Lane and Levi Lane</t>
    <phoneticPr fontId="0"/>
  </si>
  <si>
    <t>R09_0475.WAV</t>
    <phoneticPr fontId="0"/>
  </si>
  <si>
    <t>R09_0476.WAV</t>
    <phoneticPr fontId="0"/>
  </si>
  <si>
    <t>Ae 175</t>
  </si>
  <si>
    <t>R09_0479.WAV</t>
    <phoneticPr fontId="0"/>
  </si>
  <si>
    <t>Ae 177</t>
  </si>
  <si>
    <t>R09_0480.WAV</t>
    <phoneticPr fontId="0"/>
  </si>
  <si>
    <t>Ae 176</t>
  </si>
  <si>
    <t>R09_0481.WAV</t>
    <phoneticPr fontId="0"/>
  </si>
  <si>
    <t>R09_0482.WAV</t>
    <phoneticPr fontId="0"/>
  </si>
  <si>
    <t>R09_0483.WAV</t>
    <phoneticPr fontId="0"/>
  </si>
  <si>
    <t>R09_0484.WAV</t>
    <phoneticPr fontId="0"/>
  </si>
  <si>
    <t>Ae 178</t>
  </si>
  <si>
    <t>Levi Lane</t>
    <phoneticPr fontId="0"/>
  </si>
  <si>
    <t>R09_0485.WAV</t>
    <phoneticPr fontId="0"/>
  </si>
  <si>
    <t>R09_0487.WAV</t>
    <phoneticPr fontId="0"/>
  </si>
  <si>
    <t>R09_0488.WAV</t>
    <phoneticPr fontId="0"/>
  </si>
  <si>
    <t>Ae 179</t>
  </si>
  <si>
    <t>R09_0437.WAV</t>
    <phoneticPr fontId="0"/>
  </si>
  <si>
    <t>10 feet up in vines on pine tree trunk</t>
    <phoneticPr fontId="0"/>
  </si>
  <si>
    <t>marker 2</t>
    <phoneticPr fontId="0"/>
  </si>
  <si>
    <t>Ae 168</t>
    <phoneticPr fontId="0"/>
  </si>
  <si>
    <t>5.5 feet up in shrub, captured this individual</t>
    <phoneticPr fontId="0"/>
  </si>
  <si>
    <t>R09_0439.WAV</t>
    <phoneticPr fontId="0"/>
  </si>
  <si>
    <t>R09_0445.WAV</t>
    <phoneticPr fontId="0"/>
  </si>
  <si>
    <t>4 feet up; not collected</t>
    <phoneticPr fontId="0"/>
  </si>
  <si>
    <t>R09_0446.WAV</t>
    <phoneticPr fontId="0"/>
  </si>
  <si>
    <t>Ae 169?</t>
    <phoneticPr fontId="0"/>
  </si>
  <si>
    <t>Ae 170</t>
    <phoneticPr fontId="0"/>
  </si>
  <si>
    <t>6 feet up in same bush, collected</t>
    <phoneticPr fontId="0"/>
  </si>
  <si>
    <t>R09_0449.WAV</t>
    <phoneticPr fontId="0"/>
  </si>
  <si>
    <t>slow tinkler</t>
    <phoneticPr fontId="0"/>
  </si>
  <si>
    <t>9 feet up; not collected</t>
    <phoneticPr fontId="0"/>
  </si>
  <si>
    <t>R09_0398.WAV</t>
    <phoneticPr fontId="0"/>
  </si>
  <si>
    <t>Nottingham Park Feldspar trail</t>
    <phoneticPr fontId="0"/>
  </si>
  <si>
    <t>R09_0399.WAV</t>
    <phoneticPr fontId="0"/>
  </si>
  <si>
    <t>R09_0400.WAV</t>
    <phoneticPr fontId="0"/>
  </si>
  <si>
    <t>R09_0401.WAV</t>
    <phoneticPr fontId="0"/>
  </si>
  <si>
    <t>R09_0275.WAV</t>
  </si>
  <si>
    <t>Nottingham</t>
  </si>
  <si>
    <t>Nottingham Park, lower trail</t>
  </si>
  <si>
    <t>R09_0402.WAV</t>
    <phoneticPr fontId="0"/>
  </si>
  <si>
    <t>Ae 147</t>
    <phoneticPr fontId="0"/>
  </si>
  <si>
    <t>R09_0414.WAV</t>
    <phoneticPr fontId="0"/>
  </si>
  <si>
    <t>Ae 150</t>
    <phoneticPr fontId="0"/>
  </si>
  <si>
    <t>rec in lab while trying to plant microspermatophore in female Ae 163 (slow tinkler)</t>
    <phoneticPr fontId="0"/>
  </si>
  <si>
    <t>R09_0415.WAV</t>
    <phoneticPr fontId="0"/>
  </si>
  <si>
    <t>Ae 149</t>
    <phoneticPr fontId="0"/>
  </si>
  <si>
    <t>R09_0451.WAV</t>
    <phoneticPr fontId="0"/>
  </si>
  <si>
    <t>Ae 169</t>
    <phoneticPr fontId="0"/>
  </si>
  <si>
    <t>rec in lab in presence of Ae 169; this specimen injured at collection so song is weak</t>
    <phoneticPr fontId="0"/>
  </si>
  <si>
    <t>R09_0389.WAV</t>
    <phoneticPr fontId="0"/>
  </si>
  <si>
    <t>R09_0408.WAV</t>
    <phoneticPr fontId="0"/>
  </si>
  <si>
    <t>Ae 153</t>
    <phoneticPr fontId="0"/>
  </si>
  <si>
    <t>rec in lab in presence of female Ae 154</t>
    <phoneticPr fontId="0"/>
  </si>
  <si>
    <t>R09_0409.WAV</t>
    <phoneticPr fontId="0"/>
  </si>
  <si>
    <t>Ae 152</t>
    <phoneticPr fontId="0"/>
  </si>
  <si>
    <t>R09_0410.WAV</t>
    <phoneticPr fontId="0"/>
  </si>
  <si>
    <t>rec in lab in presence of female Ae 151</t>
    <phoneticPr fontId="0"/>
  </si>
  <si>
    <t>R09_0411.WAV</t>
    <phoneticPr fontId="0"/>
  </si>
  <si>
    <t>R09_0212.WAV</t>
  </si>
  <si>
    <t>MacBook Pro HD:Users:davidfunk:Documents:Cricket stuff:Edirol recordings:2008_09_05-12 Velarifictorus Anaxipha 11LL:</t>
  </si>
  <si>
    <t>R09_0135.WAV</t>
  </si>
  <si>
    <t xml:space="preserve"> 14M</t>
  </si>
  <si>
    <t>R09_0346.WAV</t>
  </si>
  <si>
    <t>11L well</t>
  </si>
  <si>
    <t>11L Pachsandra north side of house</t>
  </si>
  <si>
    <t>R09_0566.WAV</t>
    <phoneticPr fontId="0"/>
  </si>
  <si>
    <t>fast tinkler</t>
    <phoneticPr fontId="0"/>
  </si>
  <si>
    <t>Nottingham Park</t>
    <phoneticPr fontId="0"/>
  </si>
  <si>
    <t>north of old Feldspar mine</t>
    <phoneticPr fontId="0"/>
  </si>
  <si>
    <t>not captured</t>
    <phoneticPr fontId="0"/>
  </si>
  <si>
    <t>20 inch iMac: Users:davidfunk:Documents:Dave:AIFF sound recordings 20 inch iMac:Edirol recordings to process:2007_09_28-10_31 Velarifictorus mostly:</t>
  </si>
  <si>
    <t>R09_0044.WAV</t>
  </si>
  <si>
    <t xml:space="preserve"> 13M</t>
  </si>
  <si>
    <t>R09_0042.WAV</t>
  </si>
  <si>
    <t xml:space="preserve"> 30M</t>
  </si>
  <si>
    <t>R09_0121.WAV</t>
  </si>
  <si>
    <t>1st fast male</t>
  </si>
  <si>
    <t>rose next to porch</t>
  </si>
  <si>
    <t>2nd fast male</t>
  </si>
  <si>
    <t>front of house</t>
  </si>
  <si>
    <t>R09_0056.WAV</t>
  </si>
  <si>
    <t>8.8M</t>
  </si>
  <si>
    <t>R09_0225.WAV</t>
  </si>
  <si>
    <t>Shermans Pachysandra</t>
  </si>
  <si>
    <t>R09_0285.WAV</t>
  </si>
  <si>
    <t>red trail spur, hedgerow</t>
  </si>
  <si>
    <t>R09_0287.WAV</t>
  </si>
  <si>
    <t>Allonemobius 1 site</t>
  </si>
  <si>
    <t>hedgerow</t>
  </si>
  <si>
    <t>R09_0288.WAV</t>
  </si>
  <si>
    <t>hayfield</t>
  </si>
  <si>
    <t>R09_0290.WAV</t>
  </si>
  <si>
    <t>R09_0342.WAV</t>
  </si>
  <si>
    <t>11L Pachysandra</t>
  </si>
  <si>
    <t>R09_0208.WAV</t>
  </si>
  <si>
    <t>11LL, Clematis in front of garage</t>
  </si>
  <si>
    <t>11LL, bush at well</t>
  </si>
  <si>
    <t>R09_0269.WAV</t>
  </si>
  <si>
    <t>Ae 113</t>
  </si>
  <si>
    <t>courtship of Ae 123 in lab</t>
  </si>
  <si>
    <t>R09_0297.WAV</t>
  </si>
  <si>
    <t>courtship song in lab</t>
  </si>
  <si>
    <t>R09_0466.WAV</t>
    <phoneticPr fontId="0"/>
  </si>
  <si>
    <t>York</t>
    <phoneticPr fontId="0"/>
  </si>
  <si>
    <t>Lower Bear Island, Susq</t>
    <phoneticPr fontId="0"/>
  </si>
  <si>
    <t>west shore of island</t>
    <phoneticPr fontId="0"/>
  </si>
  <si>
    <t>riparian; not collected</t>
    <phoneticPr fontId="0"/>
  </si>
  <si>
    <t>R09_0043.WAV</t>
  </si>
  <si>
    <t xml:space="preserve"> 32M</t>
  </si>
  <si>
    <t>R09_0577.WAV</t>
    <phoneticPr fontId="0"/>
  </si>
  <si>
    <t>Kent</t>
    <phoneticPr fontId="0"/>
  </si>
  <si>
    <t>Still Pond</t>
    <phoneticPr fontId="0"/>
  </si>
  <si>
    <t>Churn Cr near uppermost house</t>
    <phoneticPr fontId="0"/>
  </si>
  <si>
    <t>R09_0107.WAV</t>
  </si>
  <si>
    <t>Sherms house</t>
  </si>
  <si>
    <t>Pachysandra</t>
  </si>
  <si>
    <t>R09_0247.WAV</t>
  </si>
  <si>
    <t>R09_0054.WAV</t>
  </si>
  <si>
    <t>R09_0132.WAV</t>
  </si>
  <si>
    <t xml:space="preserve"> 25M</t>
  </si>
  <si>
    <t>1st fast</t>
  </si>
  <si>
    <t>2nd fast</t>
  </si>
  <si>
    <t>3rd fast</t>
  </si>
  <si>
    <t>4th fast</t>
  </si>
  <si>
    <t>5th fast</t>
  </si>
  <si>
    <t>6th slow</t>
  </si>
  <si>
    <t>R09_0133.WAV</t>
  </si>
  <si>
    <t>6th fast</t>
  </si>
  <si>
    <t>R09_0240.WAV</t>
  </si>
  <si>
    <t>Cattail Cove #1, male 5</t>
  </si>
  <si>
    <t>lab rec in plastic vial; collected 6sep09</t>
  </si>
  <si>
    <t>R09_0241.WAV</t>
  </si>
  <si>
    <t>Cattail Cove #1, male 7</t>
  </si>
  <si>
    <t>R09_0242.WAV</t>
  </si>
  <si>
    <t>Cattail Cove #1, male 1</t>
  </si>
  <si>
    <t>R09_0045.WAV</t>
  </si>
  <si>
    <t>R09_0052.WAV</t>
  </si>
  <si>
    <t xml:space="preserve"> 41M</t>
  </si>
  <si>
    <t>Sherm's</t>
  </si>
  <si>
    <t>Pachsandra</t>
  </si>
  <si>
    <t>Driveway bank</t>
  </si>
  <si>
    <t>Stiltgrass</t>
  </si>
  <si>
    <t>R09_0236.WAV</t>
  </si>
  <si>
    <t>Codjus Cove #1, male 6</t>
  </si>
  <si>
    <t>Ae 104</t>
  </si>
  <si>
    <t>recorded in sherms house</t>
  </si>
  <si>
    <t>R09_0115.WAV</t>
  </si>
  <si>
    <t xml:space="preserve"> 20M</t>
  </si>
  <si>
    <t>R09_0502.WAV</t>
    <phoneticPr fontId="0"/>
  </si>
  <si>
    <t>Fair Hill</t>
    <phoneticPr fontId="0"/>
  </si>
  <si>
    <t>five bridges, lower</t>
    <phoneticPr fontId="0"/>
  </si>
  <si>
    <t>above ground in curled up leaf?</t>
    <phoneticPr fontId="0"/>
  </si>
  <si>
    <t>R09_0503.WAV</t>
    <phoneticPr fontId="0"/>
  </si>
  <si>
    <t>R09_0418.WAV</t>
    <phoneticPr fontId="0"/>
  </si>
  <si>
    <t>Ae 158</t>
    <phoneticPr fontId="0"/>
  </si>
  <si>
    <t>rec in lab while trying to plant macrospermatophore in female Ae 156 (triller)</t>
    <phoneticPr fontId="0"/>
  </si>
  <si>
    <t>R09_0394.WAV</t>
    <phoneticPr fontId="0"/>
  </si>
  <si>
    <t>male A2</t>
    <phoneticPr fontId="0"/>
  </si>
  <si>
    <t>Ae 160</t>
    <phoneticPr fontId="0"/>
  </si>
  <si>
    <t>R09_0394.WAV</t>
  </si>
  <si>
    <t>R09_0456.WAV</t>
    <phoneticPr fontId="0"/>
  </si>
  <si>
    <t>lilac</t>
    <phoneticPr fontId="0"/>
  </si>
  <si>
    <t>R09_0046.WAV</t>
  </si>
  <si>
    <t xml:space="preserve"> 35M</t>
  </si>
  <si>
    <t>locust grove trail, Gramies run</t>
    <phoneticPr fontId="0"/>
  </si>
  <si>
    <t>marker 5</t>
  </si>
  <si>
    <t>marker 6</t>
  </si>
  <si>
    <t>R09_0425.WAV</t>
    <phoneticPr fontId="0"/>
  </si>
  <si>
    <t>below lunch rock</t>
  </si>
  <si>
    <t>stream bank, very shady, sparse undergrowth</t>
    <phoneticPr fontId="0"/>
  </si>
  <si>
    <t>R09_0025.WAV</t>
  </si>
  <si>
    <t>Lewes</t>
  </si>
  <si>
    <t>bushes in front of 1103 Cedar St.</t>
  </si>
  <si>
    <t>not seen or collected</t>
  </si>
  <si>
    <t>R09_0108.WAV</t>
  </si>
  <si>
    <t>4.9M</t>
  </si>
  <si>
    <t>first little mini-cove</t>
  </si>
  <si>
    <t>R09_0112.WAV</t>
  </si>
  <si>
    <t xml:space="preserve"> 23M</t>
  </si>
  <si>
    <t>a</t>
  </si>
  <si>
    <t>b</t>
  </si>
  <si>
    <t>R09_0196.WAV</t>
  </si>
  <si>
    <t>boardwalk nature trail</t>
  </si>
  <si>
    <t>wet forest</t>
  </si>
  <si>
    <t>R09_0139.WAV</t>
  </si>
  <si>
    <t>20M</t>
  </si>
  <si>
    <t>R09_0120.WAV</t>
  </si>
  <si>
    <t>well</t>
  </si>
  <si>
    <t>R09_0211.WAV</t>
  </si>
  <si>
    <t>11LL, beneath kitchen window</t>
  </si>
  <si>
    <t>R09_0227.WAV</t>
  </si>
  <si>
    <t>R09_0434.WAV</t>
    <phoneticPr fontId="0"/>
  </si>
  <si>
    <t>quarry leg of bike trail</t>
    <phoneticPr fontId="0"/>
  </si>
  <si>
    <t>slow tinkler</t>
  </si>
  <si>
    <t>11LL, Pachysandra in back</t>
  </si>
  <si>
    <t>R09_0334.WAV</t>
  </si>
  <si>
    <t>R09_0337.WAV</t>
  </si>
  <si>
    <t>Orchelimum wetland nr pumphouse</t>
  </si>
  <si>
    <t>R09_0555.WAV</t>
    <phoneticPr fontId="0"/>
  </si>
  <si>
    <t>1st slow male</t>
  </si>
  <si>
    <t>2nd slow male</t>
  </si>
  <si>
    <t>R09_0312.WAV</t>
  </si>
  <si>
    <t>French Creek St Pk</t>
  </si>
  <si>
    <t>south shore Scotts lake</t>
  </si>
  <si>
    <t>R09_0321.WAV</t>
  </si>
  <si>
    <t>not seen</t>
  </si>
  <si>
    <t>R09_0569.WAV</t>
    <phoneticPr fontId="0"/>
  </si>
  <si>
    <t>Codjus Cattail Cove 1, east end</t>
    <phoneticPr fontId="0"/>
  </si>
  <si>
    <t>R09_0140.WAV</t>
  </si>
  <si>
    <t xml:space="preserve">  18M</t>
  </si>
  <si>
    <t>R09_0145.WAV</t>
  </si>
  <si>
    <t xml:space="preserve">  10M</t>
  </si>
  <si>
    <t>R09_0146.WAV</t>
  </si>
  <si>
    <t xml:space="preserve"> 8.6M</t>
  </si>
  <si>
    <t>Ae 101</t>
  </si>
  <si>
    <t>collected him</t>
  </si>
  <si>
    <t>R09_0268.WAV</t>
  </si>
  <si>
    <t>Ae 124</t>
  </si>
  <si>
    <t>R09_0130.WAV</t>
  </si>
  <si>
    <t>8.7M</t>
  </si>
  <si>
    <t>1st individual</t>
  </si>
  <si>
    <t>2nd individual</t>
  </si>
  <si>
    <t>1st slow</t>
  </si>
  <si>
    <t>2nd slow</t>
  </si>
  <si>
    <t>R09_0238.WAV</t>
  </si>
  <si>
    <t>lab rec in plastic vial; nymph from under kitchen window 26aug09</t>
  </si>
  <si>
    <t>R09_0395.WAV</t>
    <phoneticPr fontId="0"/>
  </si>
  <si>
    <t>R09_0237.WAV</t>
  </si>
  <si>
    <t>Codjus Cove #1, male 2</t>
  </si>
  <si>
    <t>Ae 106</t>
  </si>
  <si>
    <t>R09_0404.WAV</t>
    <phoneticPr fontId="0"/>
  </si>
  <si>
    <t>Nottingham Park Feldspar trail at Blacks Brook crossing</t>
    <phoneticPr fontId="0"/>
  </si>
  <si>
    <t>R09_0406.WAV</t>
    <phoneticPr fontId="0"/>
  </si>
  <si>
    <t>Nottingham Park upper Blacks Brook crossing</t>
    <phoneticPr fontId="0"/>
  </si>
  <si>
    <t>R09_0392.WAV</t>
    <phoneticPr fontId="0"/>
  </si>
  <si>
    <t>male B2</t>
    <phoneticPr fontId="0"/>
  </si>
  <si>
    <t>Ae 159</t>
  </si>
  <si>
    <t>R09_0245.WAV</t>
  </si>
  <si>
    <t>Codjus Cove #1, male 3</t>
  </si>
  <si>
    <t>Ae 111</t>
  </si>
  <si>
    <t>R09_0264.WAV</t>
  </si>
  <si>
    <t>R09_0265.WAV</t>
  </si>
  <si>
    <t>R09_0462.WAV</t>
    <phoneticPr fontId="0"/>
  </si>
  <si>
    <t>outflow of Hopewell lake; not collected</t>
    <phoneticPr fontId="0"/>
  </si>
  <si>
    <t>R09_0251.WAV</t>
  </si>
  <si>
    <t>Ae 117</t>
  </si>
  <si>
    <t>marker 9</t>
  </si>
  <si>
    <t>R09_0110.WAV</t>
  </si>
  <si>
    <t>5.5M</t>
  </si>
  <si>
    <t>R09_0111.WAV</t>
  </si>
  <si>
    <t>6.6M</t>
  </si>
  <si>
    <t>Ae 102</t>
  </si>
  <si>
    <t>R09_0700.WAV</t>
  </si>
  <si>
    <t>vernalis</t>
  </si>
  <si>
    <t>R09_0699.WAV</t>
  </si>
  <si>
    <t>R09_0698.WAV</t>
  </si>
  <si>
    <t>R09_0696.WAV</t>
  </si>
  <si>
    <t>R09_0697.WAV</t>
  </si>
  <si>
    <t>R09_0362.WAV</t>
    <phoneticPr fontId="0"/>
  </si>
  <si>
    <t>20 inch iMac: Users:davidfunk:Documents:Dave:AIFF sound recordings 20 inch iMac:Edirol recordings to process:2007_06_14 Still Pond:</t>
  </si>
  <si>
    <t>R09_0001.WAV</t>
  </si>
  <si>
    <t xml:space="preserve"> 17M</t>
  </si>
  <si>
    <t>Sherm's house</t>
  </si>
  <si>
    <t>myrtle near garage</t>
  </si>
  <si>
    <t>R09_0002.WAV</t>
  </si>
  <si>
    <t>7.9M</t>
  </si>
  <si>
    <t>R09_0004.WAV</t>
  </si>
  <si>
    <t>4.0M</t>
  </si>
  <si>
    <t>R09_0712.WAV</t>
  </si>
  <si>
    <t>R09_0102.WAV</t>
  </si>
  <si>
    <t xml:space="preserve"> 5.3M</t>
  </si>
  <si>
    <t>R09_0094.WAV</t>
  </si>
  <si>
    <t xml:space="preserve"> 6.6M</t>
  </si>
  <si>
    <t>R09_0097.WAV</t>
  </si>
  <si>
    <t xml:space="preserve"> 6.4M</t>
  </si>
  <si>
    <t>low gain and mono setting</t>
  </si>
  <si>
    <t>R09_0638.WAV</t>
  </si>
  <si>
    <t>vernalis</t>
    <phoneticPr fontId="0"/>
  </si>
  <si>
    <t>courtship</t>
    <phoneticPr fontId="0"/>
  </si>
  <si>
    <t>Ae 196</t>
    <phoneticPr fontId="0"/>
  </si>
  <si>
    <t>courtship of Ae 197, microspermatophore visible</t>
    <phoneticPr fontId="0"/>
  </si>
  <si>
    <t>R09_0375.WAV</t>
    <phoneticPr fontId="0"/>
  </si>
  <si>
    <t>Anaxipha (?)</t>
    <phoneticPr fontId="0"/>
  </si>
  <si>
    <t>matches delicatula</t>
    <phoneticPr fontId="0"/>
  </si>
  <si>
    <t>DE</t>
    <phoneticPr fontId="0"/>
  </si>
  <si>
    <t>Sussex</t>
    <phoneticPr fontId="0"/>
  </si>
  <si>
    <t>Prime Hook NWR</t>
    <phoneticPr fontId="0"/>
  </si>
  <si>
    <t>beginning of blue trail</t>
    <phoneticPr fontId="0"/>
  </si>
  <si>
    <t>R09_0370.WAV</t>
    <phoneticPr fontId="0"/>
  </si>
  <si>
    <t>near beginning of Canoe trail</t>
    <phoneticPr fontId="0"/>
  </si>
  <si>
    <t>R09_0378.WAV</t>
    <phoneticPr fontId="0"/>
  </si>
  <si>
    <t>Ad male 1</t>
    <phoneticPr fontId="0"/>
  </si>
  <si>
    <t>Ae 134</t>
  </si>
  <si>
    <t>R09_0379.WAV</t>
    <phoneticPr fontId="0"/>
  </si>
  <si>
    <t>Ad male 3</t>
    <phoneticPr fontId="0"/>
  </si>
  <si>
    <t>Ae 135</t>
    <phoneticPr fontId="0"/>
  </si>
  <si>
    <t>lab recording, in vial</t>
    <phoneticPr fontId="0"/>
  </si>
  <si>
    <t>R09_0381.WAV</t>
    <phoneticPr fontId="0"/>
  </si>
  <si>
    <t>Ad male 4</t>
    <phoneticPr fontId="0"/>
  </si>
  <si>
    <t>Ae 137</t>
    <phoneticPr fontId="0"/>
  </si>
  <si>
    <t>lab recording, in presence of female in tube</t>
    <phoneticPr fontId="0"/>
  </si>
  <si>
    <t>R09_0382.WAV</t>
    <phoneticPr fontId="0"/>
  </si>
  <si>
    <t>R09_0099.WAV</t>
  </si>
  <si>
    <t xml:space="preserve"> 7.9M</t>
  </si>
  <si>
    <t>R09_0631.WAV</t>
  </si>
  <si>
    <t>R09_0377.WAV</t>
    <phoneticPr fontId="0"/>
  </si>
  <si>
    <t>R09_0704.WAV</t>
  </si>
  <si>
    <t>flood plain on east bank Elk Cr above lower bridge</t>
  </si>
  <si>
    <t>R09_0713.WAV</t>
  </si>
  <si>
    <t>R09_0701.WAV</t>
  </si>
  <si>
    <t>R09_0702.WAV</t>
  </si>
  <si>
    <t>edge of Gramies Run field north of Gallaher Rd</t>
  </si>
  <si>
    <t>R09_0705.WAV</t>
  </si>
  <si>
    <t>nr Allonemobius site 9 of 2009</t>
  </si>
  <si>
    <t>R09_0703.WAV</t>
  </si>
  <si>
    <t>field north of 273</t>
  </si>
  <si>
    <t>R09_0369.WAV</t>
    <phoneticPr fontId="0"/>
  </si>
  <si>
    <t>Slaughter Beach</t>
    <phoneticPr fontId="0"/>
  </si>
  <si>
    <t>edge of marsh</t>
    <phoneticPr fontId="0"/>
  </si>
  <si>
    <t>R09_0709.WAV</t>
  </si>
  <si>
    <t>R09_0706.WAV</t>
  </si>
  <si>
    <t>edge of field N of Gallaher W of Gramies Run</t>
  </si>
  <si>
    <t>R09_0708.WAV</t>
  </si>
  <si>
    <t>R09_0707.WAV</t>
  </si>
  <si>
    <t>edge of field N of Gallaher E of Gramies Run</t>
  </si>
  <si>
    <t>R09_0007.WAV</t>
  </si>
  <si>
    <t>R09_0008.WAV</t>
  </si>
  <si>
    <t>2.3M</t>
  </si>
  <si>
    <t>same individual as 0007, but closer</t>
  </si>
  <si>
    <t>R09_0009.WAV</t>
  </si>
  <si>
    <t>R09_0376.WAV</t>
    <phoneticPr fontId="0"/>
  </si>
  <si>
    <t>blue trail bail out, regrowth</t>
    <phoneticPr fontId="0"/>
  </si>
  <si>
    <t>R09_0792.WAV</t>
  </si>
  <si>
    <t>calusa</t>
  </si>
  <si>
    <t>TJW 103</t>
  </si>
  <si>
    <t>coll as nymph by Lary Reeves</t>
  </si>
  <si>
    <t>R09_0793.WAV</t>
  </si>
  <si>
    <t>R09_0790.WAV</t>
  </si>
  <si>
    <t>R09_0791.WAV</t>
  </si>
  <si>
    <t>R09_0806.WAV</t>
  </si>
  <si>
    <t>R09_0799.WAV</t>
  </si>
  <si>
    <t>TJW 112</t>
  </si>
  <si>
    <t>TJW 113</t>
  </si>
  <si>
    <t>R09_0795.WAV</t>
  </si>
  <si>
    <t>R09_0796.WAV</t>
  </si>
  <si>
    <t>R09_0798.WAV</t>
  </si>
  <si>
    <t>R09_0789.WAV</t>
  </si>
  <si>
    <t>R09_0805.WAV</t>
  </si>
  <si>
    <t>R09_0804.WAV</t>
  </si>
  <si>
    <t>R09_0803.WAV</t>
  </si>
  <si>
    <t>R09_0634.WAV</t>
  </si>
  <si>
    <t>imitator</t>
    <phoneticPr fontId="0"/>
  </si>
  <si>
    <t>TJW 59</t>
    <phoneticPr fontId="0"/>
  </si>
  <si>
    <t>Coral Gables (nr USDA SHRS)</t>
    <phoneticPr fontId="0"/>
  </si>
  <si>
    <t>R09_0635.WAV</t>
  </si>
  <si>
    <t>R09_0636.WAV</t>
  </si>
  <si>
    <t>scia</t>
  </si>
  <si>
    <t>TJW 62</t>
    <phoneticPr fontId="0"/>
  </si>
  <si>
    <t>Monroe</t>
  </si>
  <si>
    <t>Flamingo</t>
  </si>
  <si>
    <t>R09_0637.WAV</t>
    <phoneticPr fontId="0"/>
  </si>
  <si>
    <t>R09_0639.WAV</t>
  </si>
  <si>
    <t>R09_0633.WAV</t>
  </si>
  <si>
    <t>MacBook Pro HD:Users:davidfunk:Documents:Cricket stuff:Edirol recordings:2008_10_24 Still Pond:</t>
  </si>
  <si>
    <t>R09_0160.WAV</t>
  </si>
  <si>
    <t>9.4M</t>
  </si>
  <si>
    <t>scia?</t>
  </si>
  <si>
    <t>Codjus cattail cove 1</t>
  </si>
  <si>
    <t>way back in, still wet though</t>
  </si>
  <si>
    <t>R09_0123.WAV</t>
  </si>
  <si>
    <t>scia male 4</t>
  </si>
  <si>
    <t>Ae 98</t>
  </si>
  <si>
    <t>marsh end of nature foot trail</t>
  </si>
  <si>
    <t>reared in lab, lab recording</t>
  </si>
  <si>
    <t>scia male 1</t>
  </si>
  <si>
    <t>Ae 95</t>
  </si>
  <si>
    <t>R09_0118.WAV</t>
  </si>
  <si>
    <t>scia male 2</t>
  </si>
  <si>
    <t>Ae 96</t>
  </si>
  <si>
    <t>R09_0104.WAV</t>
  </si>
  <si>
    <t>R09_0117.WAV</t>
  </si>
  <si>
    <t>scia male 3</t>
  </si>
  <si>
    <t>Ae 97</t>
  </si>
  <si>
    <t>R09_0119.WAV</t>
  </si>
  <si>
    <t>R09_0126.WAV</t>
  </si>
  <si>
    <t>R09_0122.WAV</t>
  </si>
  <si>
    <t>R09_0124.WAV</t>
  </si>
  <si>
    <t>R09_0125.WAV</t>
  </si>
  <si>
    <t>R09_0239.WAV</t>
  </si>
  <si>
    <t>upper Codjus cove</t>
  </si>
  <si>
    <t>lab rec in plastic vial; cattail and pickerelweed</t>
  </si>
  <si>
    <t>R09_0093.WAV</t>
  </si>
  <si>
    <t>7.6M</t>
  </si>
  <si>
    <t>R09_0092.WAV</t>
  </si>
  <si>
    <t>R09_0116.WAV</t>
  </si>
  <si>
    <t xml:space="preserve"> 18M</t>
  </si>
  <si>
    <t>stream cove</t>
  </si>
  <si>
    <t>R09_0114.WAV</t>
  </si>
  <si>
    <t xml:space="preserve"> 11M</t>
  </si>
  <si>
    <t>scia a</t>
  </si>
  <si>
    <t>scia b</t>
  </si>
  <si>
    <t>scia c</t>
  </si>
  <si>
    <t>scia d</t>
  </si>
  <si>
    <t>scia e</t>
  </si>
  <si>
    <t>scia f</t>
  </si>
  <si>
    <t>R09_0180.WAV</t>
  </si>
  <si>
    <t>scia first individual</t>
  </si>
  <si>
    <t>boardwalk nature trail at marsh end</t>
  </si>
  <si>
    <t>scia second individual</t>
  </si>
  <si>
    <t>R09_0228.WAV</t>
  </si>
  <si>
    <t>Codjus lower trib</t>
  </si>
  <si>
    <t>R09_0229.WAV</t>
  </si>
  <si>
    <t>R09_0230.WAV</t>
  </si>
  <si>
    <t>r-squared (%)</t>
  </si>
  <si>
    <t>PD calc (ms)</t>
  </si>
  <si>
    <t>imitator</t>
  </si>
  <si>
    <t>temp for regression</t>
  </si>
  <si>
    <t>mean PD (ms at 25±1°C)</t>
  </si>
  <si>
    <t>regression results from df digital recordings</t>
  </si>
  <si>
    <t>average for selected df recordings</t>
  </si>
  <si>
    <t>constant coeff (a)</t>
  </si>
  <si>
    <t>temp coeff (b)</t>
  </si>
  <si>
    <t>R09_0817.WAV</t>
  </si>
  <si>
    <t>marsh end of woodland trail</t>
  </si>
  <si>
    <t>R09_0818.WAV</t>
  </si>
  <si>
    <t>7 to 10</t>
  </si>
  <si>
    <t>R09_0819.WAV</t>
  </si>
  <si>
    <t>9 to 10</t>
  </si>
  <si>
    <t>17 to 18</t>
  </si>
  <si>
    <t>6 to 7</t>
  </si>
  <si>
    <t>R09_0820.WAV</t>
  </si>
  <si>
    <t>R09_0810.WAV</t>
  </si>
  <si>
    <t>boardwalk transition from wood to marsh</t>
  </si>
  <si>
    <t>between spartina and shrubbery</t>
  </si>
  <si>
    <t>8 to 14</t>
  </si>
  <si>
    <t>8 to 10</t>
  </si>
  <si>
    <t>R09_0811.WAV</t>
  </si>
  <si>
    <t>same indiv as 1st in 0810</t>
  </si>
  <si>
    <t>11 to 12</t>
  </si>
  <si>
    <t>R09_0812.WAV</t>
  </si>
  <si>
    <t>R09_0813.WAV</t>
  </si>
  <si>
    <t>this one has variable chirp rate</t>
  </si>
  <si>
    <t>average pulse/chirp</t>
  </si>
  <si>
    <t>pulse interval (s)</t>
  </si>
  <si>
    <t>ln pulse rate (p/s)</t>
  </si>
  <si>
    <t>ln pulse duration (ms)</t>
  </si>
  <si>
    <t>ln pulse interval (ms)</t>
  </si>
  <si>
    <t>ln pulse period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</si>
</sst>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2">
    <font>
      <sz val="12"/>
      <color theme="1"/>
      <name val="Calibri"/>
      <family val="2"/>
      <scheme val="minor"/>
    </font>
    <font>
      <b/>
      <sz val="9"/>
      <color indexed="81"/>
      <name val="Verdana"/>
    </font>
    <font>
      <sz val="9"/>
      <color indexed="81"/>
      <name val="Verdana"/>
    </font>
    <font>
      <sz val="10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9"/>
      <color indexed="81"/>
      <name val="Geneva"/>
    </font>
    <font>
      <sz val="9"/>
      <color indexed="81"/>
      <name val="Geneva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5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22" fontId="0" fillId="0" borderId="0" xfId="0" applyNumberFormat="1"/>
    <xf numFmtId="0" fontId="0" fillId="0" borderId="0" xfId="0" applyFill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3" fillId="0" borderId="0" xfId="0" applyFont="1"/>
    <xf numFmtId="1" fontId="3" fillId="0" borderId="0" xfId="0" applyNumberFormat="1" applyFont="1"/>
    <xf numFmtId="165" fontId="3" fillId="0" borderId="0" xfId="0" applyNumberFormat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164" fontId="3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0" fontId="0" fillId="2" borderId="0" xfId="0" applyFill="1"/>
    <xf numFmtId="22" fontId="0" fillId="2" borderId="0" xfId="0" applyNumberFormat="1" applyFill="1"/>
    <xf numFmtId="164" fontId="0" fillId="2" borderId="0" xfId="0" applyNumberFormat="1" applyFill="1"/>
    <xf numFmtId="1" fontId="0" fillId="2" borderId="0" xfId="0" applyNumberFormat="1" applyFill="1"/>
    <xf numFmtId="165" fontId="0" fillId="2" borderId="0" xfId="0" applyNumberFormat="1" applyFill="1"/>
    <xf numFmtId="164" fontId="0" fillId="0" borderId="0" xfId="0" applyNumberFormat="1" applyFill="1"/>
    <xf numFmtId="0" fontId="0" fillId="3" borderId="0" xfId="0" applyFill="1"/>
    <xf numFmtId="22" fontId="0" fillId="3" borderId="0" xfId="0" applyNumberFormat="1" applyFill="1"/>
    <xf numFmtId="164" fontId="0" fillId="3" borderId="0" xfId="0" applyNumberFormat="1" applyFill="1"/>
    <xf numFmtId="1" fontId="0" fillId="3" borderId="0" xfId="0" applyNumberFormat="1" applyFill="1"/>
    <xf numFmtId="165" fontId="0" fillId="3" borderId="0" xfId="0" applyNumberFormat="1" applyFill="1"/>
    <xf numFmtId="22" fontId="0" fillId="0" borderId="0" xfId="0" applyNumberFormat="1" applyFill="1"/>
    <xf numFmtId="1" fontId="0" fillId="0" borderId="0" xfId="0" applyNumberFormat="1" applyFill="1"/>
    <xf numFmtId="0" fontId="3" fillId="3" borderId="0" xfId="0" applyFont="1" applyFill="1"/>
    <xf numFmtId="0" fontId="0" fillId="4" borderId="0" xfId="0" applyFill="1"/>
    <xf numFmtId="22" fontId="0" fillId="4" borderId="0" xfId="0" applyNumberFormat="1" applyFill="1"/>
    <xf numFmtId="164" fontId="0" fillId="4" borderId="0" xfId="0" applyNumberFormat="1" applyFill="1"/>
    <xf numFmtId="1" fontId="0" fillId="4" borderId="0" xfId="0" applyNumberFormat="1" applyFill="1"/>
    <xf numFmtId="165" fontId="0" fillId="4" borderId="0" xfId="0" applyNumberFormat="1" applyFill="1"/>
    <xf numFmtId="0" fontId="0" fillId="0" borderId="0" xfId="0" applyFill="1" applyAlignment="1"/>
    <xf numFmtId="0" fontId="0" fillId="0" borderId="0" xfId="0" applyAlignment="1"/>
    <xf numFmtId="0" fontId="10" fillId="0" borderId="0" xfId="0" applyFont="1"/>
    <xf numFmtId="0" fontId="0" fillId="0" borderId="0" xfId="0" applyNumberFormat="1" applyFill="1"/>
    <xf numFmtId="11" fontId="0" fillId="0" borderId="0" xfId="0" applyNumberFormat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wrapText="1"/>
    </xf>
    <xf numFmtId="0" fontId="0" fillId="6" borderId="0" xfId="0" applyFill="1" applyAlignment="1">
      <alignment horizontal="center" wrapText="1"/>
    </xf>
    <xf numFmtId="0" fontId="0" fillId="7" borderId="0" xfId="0" applyFill="1" applyAlignment="1">
      <alignment horizontal="center" wrapText="1"/>
    </xf>
    <xf numFmtId="2" fontId="0" fillId="7" borderId="0" xfId="0" applyNumberFormat="1" applyFill="1"/>
    <xf numFmtId="0" fontId="0" fillId="7" borderId="0" xfId="0" applyFill="1"/>
    <xf numFmtId="164" fontId="0" fillId="7" borderId="0" xfId="0" applyNumberFormat="1" applyFill="1"/>
    <xf numFmtId="22" fontId="0" fillId="7" borderId="0" xfId="0" applyNumberFormat="1" applyFill="1"/>
    <xf numFmtId="1" fontId="0" fillId="7" borderId="0" xfId="0" applyNumberFormat="1" applyFill="1"/>
    <xf numFmtId="165" fontId="0" fillId="7" borderId="0" xfId="0" applyNumberFormat="1" applyFill="1"/>
    <xf numFmtId="0" fontId="0" fillId="8" borderId="0" xfId="0" applyFill="1"/>
    <xf numFmtId="22" fontId="0" fillId="8" borderId="0" xfId="0" applyNumberFormat="1" applyFill="1"/>
    <xf numFmtId="164" fontId="0" fillId="8" borderId="0" xfId="0" applyNumberFormat="1" applyFill="1"/>
    <xf numFmtId="1" fontId="0" fillId="8" borderId="0" xfId="0" applyNumberFormat="1" applyFill="1"/>
    <xf numFmtId="165" fontId="0" fillId="8" borderId="0" xfId="0" applyNumberFormat="1" applyFill="1"/>
    <xf numFmtId="11" fontId="0" fillId="0" borderId="0" xfId="0" applyNumberFormat="1" applyFill="1"/>
    <xf numFmtId="0" fontId="11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/>
  </cellXfs>
  <cellStyles count="1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N4" sqref="N4"/>
    </sheetView>
  </sheetViews>
  <sheetFormatPr defaultColWidth="11" defaultRowHeight="15.75"/>
  <cols>
    <col min="4" max="4" width="9.5" customWidth="1"/>
    <col min="7" max="7" width="9.125" customWidth="1"/>
    <col min="8" max="8" width="6" customWidth="1"/>
    <col min="9" max="9" width="3.875" customWidth="1"/>
    <col min="10" max="10" width="10.125" customWidth="1"/>
    <col min="11" max="11" width="8" customWidth="1"/>
    <col min="12" max="12" width="3.875" customWidth="1"/>
  </cols>
  <sheetData>
    <row r="1" spans="1:12" s="10" customFormat="1" ht="33.950000000000003" customHeight="1">
      <c r="C1" s="61" t="s">
        <v>1021</v>
      </c>
      <c r="D1" s="61"/>
      <c r="E1" s="61"/>
      <c r="F1" s="61"/>
      <c r="G1" s="61"/>
      <c r="H1" s="61"/>
      <c r="I1" s="46"/>
      <c r="J1" s="61" t="s">
        <v>1022</v>
      </c>
      <c r="K1" s="61"/>
      <c r="L1" s="46"/>
    </row>
    <row r="2" spans="1:12" s="14" customFormat="1" ht="47.25">
      <c r="C2" s="14" t="s">
        <v>1019</v>
      </c>
      <c r="D2" s="48" t="s">
        <v>1017</v>
      </c>
      <c r="E2" s="14" t="s">
        <v>1023</v>
      </c>
      <c r="F2" s="14" t="s">
        <v>1024</v>
      </c>
      <c r="G2" s="14" t="s">
        <v>1016</v>
      </c>
      <c r="H2" s="14" t="s">
        <v>314</v>
      </c>
      <c r="I2" s="47"/>
      <c r="J2" s="48" t="s">
        <v>1020</v>
      </c>
      <c r="K2" s="14" t="s">
        <v>314</v>
      </c>
      <c r="L2" s="47"/>
    </row>
    <row r="3" spans="1:12">
      <c r="A3" s="2">
        <v>1</v>
      </c>
      <c r="B3" s="2" t="s">
        <v>247</v>
      </c>
      <c r="C3" s="2">
        <v>25</v>
      </c>
      <c r="D3" s="49">
        <f>((C3*F3)+E3)*1000</f>
        <v>9.3421250000000029</v>
      </c>
      <c r="E3" s="2">
        <v>2.3290000000000002E-2</v>
      </c>
      <c r="F3" s="60">
        <v>-5.5791499999999997E-4</v>
      </c>
      <c r="G3" s="2">
        <v>54</v>
      </c>
      <c r="H3" s="2">
        <v>52</v>
      </c>
      <c r="I3" s="45"/>
      <c r="J3" s="50">
        <v>8.6999999999999993</v>
      </c>
      <c r="K3" s="2">
        <v>23</v>
      </c>
      <c r="L3" s="45"/>
    </row>
    <row r="4" spans="1:12">
      <c r="A4">
        <v>2</v>
      </c>
      <c r="B4" t="s">
        <v>856</v>
      </c>
      <c r="C4">
        <v>25</v>
      </c>
      <c r="D4" s="49">
        <f>((C4*F4)+E4)*1000</f>
        <v>14.672474999999999</v>
      </c>
      <c r="E4">
        <v>3.0266999999999999E-2</v>
      </c>
      <c r="F4" s="43">
        <v>-6.2378100000000001E-4</v>
      </c>
      <c r="G4">
        <v>77</v>
      </c>
      <c r="H4">
        <v>81</v>
      </c>
      <c r="I4" s="45"/>
      <c r="J4" s="50">
        <v>16</v>
      </c>
      <c r="K4">
        <v>3</v>
      </c>
      <c r="L4" s="45"/>
    </row>
    <row r="5" spans="1:12">
      <c r="A5">
        <v>3</v>
      </c>
      <c r="B5" t="s">
        <v>539</v>
      </c>
      <c r="C5">
        <v>25</v>
      </c>
      <c r="D5" s="49">
        <f>((C5*F5)+E5)*1000</f>
        <v>9.953125</v>
      </c>
      <c r="E5">
        <v>2.8701999999999998E-2</v>
      </c>
      <c r="F5" s="43">
        <v>-7.4995499999999996E-4</v>
      </c>
      <c r="G5">
        <v>56</v>
      </c>
      <c r="H5">
        <v>17</v>
      </c>
      <c r="I5" s="45"/>
      <c r="J5" s="50">
        <v>11</v>
      </c>
      <c r="K5">
        <v>4</v>
      </c>
      <c r="L5" s="45"/>
    </row>
    <row r="6" spans="1:12">
      <c r="A6">
        <v>4</v>
      </c>
      <c r="B6" t="s">
        <v>592</v>
      </c>
      <c r="C6">
        <v>25</v>
      </c>
      <c r="D6" s="49">
        <f>((C6*F6)+E6)*1000</f>
        <v>12.167349999999999</v>
      </c>
      <c r="E6">
        <v>2.4466999999999999E-2</v>
      </c>
      <c r="F6" s="43">
        <v>-4.9198600000000003E-4</v>
      </c>
      <c r="G6">
        <v>84</v>
      </c>
      <c r="H6">
        <v>4</v>
      </c>
      <c r="I6" s="45"/>
      <c r="J6" s="50">
        <v>12.5</v>
      </c>
      <c r="K6">
        <v>2</v>
      </c>
      <c r="L6" s="45"/>
    </row>
    <row r="7" spans="1:12">
      <c r="A7">
        <v>5</v>
      </c>
      <c r="B7" t="s">
        <v>1018</v>
      </c>
      <c r="C7">
        <v>25</v>
      </c>
      <c r="D7" s="50"/>
      <c r="I7" s="45"/>
      <c r="J7" s="50">
        <v>14</v>
      </c>
      <c r="K7">
        <v>2</v>
      </c>
      <c r="L7" s="45"/>
    </row>
    <row r="8" spans="1:12">
      <c r="A8">
        <v>6</v>
      </c>
      <c r="B8" t="s">
        <v>529</v>
      </c>
      <c r="C8">
        <v>25</v>
      </c>
      <c r="D8" s="49"/>
      <c r="F8" s="43"/>
      <c r="I8" s="45"/>
      <c r="J8" s="50"/>
      <c r="L8" s="45"/>
    </row>
    <row r="9" spans="1:12">
      <c r="A9">
        <v>7</v>
      </c>
      <c r="B9" t="s">
        <v>959</v>
      </c>
      <c r="C9">
        <v>25</v>
      </c>
      <c r="D9" s="49">
        <f t="shared" ref="D9:D15" si="0">((C9*F9)+E9)*1000</f>
        <v>9.1114999999999977</v>
      </c>
      <c r="E9">
        <v>3.6888999999999998E-2</v>
      </c>
      <c r="F9" s="43">
        <v>-1.1111000000000001E-3</v>
      </c>
      <c r="G9">
        <v>55</v>
      </c>
      <c r="H9">
        <v>4</v>
      </c>
      <c r="I9" s="45"/>
      <c r="J9" s="50">
        <v>10</v>
      </c>
      <c r="K9">
        <v>1</v>
      </c>
      <c r="L9" s="45"/>
    </row>
    <row r="10" spans="1:12">
      <c r="A10">
        <v>8</v>
      </c>
      <c r="B10" t="s">
        <v>302</v>
      </c>
      <c r="C10">
        <v>25</v>
      </c>
      <c r="D10" s="49">
        <f t="shared" si="0"/>
        <v>13.3423</v>
      </c>
      <c r="E10">
        <v>2.3767E-2</v>
      </c>
      <c r="F10" s="43">
        <v>-4.1698800000000003E-4</v>
      </c>
      <c r="G10">
        <v>37</v>
      </c>
      <c r="H10">
        <v>83</v>
      </c>
      <c r="I10" s="45"/>
      <c r="J10" s="50">
        <v>13</v>
      </c>
      <c r="K10">
        <v>34</v>
      </c>
      <c r="L10" s="45"/>
    </row>
    <row r="11" spans="1:12">
      <c r="A11">
        <v>9</v>
      </c>
      <c r="B11" t="s">
        <v>599</v>
      </c>
      <c r="C11">
        <v>25</v>
      </c>
      <c r="D11" s="49">
        <f t="shared" si="0"/>
        <v>15.149500000000003</v>
      </c>
      <c r="E11">
        <v>5.4457999999999999E-2</v>
      </c>
      <c r="F11" s="43">
        <v>-1.57234E-3</v>
      </c>
      <c r="G11">
        <v>29</v>
      </c>
      <c r="H11">
        <v>42</v>
      </c>
      <c r="I11" s="45"/>
      <c r="J11" s="50"/>
      <c r="K11">
        <v>0</v>
      </c>
      <c r="L11" s="45"/>
    </row>
    <row r="12" spans="1:12">
      <c r="A12">
        <v>10</v>
      </c>
      <c r="B12" t="s">
        <v>94</v>
      </c>
      <c r="C12">
        <v>25</v>
      </c>
      <c r="D12" s="49">
        <f t="shared" si="0"/>
        <v>26.284775</v>
      </c>
      <c r="E12">
        <v>4.7681000000000001E-2</v>
      </c>
      <c r="F12" s="43">
        <v>-8.55849E-4</v>
      </c>
      <c r="G12">
        <v>51</v>
      </c>
      <c r="H12">
        <v>71</v>
      </c>
      <c r="I12" s="45"/>
      <c r="J12" s="50">
        <v>27</v>
      </c>
      <c r="K12">
        <v>20</v>
      </c>
      <c r="L12" s="45"/>
    </row>
    <row r="13" spans="1:12">
      <c r="A13" s="2">
        <v>11</v>
      </c>
      <c r="B13" s="2" t="s">
        <v>83</v>
      </c>
      <c r="C13" s="2">
        <v>25</v>
      </c>
      <c r="D13" s="49">
        <f t="shared" si="0"/>
        <v>29.293749999999996</v>
      </c>
      <c r="E13" s="2">
        <v>5.5303999999999999E-2</v>
      </c>
      <c r="F13" s="60">
        <v>-1.0404100000000001E-3</v>
      </c>
      <c r="G13" s="2">
        <v>51</v>
      </c>
      <c r="H13" s="2">
        <v>31</v>
      </c>
      <c r="I13" s="45"/>
      <c r="J13" s="50">
        <v>29</v>
      </c>
      <c r="K13" s="2">
        <v>10</v>
      </c>
      <c r="L13" s="45"/>
    </row>
    <row r="14" spans="1:12">
      <c r="A14">
        <v>12</v>
      </c>
      <c r="B14" t="s">
        <v>2</v>
      </c>
      <c r="C14">
        <v>25</v>
      </c>
      <c r="D14" s="49">
        <f t="shared" si="0"/>
        <v>38.669250000000005</v>
      </c>
      <c r="E14">
        <v>7.4889999999999998E-2</v>
      </c>
      <c r="F14" s="43">
        <v>-1.4488299999999999E-3</v>
      </c>
      <c r="G14">
        <v>56</v>
      </c>
      <c r="H14">
        <v>52</v>
      </c>
      <c r="I14" s="45"/>
      <c r="J14" s="50">
        <v>37</v>
      </c>
      <c r="K14">
        <v>17</v>
      </c>
      <c r="L14" s="45"/>
    </row>
    <row r="15" spans="1:12">
      <c r="A15">
        <v>13</v>
      </c>
      <c r="B15" t="s">
        <v>936</v>
      </c>
      <c r="C15">
        <v>25</v>
      </c>
      <c r="D15" s="49">
        <f t="shared" si="0"/>
        <v>44.10649999999999</v>
      </c>
      <c r="E15">
        <v>9.6201999999999996E-2</v>
      </c>
      <c r="F15" s="43">
        <v>-2.0838200000000001E-3</v>
      </c>
      <c r="G15">
        <v>77</v>
      </c>
      <c r="H15">
        <v>23</v>
      </c>
      <c r="I15" s="45"/>
      <c r="J15" s="50"/>
      <c r="L15" s="45"/>
    </row>
  </sheetData>
  <sortState ref="A3:K15">
    <sortCondition ref="A3:A15"/>
  </sortState>
  <mergeCells count="2">
    <mergeCell ref="C1:H1"/>
    <mergeCell ref="J1:K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"/>
  <sheetViews>
    <sheetView topLeftCell="G1" workbookViewId="0">
      <pane xSplit="18855" topLeftCell="AC1" activePane="topRight"/>
      <selection activeCell="A2" sqref="A2:AF6"/>
      <selection pane="topRight" activeCell="AC6" sqref="AC6"/>
    </sheetView>
  </sheetViews>
  <sheetFormatPr defaultColWidth="11" defaultRowHeight="15.75"/>
  <cols>
    <col min="5" max="5" width="15.375" bestFit="1" customWidth="1"/>
  </cols>
  <sheetData>
    <row r="1" spans="1:33">
      <c r="V1" s="63" t="s">
        <v>48</v>
      </c>
      <c r="W1" s="63"/>
      <c r="X1" s="63"/>
      <c r="Z1" s="63" t="s">
        <v>49</v>
      </c>
      <c r="AA1" s="63"/>
      <c r="AB1" s="63"/>
      <c r="AD1" s="4"/>
      <c r="AE1" s="5"/>
    </row>
    <row r="2" spans="1:33" s="10" customFormat="1" ht="47.25">
      <c r="A2" s="10" t="s">
        <v>50</v>
      </c>
      <c r="B2" s="10" t="s">
        <v>89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90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 t="s">
        <v>69</v>
      </c>
      <c r="U2" s="10" t="s">
        <v>70</v>
      </c>
      <c r="V2" s="10" t="s">
        <v>71</v>
      </c>
      <c r="W2" s="12" t="s">
        <v>72</v>
      </c>
      <c r="X2" s="10" t="s">
        <v>73</v>
      </c>
      <c r="Y2" s="10" t="s">
        <v>74</v>
      </c>
      <c r="Z2" s="10" t="s">
        <v>75</v>
      </c>
      <c r="AA2" s="12" t="s">
        <v>76</v>
      </c>
      <c r="AB2" s="10" t="s">
        <v>77</v>
      </c>
      <c r="AC2" s="14" t="s">
        <v>78</v>
      </c>
      <c r="AD2" s="16" t="s">
        <v>79</v>
      </c>
      <c r="AE2" s="18" t="s">
        <v>91</v>
      </c>
      <c r="AF2" s="14" t="s">
        <v>92</v>
      </c>
      <c r="AG2" s="14" t="s">
        <v>93</v>
      </c>
    </row>
    <row r="3" spans="1:33">
      <c r="B3">
        <v>1577</v>
      </c>
      <c r="D3" t="s">
        <v>958</v>
      </c>
      <c r="E3" s="1">
        <v>40702.924305555556</v>
      </c>
      <c r="G3">
        <v>19.8</v>
      </c>
      <c r="H3" t="s">
        <v>106</v>
      </c>
      <c r="I3" t="s">
        <v>959</v>
      </c>
      <c r="K3" t="s">
        <v>960</v>
      </c>
      <c r="M3" s="2" t="s">
        <v>102</v>
      </c>
      <c r="N3" s="2" t="s">
        <v>961</v>
      </c>
      <c r="O3" s="2" t="s">
        <v>962</v>
      </c>
      <c r="P3">
        <v>25.134618</v>
      </c>
      <c r="Q3">
        <v>-80.942317000000003</v>
      </c>
      <c r="S3" t="s">
        <v>175</v>
      </c>
      <c r="T3" t="s">
        <v>17</v>
      </c>
      <c r="U3">
        <v>0.59599999999999997</v>
      </c>
      <c r="V3">
        <v>26</v>
      </c>
      <c r="W3" s="3">
        <f>V3/U3</f>
        <v>43.624161073825505</v>
      </c>
      <c r="X3">
        <v>4.9909999999999997</v>
      </c>
      <c r="AA3" s="3"/>
      <c r="AC3">
        <v>1.7000000000000001E-2</v>
      </c>
      <c r="AD3" s="4">
        <f>AC3*(X3*1000)</f>
        <v>84.847000000000008</v>
      </c>
      <c r="AE3" s="5">
        <f>U3/V3</f>
        <v>2.2923076923076921E-2</v>
      </c>
      <c r="AF3" s="6">
        <f>AC3/AE3</f>
        <v>0.74161073825503365</v>
      </c>
    </row>
    <row r="4" spans="1:33">
      <c r="B4">
        <v>1578</v>
      </c>
      <c r="D4" t="s">
        <v>963</v>
      </c>
      <c r="E4" s="1">
        <v>40703.259722222225</v>
      </c>
      <c r="G4">
        <v>20</v>
      </c>
      <c r="H4" t="s">
        <v>106</v>
      </c>
      <c r="I4" t="s">
        <v>959</v>
      </c>
      <c r="K4" t="s">
        <v>960</v>
      </c>
      <c r="M4" s="2" t="s">
        <v>102</v>
      </c>
      <c r="N4" s="2" t="s">
        <v>961</v>
      </c>
      <c r="O4" s="2" t="s">
        <v>962</v>
      </c>
      <c r="P4">
        <v>25.134618</v>
      </c>
      <c r="Q4">
        <v>-80.942317000000003</v>
      </c>
      <c r="S4" t="s">
        <v>175</v>
      </c>
      <c r="T4" t="s">
        <v>17</v>
      </c>
      <c r="U4">
        <v>0.68600000000000005</v>
      </c>
      <c r="V4">
        <v>33</v>
      </c>
      <c r="W4" s="3">
        <f>V4/U4</f>
        <v>48.104956268221571</v>
      </c>
      <c r="X4">
        <v>5.35</v>
      </c>
      <c r="AA4" s="3"/>
      <c r="AC4">
        <v>1.2999999999999999E-2</v>
      </c>
      <c r="AD4" s="4">
        <f>AC4*(X4*1000)</f>
        <v>69.55</v>
      </c>
      <c r="AE4" s="5">
        <f>U4/V4</f>
        <v>2.0787878787878789E-2</v>
      </c>
      <c r="AF4" s="6">
        <f>AC4/AE4</f>
        <v>0.62536443148688037</v>
      </c>
    </row>
    <row r="5" spans="1:33">
      <c r="B5">
        <v>1580</v>
      </c>
      <c r="D5" t="s">
        <v>964</v>
      </c>
      <c r="E5" s="1">
        <v>40703.896527777775</v>
      </c>
      <c r="G5">
        <v>20.100000000000001</v>
      </c>
      <c r="H5" t="s">
        <v>106</v>
      </c>
      <c r="I5" t="s">
        <v>959</v>
      </c>
      <c r="K5" t="s">
        <v>960</v>
      </c>
      <c r="M5" s="2" t="s">
        <v>102</v>
      </c>
      <c r="N5" s="2" t="s">
        <v>961</v>
      </c>
      <c r="O5" s="2" t="s">
        <v>962</v>
      </c>
      <c r="P5">
        <v>25.134618</v>
      </c>
      <c r="Q5">
        <v>-80.942317000000003</v>
      </c>
      <c r="S5" t="s">
        <v>175</v>
      </c>
      <c r="T5" t="s">
        <v>17</v>
      </c>
      <c r="U5">
        <v>0.92400000000000004</v>
      </c>
      <c r="V5">
        <v>41</v>
      </c>
      <c r="W5" s="3">
        <f>V5/U5</f>
        <v>44.37229437229437</v>
      </c>
      <c r="X5">
        <v>5.0650000000000004</v>
      </c>
      <c r="AA5" s="3"/>
      <c r="AC5">
        <v>1.4E-2</v>
      </c>
      <c r="AD5" s="4">
        <f>AC5*(X5*1000)</f>
        <v>70.91</v>
      </c>
      <c r="AE5" s="5">
        <f>U5/V5</f>
        <v>2.2536585365853661E-2</v>
      </c>
      <c r="AF5" s="6">
        <f>AC5/AE5</f>
        <v>0.6212121212121211</v>
      </c>
    </row>
    <row r="6" spans="1:33">
      <c r="B6">
        <v>1574</v>
      </c>
      <c r="D6" t="s">
        <v>965</v>
      </c>
      <c r="E6" s="1">
        <v>40702.270138888889</v>
      </c>
      <c r="G6">
        <v>24.3</v>
      </c>
      <c r="H6" t="s">
        <v>106</v>
      </c>
      <c r="I6" t="s">
        <v>959</v>
      </c>
      <c r="K6" t="s">
        <v>960</v>
      </c>
      <c r="M6" s="2" t="s">
        <v>102</v>
      </c>
      <c r="N6" s="2" t="s">
        <v>961</v>
      </c>
      <c r="O6" s="2" t="s">
        <v>962</v>
      </c>
      <c r="P6">
        <v>25.134618</v>
      </c>
      <c r="Q6">
        <v>-80.942317000000003</v>
      </c>
      <c r="S6" t="s">
        <v>175</v>
      </c>
      <c r="T6" t="s">
        <v>17</v>
      </c>
      <c r="U6">
        <v>0.47</v>
      </c>
      <c r="V6">
        <v>31</v>
      </c>
      <c r="W6" s="3">
        <f>V6/U6</f>
        <v>65.957446808510639</v>
      </c>
      <c r="X6">
        <v>6.4119999999999999</v>
      </c>
      <c r="AA6" s="3"/>
      <c r="AC6" s="44">
        <v>0.01</v>
      </c>
      <c r="AD6" s="4">
        <f>AC6*(X6*1000)</f>
        <v>64.12</v>
      </c>
      <c r="AE6" s="5">
        <f>U6/V6</f>
        <v>1.5161290322580644E-2</v>
      </c>
      <c r="AF6" s="6">
        <f>AC6/AE6</f>
        <v>0.65957446808510645</v>
      </c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"/>
  <sheetViews>
    <sheetView topLeftCell="P1" workbookViewId="0">
      <selection activeCell="A3" sqref="A3:XFD4"/>
    </sheetView>
  </sheetViews>
  <sheetFormatPr defaultColWidth="11" defaultRowHeight="15.75"/>
  <cols>
    <col min="5" max="5" width="15.375" bestFit="1" customWidth="1"/>
  </cols>
  <sheetData>
    <row r="1" spans="1:33">
      <c r="V1" s="63" t="s">
        <v>48</v>
      </c>
      <c r="W1" s="63"/>
      <c r="X1" s="63"/>
      <c r="Z1" s="63" t="s">
        <v>49</v>
      </c>
      <c r="AA1" s="63"/>
      <c r="AB1" s="63"/>
      <c r="AD1" s="4"/>
      <c r="AE1" s="5"/>
    </row>
    <row r="2" spans="1:33" s="10" customFormat="1" ht="47.25">
      <c r="A2" s="10" t="s">
        <v>50</v>
      </c>
      <c r="B2" s="10" t="s">
        <v>89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90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 t="s">
        <v>69</v>
      </c>
      <c r="U2" s="10" t="s">
        <v>70</v>
      </c>
      <c r="V2" s="10" t="s">
        <v>71</v>
      </c>
      <c r="W2" s="12" t="s">
        <v>72</v>
      </c>
      <c r="X2" s="10" t="s">
        <v>73</v>
      </c>
      <c r="Y2" s="10" t="s">
        <v>74</v>
      </c>
      <c r="Z2" s="10" t="s">
        <v>75</v>
      </c>
      <c r="AA2" s="12" t="s">
        <v>76</v>
      </c>
      <c r="AB2" s="10" t="s">
        <v>77</v>
      </c>
      <c r="AC2" s="14" t="s">
        <v>78</v>
      </c>
      <c r="AD2" s="16" t="s">
        <v>79</v>
      </c>
      <c r="AE2" s="18" t="s">
        <v>91</v>
      </c>
      <c r="AF2" s="14" t="s">
        <v>92</v>
      </c>
      <c r="AG2" s="14" t="s">
        <v>93</v>
      </c>
    </row>
    <row r="3" spans="1:33" s="2" customFormat="1">
      <c r="A3"/>
      <c r="B3">
        <v>1575</v>
      </c>
      <c r="C3"/>
      <c r="D3" t="s">
        <v>953</v>
      </c>
      <c r="E3" s="1">
        <v>40702.851388888892</v>
      </c>
      <c r="F3"/>
      <c r="G3">
        <v>27.4</v>
      </c>
      <c r="H3" t="s">
        <v>106</v>
      </c>
      <c r="I3" t="s">
        <v>954</v>
      </c>
      <c r="J3"/>
      <c r="K3" t="s">
        <v>955</v>
      </c>
      <c r="L3"/>
      <c r="M3" t="s">
        <v>102</v>
      </c>
      <c r="N3" t="s">
        <v>115</v>
      </c>
      <c r="O3" t="s">
        <v>956</v>
      </c>
      <c r="P3">
        <v>25.643166999999998</v>
      </c>
      <c r="Q3">
        <v>-80.286187999999996</v>
      </c>
      <c r="R3"/>
      <c r="S3" t="s">
        <v>175</v>
      </c>
      <c r="T3" t="s">
        <v>17</v>
      </c>
      <c r="U3">
        <v>0.14199999999999999</v>
      </c>
      <c r="V3">
        <v>8</v>
      </c>
      <c r="W3" s="3">
        <f>V3/U3</f>
        <v>56.338028169014088</v>
      </c>
      <c r="X3">
        <v>7.4130000000000003</v>
      </c>
      <c r="Y3">
        <v>6.399</v>
      </c>
      <c r="Z3">
        <v>10</v>
      </c>
      <c r="AA3" s="3">
        <f>Z3/Y3</f>
        <v>1.5627441787779341</v>
      </c>
      <c r="AB3">
        <v>10</v>
      </c>
      <c r="AC3">
        <v>1.4999999999999999E-2</v>
      </c>
      <c r="AD3" s="4">
        <f>AC3*(X3*1000)</f>
        <v>111.19499999999999</v>
      </c>
      <c r="AE3" s="5">
        <f>U3/V3</f>
        <v>1.7749999999999998E-2</v>
      </c>
      <c r="AF3" s="6">
        <f>AC3/AE3</f>
        <v>0.84507042253521136</v>
      </c>
      <c r="AG3">
        <v>0.40300000000000002</v>
      </c>
    </row>
    <row r="4" spans="1:33" s="2" customFormat="1">
      <c r="A4"/>
      <c r="B4">
        <v>1576</v>
      </c>
      <c r="C4"/>
      <c r="D4" t="s">
        <v>957</v>
      </c>
      <c r="E4" s="1">
        <v>40702.879861111112</v>
      </c>
      <c r="F4"/>
      <c r="G4">
        <v>27.9</v>
      </c>
      <c r="H4" t="s">
        <v>106</v>
      </c>
      <c r="I4" t="s">
        <v>954</v>
      </c>
      <c r="J4"/>
      <c r="K4" t="s">
        <v>955</v>
      </c>
      <c r="L4"/>
      <c r="M4" t="s">
        <v>102</v>
      </c>
      <c r="N4" t="s">
        <v>115</v>
      </c>
      <c r="O4" t="s">
        <v>956</v>
      </c>
      <c r="P4">
        <v>25.643166999999998</v>
      </c>
      <c r="Q4">
        <v>-80.286187999999996</v>
      </c>
      <c r="R4"/>
      <c r="S4" t="s">
        <v>175</v>
      </c>
      <c r="T4" t="s">
        <v>17</v>
      </c>
      <c r="U4">
        <v>0.30599999999999999</v>
      </c>
      <c r="V4">
        <v>17</v>
      </c>
      <c r="W4" s="3">
        <f>V4/U4</f>
        <v>55.555555555555557</v>
      </c>
      <c r="X4">
        <v>7.4269999999999996</v>
      </c>
      <c r="Y4">
        <v>4.8049999999999997</v>
      </c>
      <c r="Z4">
        <v>7</v>
      </c>
      <c r="AA4" s="3">
        <f>Z4/Y4</f>
        <v>1.4568158168574403</v>
      </c>
      <c r="AB4">
        <v>18</v>
      </c>
      <c r="AC4">
        <v>1.2999999999999999E-2</v>
      </c>
      <c r="AD4" s="4">
        <f>AC4*(X4*1000)</f>
        <v>96.551000000000002</v>
      </c>
      <c r="AE4" s="5">
        <f>U4/V4</f>
        <v>1.7999999999999999E-2</v>
      </c>
      <c r="AF4" s="6">
        <f>AC4/AE4</f>
        <v>0.72222222222222221</v>
      </c>
      <c r="AG4">
        <v>0.41</v>
      </c>
    </row>
  </sheetData>
  <mergeCells count="2">
    <mergeCell ref="V1:X1"/>
    <mergeCell ref="Z1:AB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7"/>
  <sheetViews>
    <sheetView topLeftCell="A2" workbookViewId="0">
      <selection activeCell="A2" sqref="A2:AF27"/>
    </sheetView>
  </sheetViews>
  <sheetFormatPr defaultColWidth="11" defaultRowHeight="15.75"/>
  <cols>
    <col min="5" max="5" width="18" bestFit="1" customWidth="1"/>
  </cols>
  <sheetData>
    <row r="1" spans="1:33">
      <c r="V1" s="63" t="s">
        <v>48</v>
      </c>
      <c r="W1" s="63"/>
      <c r="X1" s="63"/>
      <c r="Z1" s="63" t="s">
        <v>49</v>
      </c>
      <c r="AA1" s="63"/>
      <c r="AB1" s="63"/>
      <c r="AD1" s="4"/>
      <c r="AE1" s="5"/>
    </row>
    <row r="2" spans="1:33" s="10" customFormat="1" ht="47.25">
      <c r="A2" s="10" t="s">
        <v>50</v>
      </c>
      <c r="B2" s="10" t="s">
        <v>89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90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 t="s">
        <v>69</v>
      </c>
      <c r="U2" s="10" t="s">
        <v>70</v>
      </c>
      <c r="V2" s="10" t="s">
        <v>71</v>
      </c>
      <c r="W2" s="12" t="s">
        <v>72</v>
      </c>
      <c r="X2" s="10" t="s">
        <v>73</v>
      </c>
      <c r="Y2" s="10" t="s">
        <v>74</v>
      </c>
      <c r="Z2" s="10" t="s">
        <v>75</v>
      </c>
      <c r="AA2" s="12" t="s">
        <v>76</v>
      </c>
      <c r="AB2" s="10" t="s">
        <v>77</v>
      </c>
      <c r="AC2" s="14" t="s">
        <v>78</v>
      </c>
      <c r="AD2" s="16" t="s">
        <v>79</v>
      </c>
      <c r="AE2" s="18" t="s">
        <v>91</v>
      </c>
      <c r="AF2" s="14" t="s">
        <v>92</v>
      </c>
      <c r="AG2" s="14" t="s">
        <v>93</v>
      </c>
    </row>
    <row r="3" spans="1:33">
      <c r="D3" t="s">
        <v>935</v>
      </c>
      <c r="E3" s="1">
        <v>41273.855555555558</v>
      </c>
      <c r="G3">
        <v>15.1</v>
      </c>
      <c r="H3" t="s">
        <v>1</v>
      </c>
      <c r="I3" t="s">
        <v>936</v>
      </c>
      <c r="L3" t="s">
        <v>937</v>
      </c>
      <c r="M3" t="s">
        <v>102</v>
      </c>
      <c r="N3" s="41" t="s">
        <v>532</v>
      </c>
      <c r="O3" t="s">
        <v>533</v>
      </c>
      <c r="P3" s="41">
        <v>25.850845</v>
      </c>
      <c r="Q3" s="41">
        <v>-80.988997999999995</v>
      </c>
      <c r="R3" t="s">
        <v>534</v>
      </c>
      <c r="S3" s="41" t="s">
        <v>938</v>
      </c>
      <c r="T3" s="2" t="s">
        <v>536</v>
      </c>
      <c r="U3">
        <v>17.158000000000001</v>
      </c>
      <c r="V3">
        <v>40</v>
      </c>
      <c r="W3" s="3">
        <f t="shared" ref="W3:W27" si="0">V3/U3</f>
        <v>2.3312740412635504</v>
      </c>
      <c r="X3">
        <v>3.9060000000000001</v>
      </c>
      <c r="AA3" s="3"/>
      <c r="AC3">
        <v>7.5999999999999998E-2</v>
      </c>
      <c r="AD3" s="4">
        <f t="shared" ref="AD3:AD27" si="1">AC3*(X3*1000)</f>
        <v>296.85599999999999</v>
      </c>
      <c r="AE3" s="5">
        <f t="shared" ref="AE3:AE27" si="2">U3/V3</f>
        <v>0.42895000000000005</v>
      </c>
      <c r="AF3" s="6">
        <f t="shared" ref="AF3:AF27" si="3">AC3/AE3</f>
        <v>0.17717682713602981</v>
      </c>
    </row>
    <row r="4" spans="1:33">
      <c r="D4" t="s">
        <v>939</v>
      </c>
      <c r="E4" s="1">
        <v>41283.798935185187</v>
      </c>
      <c r="G4">
        <v>15.1</v>
      </c>
      <c r="H4" t="s">
        <v>1</v>
      </c>
      <c r="I4" t="s">
        <v>936</v>
      </c>
      <c r="L4" t="s">
        <v>937</v>
      </c>
      <c r="M4" t="s">
        <v>102</v>
      </c>
      <c r="N4" s="41" t="s">
        <v>532</v>
      </c>
      <c r="O4" t="s">
        <v>533</v>
      </c>
      <c r="P4" s="41">
        <v>25.850845</v>
      </c>
      <c r="Q4" s="41">
        <v>-80.988997999999995</v>
      </c>
      <c r="R4" t="s">
        <v>534</v>
      </c>
      <c r="S4" s="41" t="s">
        <v>938</v>
      </c>
      <c r="T4" s="2" t="s">
        <v>536</v>
      </c>
      <c r="U4">
        <v>8.9350000000000005</v>
      </c>
      <c r="V4">
        <v>28</v>
      </c>
      <c r="W4" s="3">
        <f t="shared" si="0"/>
        <v>3.1337437045327361</v>
      </c>
      <c r="X4">
        <v>4.069</v>
      </c>
      <c r="AA4" s="3"/>
      <c r="AC4">
        <v>6.4000000000000001E-2</v>
      </c>
      <c r="AD4" s="4">
        <f t="shared" si="1"/>
        <v>260.416</v>
      </c>
      <c r="AE4" s="5">
        <f t="shared" si="2"/>
        <v>0.31910714285714287</v>
      </c>
      <c r="AF4" s="6">
        <f t="shared" si="3"/>
        <v>0.20055959709009513</v>
      </c>
    </row>
    <row r="5" spans="1:33">
      <c r="D5" t="s">
        <v>940</v>
      </c>
      <c r="E5" s="1">
        <v>41270.959722222222</v>
      </c>
      <c r="G5">
        <v>15.7</v>
      </c>
      <c r="H5" t="s">
        <v>1</v>
      </c>
      <c r="I5" t="s">
        <v>936</v>
      </c>
      <c r="L5" t="s">
        <v>937</v>
      </c>
      <c r="M5" t="s">
        <v>102</v>
      </c>
      <c r="N5" s="41" t="s">
        <v>532</v>
      </c>
      <c r="O5" t="s">
        <v>533</v>
      </c>
      <c r="P5" s="41">
        <v>25.850845</v>
      </c>
      <c r="Q5" s="41">
        <v>-80.988997999999995</v>
      </c>
      <c r="R5" t="s">
        <v>534</v>
      </c>
      <c r="S5" s="41" t="s">
        <v>938</v>
      </c>
      <c r="T5" s="2" t="s">
        <v>536</v>
      </c>
      <c r="U5">
        <v>19.536000000000001</v>
      </c>
      <c r="V5">
        <v>53</v>
      </c>
      <c r="W5" s="3">
        <f t="shared" si="0"/>
        <v>2.7129402129402127</v>
      </c>
      <c r="X5">
        <v>4.0019999999999998</v>
      </c>
      <c r="AA5" s="3"/>
      <c r="AC5">
        <v>6.7000000000000004E-2</v>
      </c>
      <c r="AD5" s="4">
        <f t="shared" si="1"/>
        <v>268.13400000000001</v>
      </c>
      <c r="AE5" s="5">
        <f t="shared" si="2"/>
        <v>0.3686037735849057</v>
      </c>
      <c r="AF5" s="6">
        <f t="shared" si="3"/>
        <v>0.18176699426699425</v>
      </c>
    </row>
    <row r="6" spans="1:33">
      <c r="D6" t="s">
        <v>941</v>
      </c>
      <c r="E6" s="1">
        <v>41270.974999999999</v>
      </c>
      <c r="G6">
        <v>15.7</v>
      </c>
      <c r="H6" t="s">
        <v>1</v>
      </c>
      <c r="I6" t="s">
        <v>936</v>
      </c>
      <c r="L6" t="s">
        <v>937</v>
      </c>
      <c r="M6" t="s">
        <v>102</v>
      </c>
      <c r="N6" s="41" t="s">
        <v>532</v>
      </c>
      <c r="O6" t="s">
        <v>533</v>
      </c>
      <c r="P6" s="41">
        <v>25.850845</v>
      </c>
      <c r="Q6" s="41">
        <v>-80.988997999999995</v>
      </c>
      <c r="R6" t="s">
        <v>534</v>
      </c>
      <c r="S6" s="41" t="s">
        <v>938</v>
      </c>
      <c r="T6" s="2" t="s">
        <v>536</v>
      </c>
      <c r="U6">
        <v>7.88</v>
      </c>
      <c r="V6">
        <v>18</v>
      </c>
      <c r="W6" s="3">
        <f t="shared" si="0"/>
        <v>2.2842639593908629</v>
      </c>
      <c r="X6">
        <v>3.992</v>
      </c>
      <c r="AA6" s="3"/>
      <c r="AC6">
        <v>6.0999999999999999E-2</v>
      </c>
      <c r="AD6" s="4">
        <f t="shared" si="1"/>
        <v>243.512</v>
      </c>
      <c r="AE6" s="5">
        <f t="shared" si="2"/>
        <v>0.43777777777777777</v>
      </c>
      <c r="AF6" s="6">
        <f t="shared" si="3"/>
        <v>0.13934010152284265</v>
      </c>
    </row>
    <row r="7" spans="1:33">
      <c r="D7" t="s">
        <v>942</v>
      </c>
      <c r="E7" s="1">
        <v>41286.873379629629</v>
      </c>
      <c r="G7">
        <v>15.7</v>
      </c>
      <c r="H7" t="s">
        <v>1</v>
      </c>
      <c r="I7" t="s">
        <v>936</v>
      </c>
      <c r="L7" t="s">
        <v>937</v>
      </c>
      <c r="M7" t="s">
        <v>102</v>
      </c>
      <c r="N7" s="41" t="s">
        <v>532</v>
      </c>
      <c r="O7" t="s">
        <v>533</v>
      </c>
      <c r="P7" s="41">
        <v>25.850845</v>
      </c>
      <c r="Q7" s="41">
        <v>-80.988997999999995</v>
      </c>
      <c r="R7" t="s">
        <v>534</v>
      </c>
      <c r="S7" s="41" t="s">
        <v>938</v>
      </c>
      <c r="T7" s="2" t="s">
        <v>536</v>
      </c>
      <c r="U7">
        <v>9.8800000000000008</v>
      </c>
      <c r="V7">
        <v>27</v>
      </c>
      <c r="W7" s="3">
        <f t="shared" si="0"/>
        <v>2.7327935222672064</v>
      </c>
      <c r="X7">
        <v>4.0609999999999999</v>
      </c>
      <c r="AA7" s="3"/>
      <c r="AC7">
        <v>6.0999999999999999E-2</v>
      </c>
      <c r="AD7" s="4">
        <f t="shared" si="1"/>
        <v>247.721</v>
      </c>
      <c r="AE7" s="5">
        <f t="shared" si="2"/>
        <v>0.36592592592592593</v>
      </c>
      <c r="AF7" s="6">
        <f t="shared" si="3"/>
        <v>0.16670040485829959</v>
      </c>
    </row>
    <row r="8" spans="1:33" s="2" customFormat="1">
      <c r="A8"/>
      <c r="B8"/>
      <c r="C8"/>
      <c r="D8" t="s">
        <v>943</v>
      </c>
      <c r="E8" s="1">
        <v>41285.281666666669</v>
      </c>
      <c r="F8"/>
      <c r="G8">
        <v>16.5</v>
      </c>
      <c r="H8" t="s">
        <v>1</v>
      </c>
      <c r="I8" t="s">
        <v>936</v>
      </c>
      <c r="J8"/>
      <c r="K8"/>
      <c r="L8" t="s">
        <v>944</v>
      </c>
      <c r="M8" t="s">
        <v>102</v>
      </c>
      <c r="N8" s="41" t="s">
        <v>532</v>
      </c>
      <c r="O8" t="s">
        <v>533</v>
      </c>
      <c r="P8" s="41">
        <v>25.850845</v>
      </c>
      <c r="Q8" s="41">
        <v>-80.988997999999995</v>
      </c>
      <c r="R8" t="s">
        <v>534</v>
      </c>
      <c r="S8" s="41" t="s">
        <v>535</v>
      </c>
      <c r="T8" s="2" t="s">
        <v>536</v>
      </c>
      <c r="U8">
        <v>2.6480000000000001</v>
      </c>
      <c r="V8">
        <v>9</v>
      </c>
      <c r="W8" s="3">
        <f t="shared" si="0"/>
        <v>3.3987915407854983</v>
      </c>
      <c r="X8">
        <v>4.1740000000000004</v>
      </c>
      <c r="Y8"/>
      <c r="Z8"/>
      <c r="AA8" s="3"/>
      <c r="AB8"/>
      <c r="AC8">
        <v>6.0999999999999999E-2</v>
      </c>
      <c r="AD8" s="4">
        <f t="shared" si="1"/>
        <v>254.614</v>
      </c>
      <c r="AE8" s="5">
        <f t="shared" si="2"/>
        <v>0.29422222222222222</v>
      </c>
      <c r="AF8" s="6">
        <f t="shared" si="3"/>
        <v>0.20732628398791542</v>
      </c>
      <c r="AG8"/>
    </row>
    <row r="9" spans="1:33" s="2" customFormat="1">
      <c r="A9"/>
      <c r="B9"/>
      <c r="C9"/>
      <c r="D9" t="s">
        <v>943</v>
      </c>
      <c r="E9" s="1">
        <v>41285.281666666669</v>
      </c>
      <c r="F9"/>
      <c r="G9">
        <v>16.5</v>
      </c>
      <c r="H9" t="s">
        <v>1</v>
      </c>
      <c r="I9" t="s">
        <v>936</v>
      </c>
      <c r="J9"/>
      <c r="K9"/>
      <c r="L9" t="s">
        <v>945</v>
      </c>
      <c r="M9" t="s">
        <v>102</v>
      </c>
      <c r="N9" s="41" t="s">
        <v>532</v>
      </c>
      <c r="O9" t="s">
        <v>533</v>
      </c>
      <c r="P9" s="41">
        <v>25.850845</v>
      </c>
      <c r="Q9" s="41">
        <v>-80.988997999999995</v>
      </c>
      <c r="R9" t="s">
        <v>534</v>
      </c>
      <c r="S9" s="41" t="s">
        <v>535</v>
      </c>
      <c r="T9" s="2" t="s">
        <v>536</v>
      </c>
      <c r="U9">
        <v>17.681999999999999</v>
      </c>
      <c r="V9">
        <v>50</v>
      </c>
      <c r="W9" s="3">
        <f t="shared" si="0"/>
        <v>2.8277344191833507</v>
      </c>
      <c r="X9">
        <v>4.008</v>
      </c>
      <c r="Y9"/>
      <c r="Z9"/>
      <c r="AA9" s="3"/>
      <c r="AB9"/>
      <c r="AC9">
        <v>7.6999999999999999E-2</v>
      </c>
      <c r="AD9" s="4">
        <f t="shared" si="1"/>
        <v>308.61599999999999</v>
      </c>
      <c r="AE9" s="5">
        <f t="shared" si="2"/>
        <v>0.35363999999999995</v>
      </c>
      <c r="AF9" s="6">
        <f t="shared" si="3"/>
        <v>0.217735550277118</v>
      </c>
      <c r="AG9"/>
    </row>
    <row r="10" spans="1:33" s="2" customFormat="1">
      <c r="A10"/>
      <c r="B10"/>
      <c r="C10"/>
      <c r="D10" t="s">
        <v>946</v>
      </c>
      <c r="E10" s="1">
        <v>41284.22148148148</v>
      </c>
      <c r="F10"/>
      <c r="G10">
        <v>16.899999999999999</v>
      </c>
      <c r="H10" t="s">
        <v>1</v>
      </c>
      <c r="I10" t="s">
        <v>936</v>
      </c>
      <c r="J10"/>
      <c r="K10"/>
      <c r="L10" t="s">
        <v>944</v>
      </c>
      <c r="M10" t="s">
        <v>102</v>
      </c>
      <c r="N10" s="41" t="s">
        <v>532</v>
      </c>
      <c r="O10" t="s">
        <v>533</v>
      </c>
      <c r="P10" s="41">
        <v>25.850845</v>
      </c>
      <c r="Q10" s="41">
        <v>-80.988997999999995</v>
      </c>
      <c r="R10" t="s">
        <v>534</v>
      </c>
      <c r="S10" s="41" t="s">
        <v>535</v>
      </c>
      <c r="T10" s="2" t="s">
        <v>536</v>
      </c>
      <c r="U10">
        <v>16.574000000000002</v>
      </c>
      <c r="V10">
        <v>50</v>
      </c>
      <c r="W10" s="3">
        <f t="shared" si="0"/>
        <v>3.016773259321829</v>
      </c>
      <c r="X10">
        <v>4.1719999999999997</v>
      </c>
      <c r="Y10"/>
      <c r="Z10"/>
      <c r="AA10" s="3"/>
      <c r="AB10"/>
      <c r="AC10">
        <v>6.5000000000000002E-2</v>
      </c>
      <c r="AD10" s="4">
        <f t="shared" si="1"/>
        <v>271.18</v>
      </c>
      <c r="AE10" s="5">
        <f t="shared" si="2"/>
        <v>0.33148000000000005</v>
      </c>
      <c r="AF10" s="6">
        <f t="shared" si="3"/>
        <v>0.19609026185591888</v>
      </c>
      <c r="AG10"/>
    </row>
    <row r="11" spans="1:33" s="2" customFormat="1">
      <c r="A11"/>
      <c r="B11"/>
      <c r="C11"/>
      <c r="D11" t="s">
        <v>946</v>
      </c>
      <c r="E11" s="1">
        <v>41284.22148148148</v>
      </c>
      <c r="F11"/>
      <c r="G11">
        <v>16.899999999999999</v>
      </c>
      <c r="H11" t="s">
        <v>1</v>
      </c>
      <c r="I11" t="s">
        <v>936</v>
      </c>
      <c r="J11"/>
      <c r="K11"/>
      <c r="L11" t="s">
        <v>945</v>
      </c>
      <c r="M11" t="s">
        <v>102</v>
      </c>
      <c r="N11" s="41" t="s">
        <v>532</v>
      </c>
      <c r="O11" t="s">
        <v>533</v>
      </c>
      <c r="P11" s="41">
        <v>25.850845</v>
      </c>
      <c r="Q11" s="41">
        <v>-80.988997999999995</v>
      </c>
      <c r="R11" t="s">
        <v>534</v>
      </c>
      <c r="S11" s="41" t="s">
        <v>535</v>
      </c>
      <c r="T11" s="2" t="s">
        <v>536</v>
      </c>
      <c r="U11">
        <v>18.731000000000002</v>
      </c>
      <c r="V11">
        <v>50</v>
      </c>
      <c r="W11" s="3">
        <f t="shared" si="0"/>
        <v>2.669371629918317</v>
      </c>
      <c r="X11">
        <v>4.0599999999999996</v>
      </c>
      <c r="Y11"/>
      <c r="Z11"/>
      <c r="AA11" s="3"/>
      <c r="AB11"/>
      <c r="AC11">
        <v>6.5000000000000002E-2</v>
      </c>
      <c r="AD11" s="4">
        <f t="shared" si="1"/>
        <v>263.89999999999998</v>
      </c>
      <c r="AE11" s="5">
        <f t="shared" si="2"/>
        <v>0.37462000000000001</v>
      </c>
      <c r="AF11" s="6">
        <f t="shared" si="3"/>
        <v>0.17350915594469063</v>
      </c>
      <c r="AG11"/>
    </row>
    <row r="12" spans="1:33" s="2" customFormat="1">
      <c r="A12"/>
      <c r="B12"/>
      <c r="C12"/>
      <c r="D12" t="s">
        <v>947</v>
      </c>
      <c r="E12" s="1">
        <v>41284.250856481478</v>
      </c>
      <c r="F12"/>
      <c r="G12">
        <v>17</v>
      </c>
      <c r="H12" t="s">
        <v>1</v>
      </c>
      <c r="I12" t="s">
        <v>936</v>
      </c>
      <c r="J12"/>
      <c r="K12"/>
      <c r="L12" t="s">
        <v>944</v>
      </c>
      <c r="M12" t="s">
        <v>102</v>
      </c>
      <c r="N12" s="41" t="s">
        <v>532</v>
      </c>
      <c r="O12" t="s">
        <v>533</v>
      </c>
      <c r="P12" s="41">
        <v>25.850845</v>
      </c>
      <c r="Q12" s="41">
        <v>-80.988997999999995</v>
      </c>
      <c r="R12" t="s">
        <v>534</v>
      </c>
      <c r="S12" s="41" t="s">
        <v>535</v>
      </c>
      <c r="T12" s="2" t="s">
        <v>536</v>
      </c>
      <c r="U12">
        <v>13.621</v>
      </c>
      <c r="V12">
        <v>47</v>
      </c>
      <c r="W12" s="3">
        <f t="shared" si="0"/>
        <v>3.4505542911680491</v>
      </c>
      <c r="X12">
        <v>4.3109999999999999</v>
      </c>
      <c r="Y12"/>
      <c r="Z12"/>
      <c r="AA12" s="3"/>
      <c r="AB12"/>
      <c r="AC12">
        <v>0.06</v>
      </c>
      <c r="AD12" s="4">
        <f t="shared" si="1"/>
        <v>258.65999999999997</v>
      </c>
      <c r="AE12" s="5">
        <f t="shared" si="2"/>
        <v>0.28980851063829788</v>
      </c>
      <c r="AF12" s="6">
        <f t="shared" si="3"/>
        <v>0.20703325747008294</v>
      </c>
      <c r="AG12"/>
    </row>
    <row r="13" spans="1:33" s="2" customFormat="1">
      <c r="A13"/>
      <c r="B13"/>
      <c r="C13"/>
      <c r="D13" t="s">
        <v>947</v>
      </c>
      <c r="E13" s="1">
        <v>41284.250856481478</v>
      </c>
      <c r="F13"/>
      <c r="G13">
        <v>17</v>
      </c>
      <c r="H13" t="s">
        <v>1</v>
      </c>
      <c r="I13" t="s">
        <v>936</v>
      </c>
      <c r="J13"/>
      <c r="K13"/>
      <c r="L13" t="s">
        <v>945</v>
      </c>
      <c r="M13" t="s">
        <v>102</v>
      </c>
      <c r="N13" s="41" t="s">
        <v>532</v>
      </c>
      <c r="O13" t="s">
        <v>533</v>
      </c>
      <c r="P13" s="41">
        <v>25.850845</v>
      </c>
      <c r="Q13" s="41">
        <v>-80.988997999999995</v>
      </c>
      <c r="R13" t="s">
        <v>534</v>
      </c>
      <c r="S13" s="41" t="s">
        <v>535</v>
      </c>
      <c r="T13" s="2" t="s">
        <v>536</v>
      </c>
      <c r="U13">
        <v>9.6080000000000005</v>
      </c>
      <c r="V13">
        <v>26</v>
      </c>
      <c r="W13" s="3">
        <f t="shared" si="0"/>
        <v>2.7060782681099083</v>
      </c>
      <c r="X13">
        <v>4.093</v>
      </c>
      <c r="Y13"/>
      <c r="Z13"/>
      <c r="AA13" s="3"/>
      <c r="AB13"/>
      <c r="AC13">
        <v>6.2E-2</v>
      </c>
      <c r="AD13" s="4">
        <f t="shared" si="1"/>
        <v>253.76599999999999</v>
      </c>
      <c r="AE13" s="5">
        <f t="shared" si="2"/>
        <v>0.36953846153846154</v>
      </c>
      <c r="AF13" s="6">
        <f t="shared" si="3"/>
        <v>0.16777685262281433</v>
      </c>
      <c r="AG13"/>
    </row>
    <row r="14" spans="1:33" s="2" customFormat="1">
      <c r="A14"/>
      <c r="B14"/>
      <c r="C14"/>
      <c r="D14" t="s">
        <v>948</v>
      </c>
      <c r="E14" s="1">
        <v>41284.756412037037</v>
      </c>
      <c r="F14"/>
      <c r="G14">
        <v>17.2</v>
      </c>
      <c r="H14" t="s">
        <v>1</v>
      </c>
      <c r="I14" t="s">
        <v>936</v>
      </c>
      <c r="J14"/>
      <c r="K14"/>
      <c r="L14" t="s">
        <v>937</v>
      </c>
      <c r="M14" t="s">
        <v>102</v>
      </c>
      <c r="N14" s="41" t="s">
        <v>532</v>
      </c>
      <c r="O14" t="s">
        <v>533</v>
      </c>
      <c r="P14" s="41">
        <v>25.850845</v>
      </c>
      <c r="Q14" s="41">
        <v>-80.988997999999995</v>
      </c>
      <c r="R14" t="s">
        <v>534</v>
      </c>
      <c r="S14" s="41" t="s">
        <v>938</v>
      </c>
      <c r="T14" s="2" t="s">
        <v>536</v>
      </c>
      <c r="U14">
        <v>13.388</v>
      </c>
      <c r="V14">
        <v>52</v>
      </c>
      <c r="W14" s="3">
        <f t="shared" si="0"/>
        <v>3.8840752913056469</v>
      </c>
      <c r="X14">
        <v>4.17</v>
      </c>
      <c r="Y14"/>
      <c r="Z14"/>
      <c r="AA14" s="3"/>
      <c r="AB14"/>
      <c r="AC14">
        <v>5.7000000000000002E-2</v>
      </c>
      <c r="AD14" s="4">
        <f t="shared" si="1"/>
        <v>237.69</v>
      </c>
      <c r="AE14" s="5">
        <f t="shared" si="2"/>
        <v>0.25746153846153846</v>
      </c>
      <c r="AF14" s="6">
        <f t="shared" si="3"/>
        <v>0.22139229160442186</v>
      </c>
      <c r="AG14"/>
    </row>
    <row r="15" spans="1:33" s="2" customFormat="1">
      <c r="A15"/>
      <c r="B15"/>
      <c r="C15"/>
      <c r="D15" t="s">
        <v>949</v>
      </c>
      <c r="E15" s="1">
        <v>41256.972222222219</v>
      </c>
      <c r="F15"/>
      <c r="G15">
        <v>18</v>
      </c>
      <c r="H15" t="s">
        <v>1</v>
      </c>
      <c r="I15" t="s">
        <v>936</v>
      </c>
      <c r="J15"/>
      <c r="K15"/>
      <c r="L15" t="s">
        <v>937</v>
      </c>
      <c r="M15" t="s">
        <v>102</v>
      </c>
      <c r="N15" s="41" t="s">
        <v>532</v>
      </c>
      <c r="O15" t="s">
        <v>533</v>
      </c>
      <c r="P15" s="41">
        <v>25.850845</v>
      </c>
      <c r="Q15" s="41">
        <v>-80.988997999999995</v>
      </c>
      <c r="R15" t="s">
        <v>534</v>
      </c>
      <c r="S15" s="41" t="s">
        <v>938</v>
      </c>
      <c r="T15" s="2" t="s">
        <v>536</v>
      </c>
      <c r="U15">
        <v>2.4489999999999998</v>
      </c>
      <c r="V15">
        <v>8</v>
      </c>
      <c r="W15" s="3">
        <f t="shared" si="0"/>
        <v>3.2666394446712945</v>
      </c>
      <c r="X15">
        <v>4.6059999999999999</v>
      </c>
      <c r="Y15"/>
      <c r="Z15"/>
      <c r="AA15" s="3"/>
      <c r="AB15"/>
      <c r="AC15">
        <v>5.3999999999999999E-2</v>
      </c>
      <c r="AD15" s="4">
        <f t="shared" si="1"/>
        <v>248.72399999999999</v>
      </c>
      <c r="AE15" s="5">
        <f t="shared" si="2"/>
        <v>0.30612499999999998</v>
      </c>
      <c r="AF15" s="6">
        <f t="shared" si="3"/>
        <v>0.17639853001224989</v>
      </c>
      <c r="AG15"/>
    </row>
    <row r="16" spans="1:33" s="2" customFormat="1">
      <c r="A16"/>
      <c r="B16"/>
      <c r="C16"/>
      <c r="D16" t="s">
        <v>594</v>
      </c>
      <c r="E16" s="1">
        <v>41284.053379629629</v>
      </c>
      <c r="F16"/>
      <c r="G16">
        <v>18.399999999999999</v>
      </c>
      <c r="H16" t="s">
        <v>1</v>
      </c>
      <c r="I16" t="s">
        <v>936</v>
      </c>
      <c r="J16"/>
      <c r="K16"/>
      <c r="L16" t="s">
        <v>944</v>
      </c>
      <c r="M16" t="s">
        <v>102</v>
      </c>
      <c r="N16" s="41" t="s">
        <v>532</v>
      </c>
      <c r="O16" t="s">
        <v>533</v>
      </c>
      <c r="P16" s="41">
        <v>25.850845</v>
      </c>
      <c r="Q16" s="41">
        <v>-80.988997999999995</v>
      </c>
      <c r="R16" t="s">
        <v>534</v>
      </c>
      <c r="S16" s="41" t="s">
        <v>535</v>
      </c>
      <c r="T16" s="2" t="s">
        <v>536</v>
      </c>
      <c r="U16">
        <v>8.3870000000000005</v>
      </c>
      <c r="V16">
        <v>29</v>
      </c>
      <c r="W16" s="3">
        <f t="shared" si="0"/>
        <v>3.4577322046023604</v>
      </c>
      <c r="X16">
        <v>4.5430000000000001</v>
      </c>
      <c r="Y16"/>
      <c r="Z16"/>
      <c r="AA16" s="3"/>
      <c r="AB16"/>
      <c r="AC16">
        <v>6.9000000000000006E-2</v>
      </c>
      <c r="AD16" s="4">
        <f t="shared" si="1"/>
        <v>313.46700000000004</v>
      </c>
      <c r="AE16" s="5">
        <f t="shared" si="2"/>
        <v>0.28920689655172416</v>
      </c>
      <c r="AF16" s="6">
        <f t="shared" si="3"/>
        <v>0.2385835221175629</v>
      </c>
      <c r="AG16"/>
    </row>
    <row r="17" spans="1:33" s="26" customFormat="1">
      <c r="A17"/>
      <c r="B17"/>
      <c r="C17"/>
      <c r="D17" t="s">
        <v>594</v>
      </c>
      <c r="E17" s="1">
        <v>41284.053379629629</v>
      </c>
      <c r="F17"/>
      <c r="G17">
        <v>18.399999999999999</v>
      </c>
      <c r="H17" t="s">
        <v>1</v>
      </c>
      <c r="I17" t="s">
        <v>936</v>
      </c>
      <c r="J17"/>
      <c r="K17"/>
      <c r="L17" t="s">
        <v>945</v>
      </c>
      <c r="M17" t="s">
        <v>102</v>
      </c>
      <c r="N17" s="41" t="s">
        <v>532</v>
      </c>
      <c r="O17" t="s">
        <v>533</v>
      </c>
      <c r="P17" s="41">
        <v>25.850845</v>
      </c>
      <c r="Q17" s="41">
        <v>-80.988997999999995</v>
      </c>
      <c r="R17" t="s">
        <v>534</v>
      </c>
      <c r="S17" s="41" t="s">
        <v>535</v>
      </c>
      <c r="T17" s="2" t="s">
        <v>536</v>
      </c>
      <c r="U17">
        <v>7.9340000000000002</v>
      </c>
      <c r="V17">
        <v>32</v>
      </c>
      <c r="W17" s="3">
        <f t="shared" si="0"/>
        <v>4.03327451474666</v>
      </c>
      <c r="X17">
        <v>4.5279999999999996</v>
      </c>
      <c r="Y17"/>
      <c r="Z17"/>
      <c r="AA17" s="3"/>
      <c r="AB17"/>
      <c r="AC17">
        <v>6.2E-2</v>
      </c>
      <c r="AD17" s="4">
        <f t="shared" si="1"/>
        <v>280.73599999999999</v>
      </c>
      <c r="AE17" s="5">
        <f t="shared" si="2"/>
        <v>0.24793750000000001</v>
      </c>
      <c r="AF17" s="6">
        <f t="shared" si="3"/>
        <v>0.25006301991429292</v>
      </c>
      <c r="AG17"/>
    </row>
    <row r="18" spans="1:33" s="26" customFormat="1">
      <c r="A18"/>
      <c r="B18"/>
      <c r="C18"/>
      <c r="D18" t="s">
        <v>950</v>
      </c>
      <c r="E18" s="1">
        <v>41286.386921296296</v>
      </c>
      <c r="F18"/>
      <c r="G18">
        <v>19.600000000000001</v>
      </c>
      <c r="H18" t="s">
        <v>1</v>
      </c>
      <c r="I18" t="s">
        <v>936</v>
      </c>
      <c r="J18"/>
      <c r="K18"/>
      <c r="L18" t="s">
        <v>944</v>
      </c>
      <c r="M18" t="s">
        <v>102</v>
      </c>
      <c r="N18" s="41" t="s">
        <v>532</v>
      </c>
      <c r="O18" t="s">
        <v>533</v>
      </c>
      <c r="P18" s="41">
        <v>25.850845</v>
      </c>
      <c r="Q18" s="41">
        <v>-80.988997999999995</v>
      </c>
      <c r="R18" t="s">
        <v>534</v>
      </c>
      <c r="S18" s="41" t="s">
        <v>535</v>
      </c>
      <c r="T18" s="2" t="s">
        <v>536</v>
      </c>
      <c r="U18">
        <v>19.928999999999998</v>
      </c>
      <c r="V18">
        <v>67</v>
      </c>
      <c r="W18" s="3">
        <f t="shared" si="0"/>
        <v>3.3619348687841839</v>
      </c>
      <c r="X18">
        <v>4.984</v>
      </c>
      <c r="Y18"/>
      <c r="Z18"/>
      <c r="AA18" s="3"/>
      <c r="AB18"/>
      <c r="AC18">
        <v>5.2999999999999999E-2</v>
      </c>
      <c r="AD18" s="4">
        <f t="shared" si="1"/>
        <v>264.15199999999999</v>
      </c>
      <c r="AE18" s="5">
        <f t="shared" si="2"/>
        <v>0.29744776119402982</v>
      </c>
      <c r="AF18" s="6">
        <f t="shared" si="3"/>
        <v>0.17818254804556174</v>
      </c>
      <c r="AG18"/>
    </row>
    <row r="19" spans="1:33" s="26" customFormat="1">
      <c r="A19"/>
      <c r="B19"/>
      <c r="C19"/>
      <c r="D19" t="s">
        <v>530</v>
      </c>
      <c r="E19" s="1">
        <v>41286.116574074076</v>
      </c>
      <c r="F19"/>
      <c r="G19">
        <v>20.2</v>
      </c>
      <c r="H19" t="s">
        <v>1</v>
      </c>
      <c r="I19" t="s">
        <v>936</v>
      </c>
      <c r="J19"/>
      <c r="K19"/>
      <c r="L19" t="s">
        <v>945</v>
      </c>
      <c r="M19" t="s">
        <v>102</v>
      </c>
      <c r="N19" s="41" t="s">
        <v>532</v>
      </c>
      <c r="O19" t="s">
        <v>533</v>
      </c>
      <c r="P19" s="41">
        <v>25.850845</v>
      </c>
      <c r="Q19" s="41">
        <v>-80.988997999999995</v>
      </c>
      <c r="R19" t="s">
        <v>534</v>
      </c>
      <c r="S19" s="41" t="s">
        <v>535</v>
      </c>
      <c r="T19" s="2" t="s">
        <v>536</v>
      </c>
      <c r="U19">
        <v>12.348000000000001</v>
      </c>
      <c r="V19">
        <v>58</v>
      </c>
      <c r="W19" s="3">
        <f t="shared" si="0"/>
        <v>4.697116942014901</v>
      </c>
      <c r="X19">
        <v>5.2969999999999997</v>
      </c>
      <c r="Y19"/>
      <c r="Z19"/>
      <c r="AA19" s="3"/>
      <c r="AB19"/>
      <c r="AC19">
        <v>0.05</v>
      </c>
      <c r="AD19" s="4">
        <f t="shared" si="1"/>
        <v>264.85000000000002</v>
      </c>
      <c r="AE19" s="5">
        <f t="shared" si="2"/>
        <v>0.21289655172413793</v>
      </c>
      <c r="AF19" s="6">
        <f t="shared" si="3"/>
        <v>0.23485584710074506</v>
      </c>
      <c r="AG19"/>
    </row>
    <row r="20" spans="1:33" s="26" customFormat="1">
      <c r="A20"/>
      <c r="B20"/>
      <c r="C20"/>
      <c r="D20" t="s">
        <v>530</v>
      </c>
      <c r="E20" s="1">
        <v>41286.116574074076</v>
      </c>
      <c r="F20"/>
      <c r="G20">
        <v>21.2</v>
      </c>
      <c r="H20" t="s">
        <v>1</v>
      </c>
      <c r="I20" t="s">
        <v>936</v>
      </c>
      <c r="J20"/>
      <c r="K20"/>
      <c r="L20" t="s">
        <v>937</v>
      </c>
      <c r="M20" t="s">
        <v>102</v>
      </c>
      <c r="N20" s="41" t="s">
        <v>532</v>
      </c>
      <c r="O20" t="s">
        <v>533</v>
      </c>
      <c r="P20" s="41">
        <v>25.850845</v>
      </c>
      <c r="Q20" s="41">
        <v>-80.988997999999995</v>
      </c>
      <c r="R20" t="s">
        <v>534</v>
      </c>
      <c r="S20" s="41" t="s">
        <v>938</v>
      </c>
      <c r="T20" s="2" t="s">
        <v>536</v>
      </c>
      <c r="U20">
        <v>10.968999999999999</v>
      </c>
      <c r="V20">
        <v>56</v>
      </c>
      <c r="W20" s="3">
        <f t="shared" si="0"/>
        <v>5.1052967453733249</v>
      </c>
      <c r="X20">
        <v>4.9950000000000001</v>
      </c>
      <c r="Y20"/>
      <c r="Z20"/>
      <c r="AA20" s="3"/>
      <c r="AB20"/>
      <c r="AC20">
        <v>4.2999999999999997E-2</v>
      </c>
      <c r="AD20" s="4">
        <f t="shared" si="1"/>
        <v>214.785</v>
      </c>
      <c r="AE20" s="5">
        <f t="shared" si="2"/>
        <v>0.19587499999999999</v>
      </c>
      <c r="AF20" s="6">
        <f t="shared" si="3"/>
        <v>0.21952776005105296</v>
      </c>
      <c r="AG20"/>
    </row>
    <row r="21" spans="1:33" s="2" customFormat="1">
      <c r="A21"/>
      <c r="B21"/>
      <c r="C21"/>
      <c r="D21" t="s">
        <v>595</v>
      </c>
      <c r="E21" s="1">
        <v>41286.24560185185</v>
      </c>
      <c r="F21"/>
      <c r="G21">
        <v>22.5</v>
      </c>
      <c r="H21" t="s">
        <v>1</v>
      </c>
      <c r="I21" t="s">
        <v>936</v>
      </c>
      <c r="J21"/>
      <c r="K21"/>
      <c r="L21" t="s">
        <v>937</v>
      </c>
      <c r="M21" t="s">
        <v>102</v>
      </c>
      <c r="N21" s="41" t="s">
        <v>532</v>
      </c>
      <c r="O21" t="s">
        <v>533</v>
      </c>
      <c r="P21" s="41">
        <v>25.850845</v>
      </c>
      <c r="Q21" s="41">
        <v>-80.988997999999995</v>
      </c>
      <c r="R21" t="s">
        <v>534</v>
      </c>
      <c r="S21" s="41" t="s">
        <v>938</v>
      </c>
      <c r="T21" s="2" t="s">
        <v>536</v>
      </c>
      <c r="U21">
        <v>3.8959999999999999</v>
      </c>
      <c r="V21">
        <v>23</v>
      </c>
      <c r="W21" s="3">
        <f t="shared" si="0"/>
        <v>5.9034907597535939</v>
      </c>
      <c r="X21">
        <v>4.8929999999999998</v>
      </c>
      <c r="Y21"/>
      <c r="Z21"/>
      <c r="AA21" s="3"/>
      <c r="AB21"/>
      <c r="AC21">
        <v>4.7E-2</v>
      </c>
      <c r="AD21" s="4">
        <f t="shared" si="1"/>
        <v>229.971</v>
      </c>
      <c r="AE21" s="5">
        <f t="shared" si="2"/>
        <v>0.16939130434782609</v>
      </c>
      <c r="AF21" s="6">
        <f t="shared" si="3"/>
        <v>0.27746406570841886</v>
      </c>
      <c r="AG21"/>
    </row>
    <row r="22" spans="1:33" s="2" customFormat="1">
      <c r="A22"/>
      <c r="B22"/>
      <c r="C22"/>
      <c r="D22" t="s">
        <v>595</v>
      </c>
      <c r="E22" s="1">
        <v>41286.24560185185</v>
      </c>
      <c r="F22"/>
      <c r="G22">
        <v>22.5</v>
      </c>
      <c r="H22" t="s">
        <v>1</v>
      </c>
      <c r="I22" t="s">
        <v>936</v>
      </c>
      <c r="J22"/>
      <c r="K22"/>
      <c r="L22" t="s">
        <v>945</v>
      </c>
      <c r="M22" t="s">
        <v>102</v>
      </c>
      <c r="N22" s="41" t="s">
        <v>532</v>
      </c>
      <c r="O22" t="s">
        <v>533</v>
      </c>
      <c r="P22" s="41">
        <v>25.850845</v>
      </c>
      <c r="Q22" s="41">
        <v>-80.988997999999995</v>
      </c>
      <c r="R22" t="s">
        <v>534</v>
      </c>
      <c r="S22" s="41" t="s">
        <v>535</v>
      </c>
      <c r="T22" s="2" t="s">
        <v>536</v>
      </c>
      <c r="U22">
        <v>10.526</v>
      </c>
      <c r="V22">
        <v>50</v>
      </c>
      <c r="W22" s="3">
        <f t="shared" si="0"/>
        <v>4.7501425042751286</v>
      </c>
      <c r="X22">
        <v>5.1710000000000003</v>
      </c>
      <c r="Y22"/>
      <c r="Z22"/>
      <c r="AA22" s="3"/>
      <c r="AB22"/>
      <c r="AC22">
        <v>5.6000000000000001E-2</v>
      </c>
      <c r="AD22" s="4">
        <f t="shared" si="1"/>
        <v>289.57600000000002</v>
      </c>
      <c r="AE22" s="5">
        <f t="shared" si="2"/>
        <v>0.21051999999999998</v>
      </c>
      <c r="AF22" s="6">
        <f t="shared" si="3"/>
        <v>0.26600798023940719</v>
      </c>
      <c r="AG22"/>
    </row>
    <row r="23" spans="1:33" s="2" customFormat="1">
      <c r="A23"/>
      <c r="B23"/>
      <c r="C23"/>
      <c r="D23" t="s">
        <v>595</v>
      </c>
      <c r="E23" s="1">
        <v>41286.24560185185</v>
      </c>
      <c r="F23"/>
      <c r="G23">
        <v>22.5</v>
      </c>
      <c r="H23" t="s">
        <v>1</v>
      </c>
      <c r="I23" t="s">
        <v>936</v>
      </c>
      <c r="J23"/>
      <c r="K23"/>
      <c r="L23" t="s">
        <v>944</v>
      </c>
      <c r="M23" t="s">
        <v>102</v>
      </c>
      <c r="N23" s="41" t="s">
        <v>532</v>
      </c>
      <c r="O23" t="s">
        <v>533</v>
      </c>
      <c r="P23" s="41">
        <v>25.850845</v>
      </c>
      <c r="Q23" s="41">
        <v>-80.988997999999995</v>
      </c>
      <c r="R23" t="s">
        <v>534</v>
      </c>
      <c r="S23" s="41" t="s">
        <v>535</v>
      </c>
      <c r="T23" s="2" t="s">
        <v>536</v>
      </c>
      <c r="U23">
        <v>5.9610000000000003</v>
      </c>
      <c r="V23">
        <v>24</v>
      </c>
      <c r="W23" s="3">
        <f t="shared" si="0"/>
        <v>4.0261701056869654</v>
      </c>
      <c r="X23">
        <v>5.0679999999999996</v>
      </c>
      <c r="Y23"/>
      <c r="Z23"/>
      <c r="AA23" s="3"/>
      <c r="AB23"/>
      <c r="AC23">
        <v>5.0999999999999997E-2</v>
      </c>
      <c r="AD23" s="4">
        <f t="shared" si="1"/>
        <v>258.46799999999996</v>
      </c>
      <c r="AE23" s="5">
        <f t="shared" si="2"/>
        <v>0.24837500000000001</v>
      </c>
      <c r="AF23" s="6">
        <f t="shared" si="3"/>
        <v>0.20533467539003519</v>
      </c>
      <c r="AG23"/>
    </row>
    <row r="24" spans="1:33" s="2" customFormat="1">
      <c r="A24"/>
      <c r="B24"/>
      <c r="C24"/>
      <c r="D24" t="s">
        <v>951</v>
      </c>
      <c r="E24" s="1">
        <v>41286.319652777776</v>
      </c>
      <c r="F24"/>
      <c r="G24">
        <v>22.5</v>
      </c>
      <c r="H24" t="s">
        <v>1</v>
      </c>
      <c r="I24" t="s">
        <v>936</v>
      </c>
      <c r="J24"/>
      <c r="K24"/>
      <c r="L24" t="s">
        <v>945</v>
      </c>
      <c r="M24" t="s">
        <v>102</v>
      </c>
      <c r="N24" s="41" t="s">
        <v>532</v>
      </c>
      <c r="O24" t="s">
        <v>533</v>
      </c>
      <c r="P24" s="41">
        <v>25.850845</v>
      </c>
      <c r="Q24" s="41">
        <v>-80.988997999999995</v>
      </c>
      <c r="R24" t="s">
        <v>534</v>
      </c>
      <c r="S24" s="41" t="s">
        <v>535</v>
      </c>
      <c r="T24" s="2" t="s">
        <v>536</v>
      </c>
      <c r="U24">
        <v>8.5380000000000003</v>
      </c>
      <c r="V24">
        <v>35</v>
      </c>
      <c r="W24" s="3">
        <f t="shared" si="0"/>
        <v>4.0993206840009373</v>
      </c>
      <c r="X24">
        <v>5.3810000000000002</v>
      </c>
      <c r="Y24"/>
      <c r="Z24"/>
      <c r="AA24" s="3"/>
      <c r="AB24"/>
      <c r="AC24">
        <v>5.5E-2</v>
      </c>
      <c r="AD24" s="4">
        <f t="shared" si="1"/>
        <v>295.95499999999998</v>
      </c>
      <c r="AE24" s="5">
        <f t="shared" si="2"/>
        <v>0.24394285714285716</v>
      </c>
      <c r="AF24" s="6">
        <f t="shared" si="3"/>
        <v>0.22546263762005153</v>
      </c>
      <c r="AG24"/>
    </row>
    <row r="25" spans="1:33" s="2" customFormat="1">
      <c r="A25"/>
      <c r="B25"/>
      <c r="C25"/>
      <c r="D25" t="s">
        <v>951</v>
      </c>
      <c r="E25" s="1">
        <v>41286.319652777776</v>
      </c>
      <c r="F25"/>
      <c r="G25">
        <v>22.5</v>
      </c>
      <c r="H25" t="s">
        <v>1</v>
      </c>
      <c r="I25" t="s">
        <v>936</v>
      </c>
      <c r="J25"/>
      <c r="K25"/>
      <c r="L25" t="s">
        <v>944</v>
      </c>
      <c r="M25" t="s">
        <v>102</v>
      </c>
      <c r="N25" s="41" t="s">
        <v>532</v>
      </c>
      <c r="O25" t="s">
        <v>533</v>
      </c>
      <c r="P25" s="41">
        <v>25.850845</v>
      </c>
      <c r="Q25" s="41">
        <v>-80.988997999999995</v>
      </c>
      <c r="R25" t="s">
        <v>534</v>
      </c>
      <c r="S25" s="41" t="s">
        <v>535</v>
      </c>
      <c r="T25" s="2" t="s">
        <v>536</v>
      </c>
      <c r="U25">
        <v>10.186</v>
      </c>
      <c r="V25">
        <v>60</v>
      </c>
      <c r="W25" s="3">
        <f t="shared" si="0"/>
        <v>5.8904378558806201</v>
      </c>
      <c r="X25">
        <v>5.31</v>
      </c>
      <c r="Y25"/>
      <c r="Z25"/>
      <c r="AA25" s="3"/>
      <c r="AB25"/>
      <c r="AC25">
        <v>4.8000000000000001E-2</v>
      </c>
      <c r="AD25" s="4">
        <f t="shared" si="1"/>
        <v>254.88</v>
      </c>
      <c r="AE25" s="5">
        <f t="shared" si="2"/>
        <v>0.16976666666666668</v>
      </c>
      <c r="AF25" s="6">
        <f t="shared" si="3"/>
        <v>0.28274101708226979</v>
      </c>
      <c r="AG25"/>
    </row>
    <row r="26" spans="1:33" s="2" customFormat="1">
      <c r="A26"/>
      <c r="B26"/>
      <c r="C26"/>
      <c r="D26" t="s">
        <v>952</v>
      </c>
      <c r="E26" s="1">
        <v>41286.280671296299</v>
      </c>
      <c r="F26"/>
      <c r="G26">
        <v>24.3</v>
      </c>
      <c r="H26" t="s">
        <v>1</v>
      </c>
      <c r="I26" t="s">
        <v>936</v>
      </c>
      <c r="J26"/>
      <c r="K26"/>
      <c r="L26" t="s">
        <v>944</v>
      </c>
      <c r="M26" t="s">
        <v>102</v>
      </c>
      <c r="N26" s="41" t="s">
        <v>532</v>
      </c>
      <c r="O26" t="s">
        <v>533</v>
      </c>
      <c r="P26" s="41">
        <v>25.850845</v>
      </c>
      <c r="Q26" s="41">
        <v>-80.988997999999995</v>
      </c>
      <c r="R26" t="s">
        <v>534</v>
      </c>
      <c r="S26" s="41" t="s">
        <v>535</v>
      </c>
      <c r="T26" s="2" t="s">
        <v>536</v>
      </c>
      <c r="U26">
        <v>7.1239999999999997</v>
      </c>
      <c r="V26">
        <v>46</v>
      </c>
      <c r="W26" s="3">
        <f t="shared" si="0"/>
        <v>6.4570466030320048</v>
      </c>
      <c r="X26">
        <v>5.3369999999999997</v>
      </c>
      <c r="Y26"/>
      <c r="Z26"/>
      <c r="AA26" s="3"/>
      <c r="AB26"/>
      <c r="AC26">
        <v>4.3999999999999997E-2</v>
      </c>
      <c r="AD26" s="4">
        <f t="shared" si="1"/>
        <v>234.82799999999997</v>
      </c>
      <c r="AE26" s="5">
        <f t="shared" si="2"/>
        <v>0.15486956521739129</v>
      </c>
      <c r="AF26" s="6">
        <f t="shared" si="3"/>
        <v>0.28411005053340821</v>
      </c>
      <c r="AG26"/>
    </row>
    <row r="27" spans="1:33" s="2" customFormat="1">
      <c r="A27"/>
      <c r="B27"/>
      <c r="C27"/>
      <c r="D27" t="s">
        <v>952</v>
      </c>
      <c r="E27" s="1">
        <v>41286.280671296299</v>
      </c>
      <c r="F27"/>
      <c r="G27">
        <v>24.6</v>
      </c>
      <c r="H27" t="s">
        <v>1</v>
      </c>
      <c r="I27" t="s">
        <v>936</v>
      </c>
      <c r="J27"/>
      <c r="K27"/>
      <c r="L27" t="s">
        <v>945</v>
      </c>
      <c r="M27" t="s">
        <v>102</v>
      </c>
      <c r="N27" s="41" t="s">
        <v>532</v>
      </c>
      <c r="O27" t="s">
        <v>533</v>
      </c>
      <c r="P27" s="41">
        <v>25.850845</v>
      </c>
      <c r="Q27" s="41">
        <v>-80.988997999999995</v>
      </c>
      <c r="R27" t="s">
        <v>534</v>
      </c>
      <c r="S27" s="41" t="s">
        <v>535</v>
      </c>
      <c r="T27" s="2" t="s">
        <v>536</v>
      </c>
      <c r="U27">
        <v>5.649</v>
      </c>
      <c r="V27">
        <v>37</v>
      </c>
      <c r="W27" s="3">
        <f t="shared" si="0"/>
        <v>6.5498318286422377</v>
      </c>
      <c r="X27">
        <v>5.4390000000000001</v>
      </c>
      <c r="Y27"/>
      <c r="Z27"/>
      <c r="AA27" s="3"/>
      <c r="AB27"/>
      <c r="AC27">
        <v>4.1000000000000002E-2</v>
      </c>
      <c r="AD27" s="4">
        <f t="shared" si="1"/>
        <v>222.999</v>
      </c>
      <c r="AE27" s="5">
        <f t="shared" si="2"/>
        <v>0.15267567567567566</v>
      </c>
      <c r="AF27" s="6">
        <f t="shared" si="3"/>
        <v>0.26854310497433176</v>
      </c>
      <c r="AG27"/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2"/>
  <sheetViews>
    <sheetView topLeftCell="G1" workbookViewId="0">
      <pane xSplit="18885" topLeftCell="AC1" activePane="topRight"/>
      <selection activeCell="A2" sqref="A2:AF22"/>
      <selection pane="topRight" activeCell="AC19" sqref="AC19:AC22"/>
    </sheetView>
  </sheetViews>
  <sheetFormatPr defaultColWidth="11" defaultRowHeight="15.75"/>
  <cols>
    <col min="5" max="5" width="18" bestFit="1" customWidth="1"/>
  </cols>
  <sheetData>
    <row r="1" spans="1:33">
      <c r="V1" s="63" t="s">
        <v>48</v>
      </c>
      <c r="W1" s="63"/>
      <c r="X1" s="63"/>
      <c r="Z1" s="63" t="s">
        <v>49</v>
      </c>
      <c r="AA1" s="63"/>
      <c r="AB1" s="63"/>
      <c r="AD1" s="4"/>
      <c r="AE1" s="5"/>
    </row>
    <row r="2" spans="1:33" s="10" customFormat="1" ht="47.25">
      <c r="A2" s="10" t="s">
        <v>50</v>
      </c>
      <c r="B2" s="10" t="s">
        <v>89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90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 t="s">
        <v>69</v>
      </c>
      <c r="U2" s="10" t="s">
        <v>70</v>
      </c>
      <c r="V2" s="10" t="s">
        <v>71</v>
      </c>
      <c r="W2" s="12" t="s">
        <v>72</v>
      </c>
      <c r="X2" s="10" t="s">
        <v>73</v>
      </c>
      <c r="Y2" s="10" t="s">
        <v>74</v>
      </c>
      <c r="Z2" s="10" t="s">
        <v>75</v>
      </c>
      <c r="AA2" s="12" t="s">
        <v>76</v>
      </c>
      <c r="AB2" s="10" t="s">
        <v>77</v>
      </c>
      <c r="AC2" s="14" t="s">
        <v>78</v>
      </c>
      <c r="AD2" s="16" t="s">
        <v>79</v>
      </c>
      <c r="AE2" s="18" t="s">
        <v>91</v>
      </c>
      <c r="AF2" s="14" t="s">
        <v>92</v>
      </c>
      <c r="AG2" s="14" t="s">
        <v>93</v>
      </c>
    </row>
    <row r="3" spans="1:33" s="2" customFormat="1">
      <c r="A3"/>
      <c r="B3"/>
      <c r="C3"/>
      <c r="D3" t="s">
        <v>538</v>
      </c>
      <c r="E3" s="1">
        <v>41251.875</v>
      </c>
      <c r="F3"/>
      <c r="G3">
        <v>16.600000000000001</v>
      </c>
      <c r="H3" t="s">
        <v>1</v>
      </c>
      <c r="I3" t="s">
        <v>539</v>
      </c>
      <c r="J3"/>
      <c r="K3"/>
      <c r="L3" t="s">
        <v>540</v>
      </c>
      <c r="M3" t="s">
        <v>102</v>
      </c>
      <c r="N3" t="s">
        <v>541</v>
      </c>
      <c r="O3" t="s">
        <v>542</v>
      </c>
      <c r="P3">
        <v>29.763103000000001</v>
      </c>
      <c r="Q3">
        <v>-81.262044000000003</v>
      </c>
      <c r="R3" t="s">
        <v>543</v>
      </c>
      <c r="S3"/>
      <c r="T3" s="2" t="s">
        <v>536</v>
      </c>
      <c r="U3">
        <v>0.69799999999999995</v>
      </c>
      <c r="V3">
        <v>25</v>
      </c>
      <c r="W3" s="3">
        <f t="shared" ref="W3:W22" si="0">V3/U3</f>
        <v>35.816618911174785</v>
      </c>
      <c r="X3">
        <v>3.903</v>
      </c>
      <c r="Y3">
        <v>5.5609999999999999</v>
      </c>
      <c r="Z3">
        <v>5</v>
      </c>
      <c r="AA3" s="3">
        <f>Z3/Y3</f>
        <v>0.89911886351375658</v>
      </c>
      <c r="AB3" t="s">
        <v>544</v>
      </c>
      <c r="AC3">
        <v>1.7000000000000001E-2</v>
      </c>
      <c r="AD3" s="4">
        <f t="shared" ref="AD3:AD22" si="1">AC3*(X3*1000)</f>
        <v>66.350999999999999</v>
      </c>
      <c r="AE3" s="5">
        <f t="shared" ref="AE3:AE22" si="2">U3/V3</f>
        <v>2.7919999999999997E-2</v>
      </c>
      <c r="AF3" s="6">
        <f t="shared" ref="AF3:AF22" si="3">AC3/AE3</f>
        <v>0.60888252148997146</v>
      </c>
      <c r="AG3"/>
    </row>
    <row r="4" spans="1:33" s="2" customFormat="1">
      <c r="A4"/>
      <c r="B4"/>
      <c r="C4"/>
      <c r="D4" t="s">
        <v>545</v>
      </c>
      <c r="E4" s="1">
        <v>41231.993750000001</v>
      </c>
      <c r="F4"/>
      <c r="G4">
        <v>19.2</v>
      </c>
      <c r="H4" t="s">
        <v>1</v>
      </c>
      <c r="I4" t="s">
        <v>539</v>
      </c>
      <c r="J4"/>
      <c r="K4"/>
      <c r="L4" t="s">
        <v>546</v>
      </c>
      <c r="M4" t="s">
        <v>102</v>
      </c>
      <c r="N4" t="s">
        <v>541</v>
      </c>
      <c r="O4" t="s">
        <v>542</v>
      </c>
      <c r="P4">
        <v>29.763103000000001</v>
      </c>
      <c r="Q4">
        <v>-81.262044000000003</v>
      </c>
      <c r="R4" t="s">
        <v>543</v>
      </c>
      <c r="S4"/>
      <c r="T4" s="2" t="s">
        <v>536</v>
      </c>
      <c r="U4">
        <v>0.61299999999999999</v>
      </c>
      <c r="V4">
        <v>28</v>
      </c>
      <c r="W4" s="3">
        <f t="shared" si="0"/>
        <v>45.676998368678632</v>
      </c>
      <c r="X4">
        <v>4.5350000000000001</v>
      </c>
      <c r="Y4">
        <v>25.83</v>
      </c>
      <c r="Z4">
        <v>25</v>
      </c>
      <c r="AA4" s="3">
        <f>Z4/Y4</f>
        <v>0.96786682152535819</v>
      </c>
      <c r="AB4" t="s">
        <v>547</v>
      </c>
      <c r="AC4">
        <v>1.4999999999999999E-2</v>
      </c>
      <c r="AD4" s="4">
        <f t="shared" si="1"/>
        <v>68.024999999999991</v>
      </c>
      <c r="AE4" s="5">
        <f t="shared" si="2"/>
        <v>2.1892857142857141E-2</v>
      </c>
      <c r="AF4" s="6">
        <f t="shared" si="3"/>
        <v>0.68515497553017946</v>
      </c>
      <c r="AG4"/>
    </row>
    <row r="5" spans="1:33" s="2" customFormat="1">
      <c r="A5"/>
      <c r="B5"/>
      <c r="C5"/>
      <c r="D5" t="s">
        <v>548</v>
      </c>
      <c r="E5" s="1">
        <v>41204.287499999999</v>
      </c>
      <c r="F5"/>
      <c r="G5">
        <v>19.399999999999999</v>
      </c>
      <c r="H5" t="s">
        <v>1</v>
      </c>
      <c r="I5" t="s">
        <v>539</v>
      </c>
      <c r="J5"/>
      <c r="K5"/>
      <c r="L5" t="s">
        <v>540</v>
      </c>
      <c r="M5" t="s">
        <v>102</v>
      </c>
      <c r="N5" t="s">
        <v>541</v>
      </c>
      <c r="O5" t="s">
        <v>542</v>
      </c>
      <c r="P5">
        <v>29.763103000000001</v>
      </c>
      <c r="Q5">
        <v>-81.262044000000003</v>
      </c>
      <c r="R5" t="s">
        <v>543</v>
      </c>
      <c r="S5"/>
      <c r="T5" s="2" t="s">
        <v>536</v>
      </c>
      <c r="U5">
        <v>0.36299999999999999</v>
      </c>
      <c r="V5">
        <v>17</v>
      </c>
      <c r="W5" s="3">
        <f t="shared" si="0"/>
        <v>46.831955922865014</v>
      </c>
      <c r="X5">
        <v>4.46</v>
      </c>
      <c r="Y5">
        <v>22.876999999999999</v>
      </c>
      <c r="Z5">
        <v>20</v>
      </c>
      <c r="AA5" s="3">
        <f>Z5/Y5</f>
        <v>0.87424050356253014</v>
      </c>
      <c r="AB5" t="s">
        <v>549</v>
      </c>
      <c r="AC5">
        <v>1.4999999999999999E-2</v>
      </c>
      <c r="AD5" s="4">
        <f t="shared" si="1"/>
        <v>66.899999999999991</v>
      </c>
      <c r="AE5" s="5">
        <f t="shared" si="2"/>
        <v>2.1352941176470588E-2</v>
      </c>
      <c r="AF5" s="6">
        <f t="shared" si="3"/>
        <v>0.7024793388429752</v>
      </c>
      <c r="AG5"/>
    </row>
    <row r="6" spans="1:33" s="2" customFormat="1">
      <c r="A6"/>
      <c r="B6"/>
      <c r="C6"/>
      <c r="D6" t="s">
        <v>550</v>
      </c>
      <c r="E6" s="1">
        <v>41204.289583333331</v>
      </c>
      <c r="F6"/>
      <c r="G6">
        <v>19.399999999999999</v>
      </c>
      <c r="H6" t="s">
        <v>1</v>
      </c>
      <c r="I6" t="s">
        <v>539</v>
      </c>
      <c r="J6"/>
      <c r="K6"/>
      <c r="L6" t="s">
        <v>540</v>
      </c>
      <c r="M6" t="s">
        <v>102</v>
      </c>
      <c r="N6" t="s">
        <v>541</v>
      </c>
      <c r="O6" t="s">
        <v>542</v>
      </c>
      <c r="P6">
        <v>29.763103000000001</v>
      </c>
      <c r="Q6">
        <v>-81.262044000000003</v>
      </c>
      <c r="R6" t="s">
        <v>543</v>
      </c>
      <c r="S6"/>
      <c r="T6" s="2" t="s">
        <v>536</v>
      </c>
      <c r="U6">
        <v>0.59099999999999997</v>
      </c>
      <c r="V6">
        <v>28</v>
      </c>
      <c r="W6" s="3">
        <f t="shared" si="0"/>
        <v>47.377326565143825</v>
      </c>
      <c r="X6">
        <v>4.4109999999999996</v>
      </c>
      <c r="Y6">
        <v>21.274999999999999</v>
      </c>
      <c r="Z6">
        <v>11</v>
      </c>
      <c r="AA6" s="3">
        <f>Z6/Y6</f>
        <v>0.51703877790834318</v>
      </c>
      <c r="AB6" t="s">
        <v>551</v>
      </c>
      <c r="AC6">
        <v>1.2E-2</v>
      </c>
      <c r="AD6" s="4">
        <f t="shared" si="1"/>
        <v>52.932000000000002</v>
      </c>
      <c r="AE6" s="5">
        <f t="shared" si="2"/>
        <v>2.1107142857142856E-2</v>
      </c>
      <c r="AF6" s="6">
        <f t="shared" si="3"/>
        <v>0.56852791878172593</v>
      </c>
      <c r="AG6"/>
    </row>
    <row r="7" spans="1:33">
      <c r="D7" t="s">
        <v>552</v>
      </c>
      <c r="E7" s="1">
        <v>41225.259027777778</v>
      </c>
      <c r="G7">
        <v>19.5</v>
      </c>
      <c r="H7" t="s">
        <v>1</v>
      </c>
      <c r="I7" t="s">
        <v>539</v>
      </c>
      <c r="L7" t="s">
        <v>546</v>
      </c>
      <c r="M7" t="s">
        <v>102</v>
      </c>
      <c r="N7" t="s">
        <v>541</v>
      </c>
      <c r="O7" t="s">
        <v>542</v>
      </c>
      <c r="P7">
        <v>29.763103000000001</v>
      </c>
      <c r="Q7">
        <v>-81.262044000000003</v>
      </c>
      <c r="R7" t="s">
        <v>543</v>
      </c>
      <c r="T7" s="2" t="s">
        <v>536</v>
      </c>
      <c r="U7">
        <v>0.41</v>
      </c>
      <c r="V7">
        <v>19</v>
      </c>
      <c r="W7" s="3">
        <f t="shared" si="0"/>
        <v>46.341463414634148</v>
      </c>
      <c r="X7">
        <v>4.4630000000000001</v>
      </c>
      <c r="Y7">
        <v>13.746</v>
      </c>
      <c r="Z7">
        <v>17</v>
      </c>
      <c r="AA7" s="3">
        <f>Z7/Y7</f>
        <v>1.2367234104466753</v>
      </c>
      <c r="AB7" t="s">
        <v>553</v>
      </c>
      <c r="AC7">
        <v>1.6E-2</v>
      </c>
      <c r="AD7" s="4">
        <f t="shared" si="1"/>
        <v>71.408000000000001</v>
      </c>
      <c r="AE7" s="5">
        <f t="shared" si="2"/>
        <v>2.1578947368421052E-2</v>
      </c>
      <c r="AF7" s="6">
        <f t="shared" si="3"/>
        <v>0.74146341463414633</v>
      </c>
    </row>
    <row r="8" spans="1:33">
      <c r="D8" t="s">
        <v>554</v>
      </c>
      <c r="E8" s="1">
        <v>41225.265277777777</v>
      </c>
      <c r="G8">
        <v>19.5</v>
      </c>
      <c r="H8" t="s">
        <v>1</v>
      </c>
      <c r="I8" t="s">
        <v>539</v>
      </c>
      <c r="L8" t="s">
        <v>540</v>
      </c>
      <c r="M8" t="s">
        <v>102</v>
      </c>
      <c r="N8" t="s">
        <v>541</v>
      </c>
      <c r="O8" t="s">
        <v>542</v>
      </c>
      <c r="P8">
        <v>29.763103000000001</v>
      </c>
      <c r="Q8">
        <v>-81.262044000000003</v>
      </c>
      <c r="R8" t="s">
        <v>543</v>
      </c>
      <c r="T8" s="2" t="s">
        <v>536</v>
      </c>
      <c r="U8">
        <v>0.55900000000000005</v>
      </c>
      <c r="V8">
        <v>26</v>
      </c>
      <c r="W8" s="3">
        <f t="shared" si="0"/>
        <v>46.511627906976742</v>
      </c>
      <c r="X8">
        <v>4.452</v>
      </c>
      <c r="AA8" s="3"/>
      <c r="AC8">
        <v>1.4999999999999999E-2</v>
      </c>
      <c r="AD8" s="4">
        <f t="shared" si="1"/>
        <v>66.78</v>
      </c>
      <c r="AE8" s="5">
        <f t="shared" si="2"/>
        <v>2.1500000000000002E-2</v>
      </c>
      <c r="AF8" s="6">
        <f t="shared" si="3"/>
        <v>0.69767441860465107</v>
      </c>
    </row>
    <row r="9" spans="1:33">
      <c r="D9" t="s">
        <v>555</v>
      </c>
      <c r="E9" s="1">
        <v>41218.26666666667</v>
      </c>
      <c r="G9">
        <v>19.7</v>
      </c>
      <c r="H9" t="s">
        <v>1</v>
      </c>
      <c r="I9" t="s">
        <v>539</v>
      </c>
      <c r="L9" t="s">
        <v>540</v>
      </c>
      <c r="M9" t="s">
        <v>102</v>
      </c>
      <c r="N9" t="s">
        <v>541</v>
      </c>
      <c r="O9" t="s">
        <v>542</v>
      </c>
      <c r="P9">
        <v>29.763103000000001</v>
      </c>
      <c r="Q9">
        <v>-81.262044000000003</v>
      </c>
      <c r="R9" t="s">
        <v>543</v>
      </c>
      <c r="T9" s="2" t="s">
        <v>536</v>
      </c>
      <c r="U9">
        <v>0.59599999999999997</v>
      </c>
      <c r="V9">
        <v>28</v>
      </c>
      <c r="W9" s="3">
        <f t="shared" si="0"/>
        <v>46.979865771812079</v>
      </c>
      <c r="X9">
        <v>4.68</v>
      </c>
      <c r="Y9">
        <v>4.4349999999999996</v>
      </c>
      <c r="Z9">
        <v>5</v>
      </c>
      <c r="AA9" s="3">
        <f t="shared" ref="AA9:AA19" si="4">Z9/Y9</f>
        <v>1.1273957158962797</v>
      </c>
      <c r="AB9" t="s">
        <v>556</v>
      </c>
      <c r="AC9">
        <v>1.0999999999999999E-2</v>
      </c>
      <c r="AD9" s="4">
        <f t="shared" si="1"/>
        <v>51.48</v>
      </c>
      <c r="AE9" s="5">
        <f t="shared" si="2"/>
        <v>2.1285714285714286E-2</v>
      </c>
      <c r="AF9" s="6">
        <f t="shared" si="3"/>
        <v>0.51677852348993281</v>
      </c>
    </row>
    <row r="10" spans="1:33">
      <c r="D10" t="s">
        <v>557</v>
      </c>
      <c r="E10" s="1">
        <v>41188.732638888891</v>
      </c>
      <c r="G10">
        <v>21.4</v>
      </c>
      <c r="H10" t="s">
        <v>1</v>
      </c>
      <c r="I10" t="s">
        <v>539</v>
      </c>
      <c r="L10" t="s">
        <v>558</v>
      </c>
      <c r="M10" t="s">
        <v>102</v>
      </c>
      <c r="N10" t="s">
        <v>541</v>
      </c>
      <c r="O10" t="s">
        <v>542</v>
      </c>
      <c r="P10">
        <v>29.763103000000001</v>
      </c>
      <c r="Q10">
        <v>-81.262044000000003</v>
      </c>
      <c r="R10" t="s">
        <v>543</v>
      </c>
      <c r="S10" t="s">
        <v>559</v>
      </c>
      <c r="T10" s="2" t="s">
        <v>8</v>
      </c>
      <c r="U10">
        <v>0.48</v>
      </c>
      <c r="V10">
        <v>27</v>
      </c>
      <c r="W10" s="3">
        <f t="shared" si="0"/>
        <v>56.25</v>
      </c>
      <c r="X10">
        <v>5.8979999999999997</v>
      </c>
      <c r="Y10">
        <v>13.654</v>
      </c>
      <c r="Z10">
        <v>27</v>
      </c>
      <c r="AA10" s="3">
        <f t="shared" si="4"/>
        <v>1.9774425076900541</v>
      </c>
      <c r="AB10" t="s">
        <v>560</v>
      </c>
      <c r="AC10">
        <v>8.9999999999999993E-3</v>
      </c>
      <c r="AD10" s="4">
        <f t="shared" si="1"/>
        <v>53.081999999999994</v>
      </c>
      <c r="AE10" s="5">
        <f t="shared" si="2"/>
        <v>1.7777777777777778E-2</v>
      </c>
      <c r="AF10" s="6">
        <f t="shared" si="3"/>
        <v>0.50624999999999998</v>
      </c>
    </row>
    <row r="11" spans="1:33">
      <c r="D11" t="s">
        <v>561</v>
      </c>
      <c r="E11" s="1">
        <v>41188.73541666667</v>
      </c>
      <c r="G11">
        <v>21.4</v>
      </c>
      <c r="H11" t="s">
        <v>1</v>
      </c>
      <c r="I11" t="s">
        <v>539</v>
      </c>
      <c r="L11" t="s">
        <v>558</v>
      </c>
      <c r="M11" t="s">
        <v>102</v>
      </c>
      <c r="N11" t="s">
        <v>541</v>
      </c>
      <c r="O11" t="s">
        <v>542</v>
      </c>
      <c r="P11">
        <v>29.763103000000001</v>
      </c>
      <c r="Q11">
        <v>-81.262044000000003</v>
      </c>
      <c r="R11" t="s">
        <v>543</v>
      </c>
      <c r="S11" t="s">
        <v>559</v>
      </c>
      <c r="T11" s="2" t="s">
        <v>8</v>
      </c>
      <c r="U11">
        <v>0.53</v>
      </c>
      <c r="V11">
        <v>30</v>
      </c>
      <c r="W11" s="3">
        <f t="shared" si="0"/>
        <v>56.60377358490566</v>
      </c>
      <c r="X11">
        <v>5.8959999999999999</v>
      </c>
      <c r="Y11">
        <v>13.776</v>
      </c>
      <c r="Z11">
        <v>20</v>
      </c>
      <c r="AA11" s="3">
        <f t="shared" si="4"/>
        <v>1.4518002322880372</v>
      </c>
      <c r="AB11" t="s">
        <v>562</v>
      </c>
      <c r="AC11">
        <v>8.9999999999999993E-3</v>
      </c>
      <c r="AD11" s="4">
        <f t="shared" si="1"/>
        <v>53.063999999999993</v>
      </c>
      <c r="AE11" s="5">
        <f t="shared" si="2"/>
        <v>1.7666666666666667E-2</v>
      </c>
      <c r="AF11" s="6">
        <f t="shared" si="3"/>
        <v>0.50943396226415094</v>
      </c>
    </row>
    <row r="12" spans="1:33">
      <c r="D12" t="s">
        <v>563</v>
      </c>
      <c r="E12" s="1">
        <v>41143.26666666667</v>
      </c>
      <c r="G12">
        <v>21.7</v>
      </c>
      <c r="H12" t="s">
        <v>1</v>
      </c>
      <c r="I12" t="s">
        <v>539</v>
      </c>
      <c r="L12" t="s">
        <v>564</v>
      </c>
      <c r="M12" s="2" t="s">
        <v>102</v>
      </c>
      <c r="N12" s="2" t="s">
        <v>242</v>
      </c>
      <c r="O12" s="2" t="s">
        <v>565</v>
      </c>
      <c r="P12">
        <v>29.138577999999999</v>
      </c>
      <c r="Q12">
        <v>-83.035121000000004</v>
      </c>
      <c r="R12" t="s">
        <v>565</v>
      </c>
      <c r="T12" s="2"/>
      <c r="U12">
        <v>0.31900000000000001</v>
      </c>
      <c r="V12">
        <v>18</v>
      </c>
      <c r="W12" s="3">
        <f t="shared" si="0"/>
        <v>56.426332288401255</v>
      </c>
      <c r="X12">
        <v>5.4889999999999999</v>
      </c>
      <c r="Y12">
        <v>22.018999999999998</v>
      </c>
      <c r="Z12">
        <v>50</v>
      </c>
      <c r="AA12" s="3">
        <f t="shared" si="4"/>
        <v>2.2707661565012036</v>
      </c>
      <c r="AB12" t="s">
        <v>566</v>
      </c>
      <c r="AC12">
        <v>1.2E-2</v>
      </c>
      <c r="AD12" s="4">
        <f t="shared" si="1"/>
        <v>65.867999999999995</v>
      </c>
      <c r="AE12" s="5">
        <f t="shared" si="2"/>
        <v>1.7722222222222223E-2</v>
      </c>
      <c r="AF12" s="6">
        <f t="shared" si="3"/>
        <v>0.67711598746081503</v>
      </c>
    </row>
    <row r="13" spans="1:33">
      <c r="D13" t="s">
        <v>567</v>
      </c>
      <c r="E13" s="1">
        <v>41140.395138888889</v>
      </c>
      <c r="G13">
        <v>21.9</v>
      </c>
      <c r="H13" t="s">
        <v>1</v>
      </c>
      <c r="I13" t="s">
        <v>539</v>
      </c>
      <c r="L13" t="s">
        <v>564</v>
      </c>
      <c r="M13" s="2" t="s">
        <v>102</v>
      </c>
      <c r="N13" s="2" t="s">
        <v>242</v>
      </c>
      <c r="O13" s="2" t="s">
        <v>565</v>
      </c>
      <c r="P13">
        <v>29.138577999999999</v>
      </c>
      <c r="Q13">
        <v>-83.035121000000004</v>
      </c>
      <c r="R13" t="s">
        <v>565</v>
      </c>
      <c r="T13" s="2"/>
      <c r="U13">
        <v>0.218</v>
      </c>
      <c r="V13">
        <v>12</v>
      </c>
      <c r="W13" s="3">
        <f t="shared" si="0"/>
        <v>55.045871559633028</v>
      </c>
      <c r="X13">
        <v>5.3769999999999998</v>
      </c>
      <c r="Y13">
        <v>16.103999999999999</v>
      </c>
      <c r="Z13">
        <v>32</v>
      </c>
      <c r="AA13" s="3">
        <f t="shared" si="4"/>
        <v>1.9870839542970691</v>
      </c>
      <c r="AB13" t="s">
        <v>568</v>
      </c>
      <c r="AC13">
        <v>1.0999999999999999E-2</v>
      </c>
      <c r="AD13" s="4">
        <f t="shared" si="1"/>
        <v>59.146999999999998</v>
      </c>
      <c r="AE13" s="5">
        <f t="shared" si="2"/>
        <v>1.8166666666666668E-2</v>
      </c>
      <c r="AF13" s="6">
        <f t="shared" si="3"/>
        <v>0.60550458715596323</v>
      </c>
    </row>
    <row r="14" spans="1:33">
      <c r="D14" t="s">
        <v>569</v>
      </c>
      <c r="E14" s="1">
        <v>41188.751388888886</v>
      </c>
      <c r="G14">
        <v>22</v>
      </c>
      <c r="H14" t="s">
        <v>1</v>
      </c>
      <c r="I14" t="s">
        <v>539</v>
      </c>
      <c r="L14" t="s">
        <v>570</v>
      </c>
      <c r="M14" t="s">
        <v>102</v>
      </c>
      <c r="N14" t="s">
        <v>541</v>
      </c>
      <c r="O14" t="s">
        <v>542</v>
      </c>
      <c r="P14">
        <v>29.763103000000001</v>
      </c>
      <c r="Q14">
        <v>-81.262044000000003</v>
      </c>
      <c r="R14" t="s">
        <v>543</v>
      </c>
      <c r="S14" t="s">
        <v>559</v>
      </c>
      <c r="T14" s="2" t="s">
        <v>8</v>
      </c>
      <c r="U14">
        <v>0.56699999999999995</v>
      </c>
      <c r="V14">
        <v>34</v>
      </c>
      <c r="W14" s="3">
        <f t="shared" si="0"/>
        <v>59.964726631393305</v>
      </c>
      <c r="X14">
        <v>5.2880000000000003</v>
      </c>
      <c r="Y14">
        <v>13.016999999999999</v>
      </c>
      <c r="Z14">
        <v>21</v>
      </c>
      <c r="AA14" s="3">
        <f t="shared" si="4"/>
        <v>1.6132749481447339</v>
      </c>
      <c r="AB14" t="s">
        <v>571</v>
      </c>
      <c r="AC14">
        <v>6.0000000000000001E-3</v>
      </c>
      <c r="AD14" s="4">
        <f t="shared" si="1"/>
        <v>31.728000000000002</v>
      </c>
      <c r="AE14" s="5">
        <f t="shared" si="2"/>
        <v>1.6676470588235293E-2</v>
      </c>
      <c r="AF14" s="6">
        <f t="shared" si="3"/>
        <v>0.35978835978835982</v>
      </c>
    </row>
    <row r="15" spans="1:33">
      <c r="D15" t="s">
        <v>572</v>
      </c>
      <c r="E15" s="1">
        <v>41188.756944444445</v>
      </c>
      <c r="G15">
        <v>22</v>
      </c>
      <c r="H15" t="s">
        <v>1</v>
      </c>
      <c r="I15" t="s">
        <v>539</v>
      </c>
      <c r="L15" t="s">
        <v>573</v>
      </c>
      <c r="M15" t="s">
        <v>102</v>
      </c>
      <c r="N15" t="s">
        <v>541</v>
      </c>
      <c r="O15" t="s">
        <v>542</v>
      </c>
      <c r="P15">
        <v>29.763103000000001</v>
      </c>
      <c r="Q15">
        <v>-81.262044000000003</v>
      </c>
      <c r="R15" t="s">
        <v>543</v>
      </c>
      <c r="S15" t="s">
        <v>559</v>
      </c>
      <c r="T15" s="2" t="s">
        <v>8</v>
      </c>
      <c r="U15">
        <v>0.495</v>
      </c>
      <c r="V15">
        <v>30</v>
      </c>
      <c r="W15" s="3">
        <f t="shared" si="0"/>
        <v>60.606060606060609</v>
      </c>
      <c r="X15">
        <v>5.1849999999999996</v>
      </c>
      <c r="Y15">
        <v>31.855</v>
      </c>
      <c r="Z15">
        <v>23</v>
      </c>
      <c r="AA15" s="3">
        <f t="shared" si="4"/>
        <v>0.72202166064981943</v>
      </c>
      <c r="AB15" t="s">
        <v>574</v>
      </c>
      <c r="AC15">
        <v>1.0999999999999999E-2</v>
      </c>
      <c r="AD15" s="4">
        <f t="shared" si="1"/>
        <v>57.034999999999997</v>
      </c>
      <c r="AE15" s="5">
        <f t="shared" si="2"/>
        <v>1.6500000000000001E-2</v>
      </c>
      <c r="AF15" s="6">
        <f t="shared" si="3"/>
        <v>0.66666666666666663</v>
      </c>
    </row>
    <row r="16" spans="1:33">
      <c r="D16" t="s">
        <v>575</v>
      </c>
      <c r="E16" s="1">
        <v>41219.245138888888</v>
      </c>
      <c r="G16">
        <v>22</v>
      </c>
      <c r="H16" t="s">
        <v>1</v>
      </c>
      <c r="I16" t="s">
        <v>539</v>
      </c>
      <c r="L16" t="s">
        <v>540</v>
      </c>
      <c r="M16" t="s">
        <v>102</v>
      </c>
      <c r="N16" t="s">
        <v>541</v>
      </c>
      <c r="O16" t="s">
        <v>542</v>
      </c>
      <c r="P16">
        <v>29.763103000000001</v>
      </c>
      <c r="Q16">
        <v>-81.262044000000003</v>
      </c>
      <c r="R16" t="s">
        <v>543</v>
      </c>
      <c r="T16" s="2" t="s">
        <v>536</v>
      </c>
      <c r="U16">
        <v>0.27200000000000002</v>
      </c>
      <c r="V16">
        <v>13</v>
      </c>
      <c r="W16" s="3">
        <f t="shared" si="0"/>
        <v>47.794117647058819</v>
      </c>
      <c r="X16">
        <v>4.5620000000000003</v>
      </c>
      <c r="Y16">
        <v>15.606</v>
      </c>
      <c r="Z16">
        <v>25</v>
      </c>
      <c r="AA16" s="3">
        <f t="shared" si="4"/>
        <v>1.6019479687299756</v>
      </c>
      <c r="AB16" t="s">
        <v>576</v>
      </c>
      <c r="AC16">
        <v>1.4E-2</v>
      </c>
      <c r="AD16" s="4">
        <f t="shared" si="1"/>
        <v>63.868000000000002</v>
      </c>
      <c r="AE16" s="5">
        <f t="shared" si="2"/>
        <v>2.0923076923076926E-2</v>
      </c>
      <c r="AF16" s="6">
        <f t="shared" si="3"/>
        <v>0.66911764705882348</v>
      </c>
    </row>
    <row r="17" spans="4:32">
      <c r="D17" t="s">
        <v>577</v>
      </c>
      <c r="E17" s="1">
        <v>41142.210416666669</v>
      </c>
      <c r="G17">
        <v>22.3</v>
      </c>
      <c r="H17" t="s">
        <v>1</v>
      </c>
      <c r="I17" t="s">
        <v>539</v>
      </c>
      <c r="L17" t="s">
        <v>564</v>
      </c>
      <c r="M17" s="2" t="s">
        <v>102</v>
      </c>
      <c r="N17" s="2" t="s">
        <v>242</v>
      </c>
      <c r="O17" s="2" t="s">
        <v>565</v>
      </c>
      <c r="P17">
        <v>29.138577999999999</v>
      </c>
      <c r="Q17">
        <v>-83.035121000000004</v>
      </c>
      <c r="R17" t="s">
        <v>565</v>
      </c>
      <c r="T17" s="2"/>
      <c r="U17">
        <v>0.26800000000000002</v>
      </c>
      <c r="V17">
        <v>15</v>
      </c>
      <c r="W17" s="3">
        <f t="shared" si="0"/>
        <v>55.970149253731343</v>
      </c>
      <c r="X17">
        <v>5.5119999999999996</v>
      </c>
      <c r="Y17">
        <v>9.02</v>
      </c>
      <c r="Z17">
        <v>18</v>
      </c>
      <c r="AA17" s="3">
        <f t="shared" si="4"/>
        <v>1.9955654101995566</v>
      </c>
      <c r="AB17" t="s">
        <v>566</v>
      </c>
      <c r="AC17">
        <v>1.2E-2</v>
      </c>
      <c r="AD17" s="4">
        <f t="shared" si="1"/>
        <v>66.144000000000005</v>
      </c>
      <c r="AE17" s="5">
        <f t="shared" si="2"/>
        <v>1.7866666666666666E-2</v>
      </c>
      <c r="AF17" s="6">
        <f t="shared" si="3"/>
        <v>0.67164179104477617</v>
      </c>
    </row>
    <row r="18" spans="4:32">
      <c r="D18" t="s">
        <v>578</v>
      </c>
      <c r="E18" s="1">
        <v>41150.228472222225</v>
      </c>
      <c r="G18">
        <v>23.3</v>
      </c>
      <c r="H18" t="s">
        <v>1</v>
      </c>
      <c r="I18" t="s">
        <v>539</v>
      </c>
      <c r="L18" t="s">
        <v>564</v>
      </c>
      <c r="M18" s="2" t="s">
        <v>102</v>
      </c>
      <c r="N18" s="2" t="s">
        <v>242</v>
      </c>
      <c r="O18" s="2" t="s">
        <v>565</v>
      </c>
      <c r="P18">
        <v>29.138577999999999</v>
      </c>
      <c r="Q18">
        <v>-83.035121000000004</v>
      </c>
      <c r="R18" t="s">
        <v>565</v>
      </c>
      <c r="T18" s="2" t="s">
        <v>8</v>
      </c>
      <c r="U18">
        <v>0.218</v>
      </c>
      <c r="V18">
        <v>13</v>
      </c>
      <c r="W18" s="3">
        <f t="shared" si="0"/>
        <v>59.633027522935777</v>
      </c>
      <c r="X18">
        <v>5.8170000000000002</v>
      </c>
      <c r="Y18">
        <v>7.1660000000000004</v>
      </c>
      <c r="Z18">
        <v>17</v>
      </c>
      <c r="AA18" s="3">
        <f t="shared" si="4"/>
        <v>2.372313703600335</v>
      </c>
      <c r="AB18">
        <v>14</v>
      </c>
      <c r="AC18">
        <v>0.01</v>
      </c>
      <c r="AD18" s="4">
        <f t="shared" si="1"/>
        <v>58.17</v>
      </c>
      <c r="AE18" s="5">
        <f t="shared" si="2"/>
        <v>1.6769230769230769E-2</v>
      </c>
      <c r="AF18" s="6">
        <f t="shared" si="3"/>
        <v>0.59633027522935778</v>
      </c>
    </row>
    <row r="19" spans="4:32">
      <c r="D19" t="s">
        <v>579</v>
      </c>
      <c r="E19" s="1">
        <v>41137.243750000001</v>
      </c>
      <c r="G19">
        <v>23.8</v>
      </c>
      <c r="H19" t="s">
        <v>1</v>
      </c>
      <c r="I19" t="s">
        <v>539</v>
      </c>
      <c r="L19" t="s">
        <v>564</v>
      </c>
      <c r="M19" s="2" t="s">
        <v>102</v>
      </c>
      <c r="N19" s="2" t="s">
        <v>242</v>
      </c>
      <c r="O19" s="2" t="s">
        <v>565</v>
      </c>
      <c r="P19">
        <v>29.138577999999999</v>
      </c>
      <c r="Q19">
        <v>-83.035121000000004</v>
      </c>
      <c r="R19" t="s">
        <v>565</v>
      </c>
      <c r="T19" s="2"/>
      <c r="U19">
        <v>0.38800000000000001</v>
      </c>
      <c r="V19">
        <v>24</v>
      </c>
      <c r="W19" s="3">
        <f t="shared" si="0"/>
        <v>61.855670103092784</v>
      </c>
      <c r="X19">
        <v>5.827</v>
      </c>
      <c r="Y19">
        <v>11.865</v>
      </c>
      <c r="Z19">
        <v>23</v>
      </c>
      <c r="AA19" s="3">
        <f t="shared" si="4"/>
        <v>1.9384745048461862</v>
      </c>
      <c r="AB19" t="s">
        <v>580</v>
      </c>
      <c r="AC19" s="44">
        <v>1.0999999999999999E-2</v>
      </c>
      <c r="AD19" s="4">
        <f t="shared" si="1"/>
        <v>64.096999999999994</v>
      </c>
      <c r="AE19" s="5">
        <f t="shared" si="2"/>
        <v>1.6166666666666666E-2</v>
      </c>
      <c r="AF19" s="6">
        <f t="shared" si="3"/>
        <v>0.68041237113402064</v>
      </c>
    </row>
    <row r="20" spans="4:32">
      <c r="D20" t="s">
        <v>581</v>
      </c>
      <c r="E20" s="1">
        <v>41137.247916666667</v>
      </c>
      <c r="G20">
        <v>23.8</v>
      </c>
      <c r="H20" t="s">
        <v>1</v>
      </c>
      <c r="I20" t="s">
        <v>539</v>
      </c>
      <c r="L20" t="s">
        <v>564</v>
      </c>
      <c r="M20" s="2" t="s">
        <v>102</v>
      </c>
      <c r="N20" s="2" t="s">
        <v>242</v>
      </c>
      <c r="O20" s="2" t="s">
        <v>565</v>
      </c>
      <c r="P20">
        <v>29.138577999999999</v>
      </c>
      <c r="Q20">
        <v>-83.035121000000004</v>
      </c>
      <c r="R20" t="s">
        <v>565</v>
      </c>
      <c r="T20" s="2"/>
      <c r="U20">
        <v>0.25700000000000001</v>
      </c>
      <c r="V20">
        <v>16</v>
      </c>
      <c r="W20" s="3">
        <f t="shared" si="0"/>
        <v>62.2568093385214</v>
      </c>
      <c r="X20">
        <v>5.8810000000000002</v>
      </c>
      <c r="Y20">
        <v>11.73</v>
      </c>
      <c r="Z20">
        <v>31</v>
      </c>
      <c r="AA20" s="3"/>
      <c r="AB20" t="s">
        <v>568</v>
      </c>
      <c r="AC20" s="44">
        <v>1.0999999999999999E-2</v>
      </c>
      <c r="AD20" s="4">
        <f t="shared" si="1"/>
        <v>64.691000000000003</v>
      </c>
      <c r="AE20" s="5">
        <f t="shared" si="2"/>
        <v>1.60625E-2</v>
      </c>
      <c r="AF20" s="6">
        <f t="shared" si="3"/>
        <v>0.68482490272373531</v>
      </c>
    </row>
    <row r="21" spans="4:32">
      <c r="D21" t="s">
        <v>582</v>
      </c>
      <c r="E21" s="1">
        <v>41140.395138888889</v>
      </c>
      <c r="G21">
        <v>24</v>
      </c>
      <c r="H21" t="s">
        <v>1</v>
      </c>
      <c r="I21" t="s">
        <v>539</v>
      </c>
      <c r="L21" t="s">
        <v>564</v>
      </c>
      <c r="M21" s="2" t="s">
        <v>102</v>
      </c>
      <c r="N21" s="2" t="s">
        <v>242</v>
      </c>
      <c r="O21" s="2" t="s">
        <v>565</v>
      </c>
      <c r="P21">
        <v>29.138577999999999</v>
      </c>
      <c r="Q21">
        <v>-83.035121000000004</v>
      </c>
      <c r="R21" t="s">
        <v>565</v>
      </c>
      <c r="T21" s="2"/>
      <c r="U21">
        <v>0.27</v>
      </c>
      <c r="V21">
        <v>17</v>
      </c>
      <c r="W21" s="3">
        <f t="shared" si="0"/>
        <v>62.962962962962962</v>
      </c>
      <c r="X21">
        <v>5.9390000000000001</v>
      </c>
      <c r="Y21">
        <v>12.051</v>
      </c>
      <c r="Z21">
        <v>23</v>
      </c>
      <c r="AA21" s="3">
        <f>Z21/Y21</f>
        <v>1.908555306613559</v>
      </c>
      <c r="AB21" t="s">
        <v>583</v>
      </c>
      <c r="AC21" s="44">
        <v>1.2999999999999999E-2</v>
      </c>
      <c r="AD21" s="4">
        <f t="shared" si="1"/>
        <v>77.206999999999994</v>
      </c>
      <c r="AE21" s="5">
        <f t="shared" si="2"/>
        <v>1.5882352941176472E-2</v>
      </c>
      <c r="AF21" s="6">
        <f t="shared" si="3"/>
        <v>0.81851851851851842</v>
      </c>
    </row>
    <row r="22" spans="4:32">
      <c r="D22" t="s">
        <v>584</v>
      </c>
      <c r="E22" s="1">
        <v>41136.255555555559</v>
      </c>
      <c r="G22">
        <v>24.5</v>
      </c>
      <c r="H22" t="s">
        <v>1</v>
      </c>
      <c r="I22" t="s">
        <v>539</v>
      </c>
      <c r="L22" t="s">
        <v>564</v>
      </c>
      <c r="M22" s="2" t="s">
        <v>102</v>
      </c>
      <c r="N22" s="2" t="s">
        <v>242</v>
      </c>
      <c r="O22" s="2" t="s">
        <v>565</v>
      </c>
      <c r="P22">
        <v>29.138577999999999</v>
      </c>
      <c r="Q22">
        <v>-83.035121000000004</v>
      </c>
      <c r="R22" t="s">
        <v>565</v>
      </c>
      <c r="T22" s="2"/>
      <c r="U22">
        <v>0.24399999999999999</v>
      </c>
      <c r="V22">
        <v>16</v>
      </c>
      <c r="W22" s="3">
        <f t="shared" si="0"/>
        <v>65.573770491803273</v>
      </c>
      <c r="X22">
        <v>6.1289999999999996</v>
      </c>
      <c r="Y22">
        <v>14.348000000000001</v>
      </c>
      <c r="Z22">
        <v>42</v>
      </c>
      <c r="AA22" s="3">
        <f>Z22/Y22</f>
        <v>2.927237245609144</v>
      </c>
      <c r="AB22" t="s">
        <v>585</v>
      </c>
      <c r="AC22" s="44">
        <v>0.01</v>
      </c>
      <c r="AD22" s="4">
        <f t="shared" si="1"/>
        <v>61.29</v>
      </c>
      <c r="AE22" s="5">
        <f t="shared" si="2"/>
        <v>1.525E-2</v>
      </c>
      <c r="AF22" s="6">
        <f t="shared" si="3"/>
        <v>0.65573770491803285</v>
      </c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"/>
  <sheetViews>
    <sheetView topLeftCell="G1" workbookViewId="0">
      <pane xSplit="18075" topLeftCell="AC1" activePane="topRight"/>
      <selection activeCell="K15" sqref="K15"/>
      <selection pane="topRight" activeCell="AC5" sqref="AC5:AC6"/>
    </sheetView>
  </sheetViews>
  <sheetFormatPr defaultColWidth="11" defaultRowHeight="15.75"/>
  <cols>
    <col min="5" max="5" width="16.625" bestFit="1" customWidth="1"/>
  </cols>
  <sheetData>
    <row r="1" spans="1:33">
      <c r="V1" s="63" t="s">
        <v>48</v>
      </c>
      <c r="W1" s="63"/>
      <c r="X1" s="63"/>
      <c r="Z1" s="63" t="s">
        <v>49</v>
      </c>
      <c r="AA1" s="63"/>
      <c r="AB1" s="63"/>
      <c r="AD1" s="4"/>
      <c r="AE1" s="5"/>
    </row>
    <row r="2" spans="1:33" s="10" customFormat="1" ht="47.25">
      <c r="A2" s="10" t="s">
        <v>50</v>
      </c>
      <c r="B2" s="10" t="s">
        <v>89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90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 t="s">
        <v>69</v>
      </c>
      <c r="U2" s="10" t="s">
        <v>70</v>
      </c>
      <c r="V2" s="10" t="s">
        <v>71</v>
      </c>
      <c r="W2" s="12" t="s">
        <v>72</v>
      </c>
      <c r="X2" s="10" t="s">
        <v>73</v>
      </c>
      <c r="Y2" s="10" t="s">
        <v>74</v>
      </c>
      <c r="Z2" s="10" t="s">
        <v>75</v>
      </c>
      <c r="AA2" s="12" t="s">
        <v>76</v>
      </c>
      <c r="AB2" s="10" t="s">
        <v>77</v>
      </c>
      <c r="AC2" s="14" t="s">
        <v>78</v>
      </c>
      <c r="AD2" s="16" t="s">
        <v>79</v>
      </c>
      <c r="AE2" s="18" t="s">
        <v>91</v>
      </c>
      <c r="AF2" s="14" t="s">
        <v>92</v>
      </c>
      <c r="AG2" s="14" t="s">
        <v>93</v>
      </c>
    </row>
    <row r="3" spans="1:33">
      <c r="D3" t="s">
        <v>591</v>
      </c>
      <c r="E3" s="1">
        <v>41284.751828703702</v>
      </c>
      <c r="G3">
        <v>17.600000000000001</v>
      </c>
      <c r="H3" t="s">
        <v>1</v>
      </c>
      <c r="I3" t="s">
        <v>592</v>
      </c>
      <c r="L3" t="s">
        <v>531</v>
      </c>
      <c r="M3" t="s">
        <v>102</v>
      </c>
      <c r="N3" s="41" t="s">
        <v>532</v>
      </c>
      <c r="O3" t="s">
        <v>533</v>
      </c>
      <c r="P3" s="41">
        <v>25.850845</v>
      </c>
      <c r="Q3" s="41">
        <v>-80.988997999999995</v>
      </c>
      <c r="R3" t="s">
        <v>534</v>
      </c>
      <c r="S3" s="41" t="s">
        <v>535</v>
      </c>
      <c r="T3" s="2" t="s">
        <v>536</v>
      </c>
      <c r="U3">
        <v>0.48099999999999998</v>
      </c>
      <c r="V3">
        <v>20</v>
      </c>
      <c r="W3" s="3">
        <f>V3/U3</f>
        <v>41.580041580041581</v>
      </c>
      <c r="X3">
        <v>4.3879999999999999</v>
      </c>
      <c r="Y3">
        <v>48.951000000000001</v>
      </c>
      <c r="Z3">
        <v>20</v>
      </c>
      <c r="AA3" s="3">
        <f>Z3/Y3</f>
        <v>0.40857183714326573</v>
      </c>
      <c r="AB3" t="s">
        <v>593</v>
      </c>
      <c r="AC3">
        <v>1.4999999999999999E-2</v>
      </c>
      <c r="AD3" s="4">
        <f>AC3*(X3*1000)</f>
        <v>65.819999999999993</v>
      </c>
      <c r="AE3" s="5">
        <f>U3/V3</f>
        <v>2.4049999999999998E-2</v>
      </c>
      <c r="AF3" s="6">
        <f>AC3/AE3</f>
        <v>0.62370062370062374</v>
      </c>
    </row>
    <row r="4" spans="1:33">
      <c r="D4" t="s">
        <v>594</v>
      </c>
      <c r="E4" s="1">
        <v>41284.053379629629</v>
      </c>
      <c r="G4">
        <v>18.399999999999999</v>
      </c>
      <c r="H4" t="s">
        <v>1</v>
      </c>
      <c r="I4" t="s">
        <v>592</v>
      </c>
      <c r="L4" t="s">
        <v>531</v>
      </c>
      <c r="M4" t="s">
        <v>102</v>
      </c>
      <c r="N4" s="41" t="s">
        <v>532</v>
      </c>
      <c r="O4" t="s">
        <v>533</v>
      </c>
      <c r="P4" s="41">
        <v>25.850845</v>
      </c>
      <c r="Q4" s="41">
        <v>-80.988997999999995</v>
      </c>
      <c r="R4" t="s">
        <v>534</v>
      </c>
      <c r="S4" s="41" t="s">
        <v>535</v>
      </c>
      <c r="T4" s="2" t="s">
        <v>536</v>
      </c>
      <c r="U4">
        <v>0.20899999999999999</v>
      </c>
      <c r="V4">
        <v>9</v>
      </c>
      <c r="W4" s="3">
        <f>V4/U4</f>
        <v>43.062200956937801</v>
      </c>
      <c r="X4">
        <v>4.5</v>
      </c>
      <c r="AA4" s="3"/>
      <c r="AC4">
        <v>1.6E-2</v>
      </c>
      <c r="AD4" s="4">
        <f>AC4*(X4*1000)</f>
        <v>72</v>
      </c>
      <c r="AE4" s="5">
        <f>U4/V4</f>
        <v>2.322222222222222E-2</v>
      </c>
      <c r="AF4" s="6">
        <f>AC4/AE4</f>
        <v>0.68899521531100483</v>
      </c>
    </row>
    <row r="5" spans="1:33">
      <c r="D5" t="s">
        <v>595</v>
      </c>
      <c r="E5" s="1">
        <v>41286.24560185185</v>
      </c>
      <c r="G5">
        <v>22.5</v>
      </c>
      <c r="H5" t="s">
        <v>1</v>
      </c>
      <c r="I5" t="s">
        <v>592</v>
      </c>
      <c r="L5" t="s">
        <v>531</v>
      </c>
      <c r="M5" t="s">
        <v>102</v>
      </c>
      <c r="N5" s="41" t="s">
        <v>532</v>
      </c>
      <c r="O5" t="s">
        <v>533</v>
      </c>
      <c r="P5" s="41">
        <v>25.850845</v>
      </c>
      <c r="Q5" s="41">
        <v>-80.988997999999995</v>
      </c>
      <c r="R5" t="s">
        <v>534</v>
      </c>
      <c r="S5" s="41" t="s">
        <v>535</v>
      </c>
      <c r="T5" s="2" t="s">
        <v>536</v>
      </c>
      <c r="U5">
        <v>0.94899999999999995</v>
      </c>
      <c r="V5">
        <v>49</v>
      </c>
      <c r="W5" s="3">
        <f>V5/U5</f>
        <v>51.633298208640674</v>
      </c>
      <c r="X5">
        <v>5.22</v>
      </c>
      <c r="AA5" s="3"/>
      <c r="AC5" s="44">
        <v>1.4E-2</v>
      </c>
      <c r="AD5" s="4">
        <f>AC5*(X5*1000)</f>
        <v>73.08</v>
      </c>
      <c r="AE5" s="5">
        <f>U5/V5</f>
        <v>1.9367346938775509E-2</v>
      </c>
      <c r="AF5" s="6">
        <f>AC5/AE5</f>
        <v>0.7228661749209695</v>
      </c>
    </row>
    <row r="6" spans="1:33">
      <c r="D6" t="s">
        <v>596</v>
      </c>
      <c r="E6" s="1">
        <v>41286.185370370367</v>
      </c>
      <c r="G6">
        <v>26.6</v>
      </c>
      <c r="H6" t="s">
        <v>1</v>
      </c>
      <c r="I6" t="s">
        <v>592</v>
      </c>
      <c r="L6" t="s">
        <v>531</v>
      </c>
      <c r="M6" t="s">
        <v>102</v>
      </c>
      <c r="N6" s="41" t="s">
        <v>532</v>
      </c>
      <c r="O6" t="s">
        <v>533</v>
      </c>
      <c r="P6" s="41">
        <v>25.850845</v>
      </c>
      <c r="Q6" s="41">
        <v>-80.988997999999995</v>
      </c>
      <c r="R6" t="s">
        <v>534</v>
      </c>
      <c r="S6" s="41" t="s">
        <v>535</v>
      </c>
      <c r="T6" s="2" t="s">
        <v>536</v>
      </c>
      <c r="U6">
        <v>0.30299999999999999</v>
      </c>
      <c r="V6">
        <v>19</v>
      </c>
      <c r="W6" s="3">
        <f>V6/U6</f>
        <v>62.706270627062707</v>
      </c>
      <c r="X6">
        <v>5.8940000000000001</v>
      </c>
      <c r="Y6">
        <v>2.629</v>
      </c>
      <c r="Z6">
        <v>4</v>
      </c>
      <c r="AA6" s="3">
        <f>Z6/Y6</f>
        <v>1.5214910612400152</v>
      </c>
      <c r="AB6" t="s">
        <v>597</v>
      </c>
      <c r="AC6" s="44">
        <v>1.0999999999999999E-2</v>
      </c>
      <c r="AD6" s="4">
        <f>AC6*(X6*1000)</f>
        <v>64.834000000000003</v>
      </c>
      <c r="AE6" s="5">
        <f>U6/V6</f>
        <v>1.594736842105263E-2</v>
      </c>
      <c r="AF6" s="6">
        <f>AC6/AE6</f>
        <v>0.68976897689768979</v>
      </c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91"/>
  <sheetViews>
    <sheetView workbookViewId="0">
      <pane xSplit="14520" ySplit="1455" topLeftCell="X45" activePane="bottomRight"/>
      <selection activeCell="A2" sqref="A2:AL91"/>
      <selection pane="topRight" activeCell="AH2" sqref="AH2:AL2"/>
      <selection pane="bottomLeft" activeCell="A56" sqref="A56:XFD56"/>
      <selection pane="bottomRight" activeCell="AE57" sqref="AE57"/>
    </sheetView>
  </sheetViews>
  <sheetFormatPr defaultColWidth="11" defaultRowHeight="15.75"/>
  <cols>
    <col min="5" max="5" width="13.875" bestFit="1" customWidth="1"/>
  </cols>
  <sheetData>
    <row r="1" spans="1:38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62" t="s">
        <v>48</v>
      </c>
      <c r="W1" s="62"/>
      <c r="X1" s="62"/>
      <c r="Y1" s="7"/>
      <c r="Z1" s="62" t="s">
        <v>49</v>
      </c>
      <c r="AA1" s="62"/>
      <c r="AB1" s="62"/>
      <c r="AC1" s="7"/>
      <c r="AD1" s="8"/>
      <c r="AE1" s="9"/>
      <c r="AF1" s="7"/>
      <c r="AG1" s="7"/>
    </row>
    <row r="2" spans="1:38" ht="47.25">
      <c r="A2" s="11" t="s">
        <v>50</v>
      </c>
      <c r="B2" s="11" t="s">
        <v>51</v>
      </c>
      <c r="C2" s="11" t="s">
        <v>52</v>
      </c>
      <c r="D2" s="11" t="s">
        <v>53</v>
      </c>
      <c r="E2" s="11" t="s">
        <v>54</v>
      </c>
      <c r="F2" s="11" t="s">
        <v>55</v>
      </c>
      <c r="G2" s="11" t="s">
        <v>56</v>
      </c>
      <c r="H2" s="11" t="s">
        <v>57</v>
      </c>
      <c r="I2" s="11" t="s">
        <v>58</v>
      </c>
      <c r="J2" s="11" t="s">
        <v>59</v>
      </c>
      <c r="K2" s="11" t="s">
        <v>60</v>
      </c>
      <c r="L2" s="11" t="s">
        <v>61</v>
      </c>
      <c r="M2" s="11" t="s">
        <v>62</v>
      </c>
      <c r="N2" s="11" t="s">
        <v>63</v>
      </c>
      <c r="O2" s="11" t="s">
        <v>64</v>
      </c>
      <c r="P2" s="11" t="s">
        <v>65</v>
      </c>
      <c r="Q2" s="11" t="s">
        <v>66</v>
      </c>
      <c r="R2" s="11" t="s">
        <v>67</v>
      </c>
      <c r="S2" s="11" t="s">
        <v>68</v>
      </c>
      <c r="T2" s="11" t="s">
        <v>69</v>
      </c>
      <c r="U2" s="11" t="s">
        <v>70</v>
      </c>
      <c r="V2" s="11" t="s">
        <v>71</v>
      </c>
      <c r="W2" s="13" t="s">
        <v>72</v>
      </c>
      <c r="X2" s="11" t="s">
        <v>73</v>
      </c>
      <c r="Y2" s="11" t="s">
        <v>74</v>
      </c>
      <c r="Z2" s="11" t="s">
        <v>75</v>
      </c>
      <c r="AA2" s="13" t="s">
        <v>76</v>
      </c>
      <c r="AB2" s="11" t="s">
        <v>77</v>
      </c>
      <c r="AC2" s="15" t="s">
        <v>78</v>
      </c>
      <c r="AD2" s="17" t="s">
        <v>79</v>
      </c>
      <c r="AE2" s="19" t="s">
        <v>80</v>
      </c>
      <c r="AF2" s="15" t="s">
        <v>81</v>
      </c>
      <c r="AG2" s="15" t="s">
        <v>82</v>
      </c>
      <c r="AH2" s="15" t="s">
        <v>1046</v>
      </c>
      <c r="AI2" s="10" t="s">
        <v>1047</v>
      </c>
      <c r="AJ2" s="10" t="s">
        <v>1048</v>
      </c>
      <c r="AK2" s="10" t="s">
        <v>1049</v>
      </c>
      <c r="AL2" s="10" t="s">
        <v>1050</v>
      </c>
    </row>
    <row r="3" spans="1:38" s="2" customFormat="1">
      <c r="A3" s="2">
        <v>271</v>
      </c>
      <c r="B3" s="2">
        <v>669</v>
      </c>
      <c r="D3" s="2" t="s">
        <v>661</v>
      </c>
      <c r="E3" s="31">
        <v>40056.306944444441</v>
      </c>
      <c r="G3" s="2">
        <v>15</v>
      </c>
      <c r="H3" s="2" t="s">
        <v>1</v>
      </c>
      <c r="I3" s="2" t="s">
        <v>2</v>
      </c>
      <c r="J3" s="2" t="s">
        <v>796</v>
      </c>
      <c r="M3" s="2" t="s">
        <v>3</v>
      </c>
      <c r="N3" s="2" t="s">
        <v>4</v>
      </c>
      <c r="O3" s="2" t="s">
        <v>5</v>
      </c>
      <c r="R3" s="2" t="s">
        <v>428</v>
      </c>
      <c r="S3" s="39" t="s">
        <v>334</v>
      </c>
      <c r="T3" s="2" t="s">
        <v>8</v>
      </c>
      <c r="U3" s="2">
        <v>3.7730000000000001</v>
      </c>
      <c r="V3" s="2">
        <v>12</v>
      </c>
      <c r="W3" s="25">
        <f t="shared" ref="W3:W35" si="0">V3/U3</f>
        <v>3.1804929764113434</v>
      </c>
      <c r="X3" s="2">
        <v>5.3869999999999996</v>
      </c>
      <c r="AA3" s="25"/>
      <c r="AD3" s="32"/>
      <c r="AE3" s="6"/>
      <c r="AH3" s="2" t="str">
        <f t="shared" ref="AH3:AH4" si="1">IF(AE3&gt;0,AE3-AC3,"")</f>
        <v/>
      </c>
      <c r="AI3">
        <f t="shared" ref="AI3" si="2">IF(W3&gt;0,LN(W3),"")</f>
        <v>1.1570362088058268</v>
      </c>
      <c r="AJ3" t="str">
        <f t="shared" ref="AJ3" si="3">IF(AC3&gt;0,LN(AC3*1000),"")</f>
        <v/>
      </c>
      <c r="AK3" t="str">
        <f t="shared" ref="AK3" si="4">IF(AE3&gt;0,LN((AE3-AC3)*1000),"")</f>
        <v/>
      </c>
      <c r="AL3" t="str">
        <f t="shared" ref="AL3" si="5">IF(AE3&gt;0,LN(AE3*1000),"")</f>
        <v/>
      </c>
    </row>
    <row r="4" spans="1:38" s="2" customFormat="1">
      <c r="A4" s="2">
        <v>274</v>
      </c>
      <c r="B4" s="2">
        <v>671</v>
      </c>
      <c r="D4" s="2" t="s">
        <v>661</v>
      </c>
      <c r="E4" s="31">
        <v>40056.306944444441</v>
      </c>
      <c r="G4" s="2">
        <v>15</v>
      </c>
      <c r="H4" s="2" t="s">
        <v>1</v>
      </c>
      <c r="I4" s="2" t="s">
        <v>2</v>
      </c>
      <c r="J4" s="2" t="s">
        <v>796</v>
      </c>
      <c r="M4" s="2" t="s">
        <v>3</v>
      </c>
      <c r="N4" s="2" t="s">
        <v>4</v>
      </c>
      <c r="O4" s="2" t="s">
        <v>5</v>
      </c>
      <c r="R4" s="2" t="s">
        <v>797</v>
      </c>
      <c r="S4" s="39" t="s">
        <v>334</v>
      </c>
      <c r="T4" s="2" t="s">
        <v>8</v>
      </c>
      <c r="U4" s="2">
        <v>3.9830000000000001</v>
      </c>
      <c r="V4" s="2">
        <v>12</v>
      </c>
      <c r="W4" s="25">
        <f t="shared" si="0"/>
        <v>3.012804418779814</v>
      </c>
      <c r="X4" s="2">
        <v>4.7880000000000003</v>
      </c>
      <c r="AA4" s="25"/>
      <c r="AD4" s="32"/>
      <c r="AE4" s="6"/>
      <c r="AH4" s="2" t="str">
        <f t="shared" si="1"/>
        <v/>
      </c>
      <c r="AI4">
        <f t="shared" ref="AI4:AI19" si="6">IF(W4&gt;0,LN(W4),"")</f>
        <v>1.1028713455884931</v>
      </c>
      <c r="AJ4" t="str">
        <f t="shared" ref="AJ4:AJ19" si="7">IF(AC4&gt;0,LN(AC4*1000),"")</f>
        <v/>
      </c>
      <c r="AK4" t="str">
        <f t="shared" ref="AK4:AK19" si="8">IF(AE4&gt;0,LN((AE4-AC4)*1000),"")</f>
        <v/>
      </c>
      <c r="AL4" t="str">
        <f t="shared" ref="AL4:AL19" si="9">IF(AE4&gt;0,LN(AE4*1000),"")</f>
        <v/>
      </c>
    </row>
    <row r="5" spans="1:38" s="2" customFormat="1">
      <c r="D5" s="2" t="s">
        <v>0</v>
      </c>
      <c r="E5" s="31">
        <v>41151.296527777777</v>
      </c>
      <c r="G5" s="2">
        <v>15</v>
      </c>
      <c r="H5" s="2" t="s">
        <v>1</v>
      </c>
      <c r="I5" s="2" t="s">
        <v>2</v>
      </c>
      <c r="M5" s="2" t="s">
        <v>3</v>
      </c>
      <c r="N5" s="2" t="s">
        <v>4</v>
      </c>
      <c r="O5" s="2" t="s">
        <v>5</v>
      </c>
      <c r="P5" s="2">
        <v>39.767099000000002</v>
      </c>
      <c r="Q5" s="2">
        <v>-75.897705999999999</v>
      </c>
      <c r="R5" s="2" t="s">
        <v>6</v>
      </c>
      <c r="S5" s="2" t="s">
        <v>7</v>
      </c>
      <c r="T5" s="2" t="s">
        <v>8</v>
      </c>
      <c r="U5" s="2">
        <v>3.3370000000000002</v>
      </c>
      <c r="V5" s="2">
        <v>11</v>
      </c>
      <c r="W5" s="25">
        <f t="shared" si="0"/>
        <v>3.2963739886125261</v>
      </c>
      <c r="X5" s="2">
        <v>5.2469999999999999</v>
      </c>
      <c r="AA5" s="25"/>
      <c r="AC5" s="2">
        <v>4.9000000000000002E-2</v>
      </c>
      <c r="AD5" s="32">
        <f>AC5*(X5*1000)</f>
        <v>257.10300000000001</v>
      </c>
      <c r="AE5" s="6">
        <f>U5/V5</f>
        <v>0.30336363636363639</v>
      </c>
      <c r="AF5" s="6">
        <f>AC5/AE5</f>
        <v>0.16152232544201378</v>
      </c>
      <c r="AH5" s="2">
        <f>IF(AE5&gt;0,AE5-AC5,"")</f>
        <v>0.2543636363636364</v>
      </c>
      <c r="AI5">
        <f t="shared" si="6"/>
        <v>1.1928230730291336</v>
      </c>
      <c r="AJ5">
        <f t="shared" si="7"/>
        <v>3.8918202981106265</v>
      </c>
      <c r="AK5">
        <f t="shared" si="8"/>
        <v>5.5387648824270563</v>
      </c>
      <c r="AL5">
        <f t="shared" si="9"/>
        <v>5.7149322059530032</v>
      </c>
    </row>
    <row r="6" spans="1:38" s="2" customFormat="1">
      <c r="A6" s="2">
        <v>64</v>
      </c>
      <c r="B6" s="2">
        <v>614</v>
      </c>
      <c r="C6" s="2" t="s">
        <v>662</v>
      </c>
      <c r="D6" s="2" t="s">
        <v>663</v>
      </c>
      <c r="E6" s="31">
        <v>39702.257268518515</v>
      </c>
      <c r="F6" s="2" t="s">
        <v>664</v>
      </c>
      <c r="G6" s="2">
        <v>15.5</v>
      </c>
      <c r="H6" s="2" t="s">
        <v>1</v>
      </c>
      <c r="I6" s="2" t="s">
        <v>2</v>
      </c>
      <c r="J6" s="2" t="s">
        <v>796</v>
      </c>
      <c r="M6" s="2" t="s">
        <v>3</v>
      </c>
      <c r="N6" s="2" t="s">
        <v>4</v>
      </c>
      <c r="O6" s="2" t="s">
        <v>5</v>
      </c>
      <c r="R6" s="2" t="s">
        <v>338</v>
      </c>
      <c r="T6" s="2" t="s">
        <v>8</v>
      </c>
      <c r="U6" s="2">
        <v>8.4329999999999998</v>
      </c>
      <c r="V6" s="2">
        <v>25</v>
      </c>
      <c r="W6" s="25">
        <f t="shared" si="0"/>
        <v>2.9645440531246297</v>
      </c>
      <c r="X6" s="2">
        <v>4.9000000000000004</v>
      </c>
      <c r="AA6" s="25"/>
      <c r="AD6" s="32"/>
      <c r="AE6" s="6"/>
      <c r="AH6" s="2" t="str">
        <f t="shared" ref="AH6:AH72" si="10">IF(AE6&gt;0,AE6-AC6,"")</f>
        <v/>
      </c>
      <c r="AI6">
        <f t="shared" si="6"/>
        <v>1.0867232442756962</v>
      </c>
      <c r="AJ6" t="str">
        <f t="shared" si="7"/>
        <v/>
      </c>
      <c r="AK6" t="str">
        <f t="shared" si="8"/>
        <v/>
      </c>
      <c r="AL6" t="str">
        <f t="shared" si="9"/>
        <v/>
      </c>
    </row>
    <row r="7" spans="1:38" s="2" customFormat="1">
      <c r="B7" s="2">
        <v>1268</v>
      </c>
      <c r="D7" s="2" t="s">
        <v>798</v>
      </c>
      <c r="E7" s="31">
        <v>40106.57708333333</v>
      </c>
      <c r="G7" s="2">
        <v>15.5</v>
      </c>
      <c r="H7" s="2" t="s">
        <v>1</v>
      </c>
      <c r="I7" s="2" t="s">
        <v>2</v>
      </c>
      <c r="J7" s="2" t="s">
        <v>796</v>
      </c>
      <c r="M7" s="2" t="s">
        <v>3</v>
      </c>
      <c r="N7" s="2" t="s">
        <v>4</v>
      </c>
      <c r="O7" s="2" t="s">
        <v>22</v>
      </c>
      <c r="P7" s="2">
        <v>39.860581000000003</v>
      </c>
      <c r="Q7" s="2">
        <v>-75.783433000000002</v>
      </c>
      <c r="R7" s="2" t="s">
        <v>399</v>
      </c>
      <c r="S7" s="2" t="s">
        <v>334</v>
      </c>
      <c r="T7" s="2" t="s">
        <v>29</v>
      </c>
      <c r="U7" s="2">
        <v>3.05</v>
      </c>
      <c r="V7" s="2">
        <v>13</v>
      </c>
      <c r="W7" s="25">
        <f t="shared" si="0"/>
        <v>4.2622950819672134</v>
      </c>
      <c r="X7" s="2">
        <v>6.2489999999999997</v>
      </c>
      <c r="AA7" s="25"/>
      <c r="AC7" s="2">
        <v>4.7E-2</v>
      </c>
      <c r="AD7" s="32">
        <f t="shared" ref="AD7:AD18" si="11">AC7*(X7*1000)</f>
        <v>293.70299999999997</v>
      </c>
      <c r="AE7" s="6">
        <f t="shared" ref="AE7:AE18" si="12">U7/V7</f>
        <v>0.23461538461538461</v>
      </c>
      <c r="AF7" s="6">
        <f t="shared" ref="AF7:AF18" si="13">AC7/AE7</f>
        <v>0.20032786885245901</v>
      </c>
      <c r="AH7" s="2">
        <f t="shared" si="10"/>
        <v>0.18761538461538463</v>
      </c>
      <c r="AI7">
        <f t="shared" si="6"/>
        <v>1.4498077668422165</v>
      </c>
      <c r="AJ7">
        <f t="shared" si="7"/>
        <v>3.8501476017100584</v>
      </c>
      <c r="AK7">
        <f t="shared" si="8"/>
        <v>5.2343940407543839</v>
      </c>
      <c r="AL7">
        <f t="shared" si="9"/>
        <v>5.4579475121399206</v>
      </c>
    </row>
    <row r="8" spans="1:38" s="2" customFormat="1">
      <c r="B8" s="2">
        <v>1270</v>
      </c>
      <c r="D8" s="2" t="s">
        <v>799</v>
      </c>
      <c r="E8" s="31">
        <v>40106.590277777781</v>
      </c>
      <c r="G8" s="2">
        <v>15.5</v>
      </c>
      <c r="H8" s="2" t="s">
        <v>1</v>
      </c>
      <c r="I8" s="2" t="s">
        <v>2</v>
      </c>
      <c r="J8" s="2" t="s">
        <v>796</v>
      </c>
      <c r="M8" s="2" t="s">
        <v>3</v>
      </c>
      <c r="N8" s="2" t="s">
        <v>4</v>
      </c>
      <c r="O8" s="2" t="s">
        <v>22</v>
      </c>
      <c r="P8" s="2">
        <v>39.860917999999998</v>
      </c>
      <c r="Q8" s="2">
        <v>-75.783990000000003</v>
      </c>
      <c r="R8" s="2" t="s">
        <v>800</v>
      </c>
      <c r="S8" s="2" t="s">
        <v>334</v>
      </c>
      <c r="T8" s="2" t="s">
        <v>8</v>
      </c>
      <c r="U8" s="2">
        <v>2.7160000000000002</v>
      </c>
      <c r="V8" s="2">
        <v>10</v>
      </c>
      <c r="W8" s="25">
        <f t="shared" si="0"/>
        <v>3.6818851251840941</v>
      </c>
      <c r="X8" s="2">
        <v>5.8529999999999998</v>
      </c>
      <c r="AA8" s="25"/>
      <c r="AC8" s="2">
        <v>0.04</v>
      </c>
      <c r="AD8" s="32">
        <f t="shared" si="11"/>
        <v>234.12</v>
      </c>
      <c r="AE8" s="6">
        <f t="shared" si="12"/>
        <v>0.27160000000000001</v>
      </c>
      <c r="AF8" s="6">
        <f t="shared" si="13"/>
        <v>0.14727540500736377</v>
      </c>
      <c r="AH8" s="2">
        <f t="shared" si="10"/>
        <v>0.2316</v>
      </c>
      <c r="AI8">
        <f t="shared" si="6"/>
        <v>1.3034248832975959</v>
      </c>
      <c r="AJ8">
        <f t="shared" si="7"/>
        <v>3.6888794541139363</v>
      </c>
      <c r="AK8">
        <f t="shared" si="8"/>
        <v>5.4450117456988405</v>
      </c>
      <c r="AL8">
        <f t="shared" si="9"/>
        <v>5.6043303956845412</v>
      </c>
    </row>
    <row r="9" spans="1:38" s="2" customFormat="1">
      <c r="B9" s="2">
        <v>1491</v>
      </c>
      <c r="D9" s="2" t="s">
        <v>801</v>
      </c>
      <c r="E9" s="31">
        <v>40461.484722222223</v>
      </c>
      <c r="G9" s="2">
        <v>16.3</v>
      </c>
      <c r="H9" s="2" t="s">
        <v>106</v>
      </c>
      <c r="I9" s="2" t="s">
        <v>2</v>
      </c>
      <c r="J9" s="2" t="s">
        <v>632</v>
      </c>
      <c r="M9" s="2" t="s">
        <v>143</v>
      </c>
      <c r="N9" s="2" t="s">
        <v>403</v>
      </c>
      <c r="O9" s="2" t="s">
        <v>670</v>
      </c>
      <c r="P9" s="2">
        <v>39.736215999999999</v>
      </c>
      <c r="Q9" s="2">
        <v>-76.049436999999998</v>
      </c>
      <c r="R9" s="2" t="s">
        <v>671</v>
      </c>
      <c r="S9" s="2" t="s">
        <v>672</v>
      </c>
      <c r="T9" s="2" t="s">
        <v>155</v>
      </c>
      <c r="U9" s="2">
        <v>3.056</v>
      </c>
      <c r="V9" s="2">
        <v>13</v>
      </c>
      <c r="W9" s="25">
        <f t="shared" si="0"/>
        <v>4.2539267015706805</v>
      </c>
      <c r="X9" s="2">
        <v>6.8019999999999996</v>
      </c>
      <c r="AA9" s="25"/>
      <c r="AC9" s="2">
        <v>4.3999999999999997E-2</v>
      </c>
      <c r="AD9" s="32">
        <f t="shared" si="11"/>
        <v>299.28800000000001</v>
      </c>
      <c r="AE9" s="6">
        <f t="shared" si="12"/>
        <v>0.23507692307692307</v>
      </c>
      <c r="AF9" s="6">
        <f t="shared" si="13"/>
        <v>0.18717277486910994</v>
      </c>
      <c r="AH9" s="2">
        <f t="shared" si="10"/>
        <v>0.19107692307692309</v>
      </c>
      <c r="AI9">
        <f t="shared" si="6"/>
        <v>1.4478424861572627</v>
      </c>
      <c r="AJ9">
        <f t="shared" si="7"/>
        <v>3.784189633918261</v>
      </c>
      <c r="AK9">
        <f t="shared" si="8"/>
        <v>5.2526760855918324</v>
      </c>
      <c r="AL9">
        <f t="shared" si="9"/>
        <v>5.4599127928248743</v>
      </c>
    </row>
    <row r="10" spans="1:38" s="2" customFormat="1">
      <c r="D10" s="2" t="s">
        <v>9</v>
      </c>
      <c r="E10" s="31">
        <v>41202.673611111109</v>
      </c>
      <c r="G10" s="2">
        <v>16.8</v>
      </c>
      <c r="H10" s="2" t="s">
        <v>1</v>
      </c>
      <c r="I10" s="2" t="s">
        <v>2</v>
      </c>
      <c r="M10" s="2" t="s">
        <v>3</v>
      </c>
      <c r="N10" s="2" t="s">
        <v>4</v>
      </c>
      <c r="O10" s="2" t="s">
        <v>5</v>
      </c>
      <c r="P10" s="2">
        <v>39.767099000000002</v>
      </c>
      <c r="Q10" s="2">
        <v>-75.897705999999999</v>
      </c>
      <c r="R10" s="2" t="s">
        <v>10</v>
      </c>
      <c r="S10" s="2" t="s">
        <v>7</v>
      </c>
      <c r="T10" s="2" t="s">
        <v>8</v>
      </c>
      <c r="U10" s="2">
        <v>7.4020000000000001</v>
      </c>
      <c r="V10" s="2">
        <v>22</v>
      </c>
      <c r="W10" s="25">
        <f t="shared" si="0"/>
        <v>2.9721696838692244</v>
      </c>
      <c r="X10" s="2">
        <v>5.1360000000000001</v>
      </c>
      <c r="AA10" s="25"/>
      <c r="AC10" s="2">
        <v>5.6000000000000001E-2</v>
      </c>
      <c r="AD10" s="32">
        <f t="shared" si="11"/>
        <v>287.61599999999999</v>
      </c>
      <c r="AE10" s="6">
        <f t="shared" si="12"/>
        <v>0.33645454545454545</v>
      </c>
      <c r="AF10" s="6">
        <f t="shared" si="13"/>
        <v>0.16644150229667659</v>
      </c>
      <c r="AH10" s="2">
        <f t="shared" si="10"/>
        <v>0.28045454545454546</v>
      </c>
      <c r="AI10">
        <f t="shared" si="6"/>
        <v>1.0892922193943515</v>
      </c>
      <c r="AJ10">
        <f t="shared" si="7"/>
        <v>4.0253516907351496</v>
      </c>
      <c r="AK10">
        <f t="shared" si="8"/>
        <v>5.6364116635411179</v>
      </c>
      <c r="AL10">
        <f t="shared" si="9"/>
        <v>5.8184630595877858</v>
      </c>
    </row>
    <row r="11" spans="1:38" s="2" customFormat="1">
      <c r="B11" s="2">
        <v>1194</v>
      </c>
      <c r="D11" s="2" t="s">
        <v>678</v>
      </c>
      <c r="E11" s="31">
        <v>39684.298611111109</v>
      </c>
      <c r="G11" s="2">
        <v>17.5</v>
      </c>
      <c r="H11" s="2" t="s">
        <v>1</v>
      </c>
      <c r="I11" s="2" t="s">
        <v>2</v>
      </c>
      <c r="J11" s="2" t="s">
        <v>796</v>
      </c>
      <c r="K11" s="2" t="s">
        <v>802</v>
      </c>
      <c r="M11" s="2" t="s">
        <v>3</v>
      </c>
      <c r="N11" s="2" t="s">
        <v>4</v>
      </c>
      <c r="O11" s="2" t="s">
        <v>5</v>
      </c>
      <c r="P11" s="2">
        <v>39.767099000000002</v>
      </c>
      <c r="Q11" s="2">
        <v>-75.897705999999999</v>
      </c>
      <c r="R11" s="2" t="s">
        <v>338</v>
      </c>
      <c r="S11" s="2" t="s">
        <v>680</v>
      </c>
      <c r="U11" s="2">
        <v>3.07</v>
      </c>
      <c r="V11" s="2">
        <v>10</v>
      </c>
      <c r="W11" s="25">
        <f t="shared" si="0"/>
        <v>3.2573289902280131</v>
      </c>
      <c r="X11" s="2">
        <v>5.0389999999999997</v>
      </c>
      <c r="AA11" s="25"/>
      <c r="AC11" s="2">
        <v>4.7E-2</v>
      </c>
      <c r="AD11" s="32">
        <f t="shared" si="11"/>
        <v>236.833</v>
      </c>
      <c r="AE11" s="6">
        <f t="shared" si="12"/>
        <v>0.307</v>
      </c>
      <c r="AF11" s="6">
        <f t="shared" si="13"/>
        <v>0.15309446254071662</v>
      </c>
      <c r="AH11" s="2">
        <f t="shared" si="10"/>
        <v>0.26</v>
      </c>
      <c r="AI11">
        <f t="shared" si="6"/>
        <v>1.18090753139494</v>
      </c>
      <c r="AJ11">
        <f t="shared" si="7"/>
        <v>3.8501476017100584</v>
      </c>
      <c r="AK11">
        <f t="shared" si="8"/>
        <v>5.5606816310155276</v>
      </c>
      <c r="AL11">
        <f t="shared" si="9"/>
        <v>5.7268477475871968</v>
      </c>
    </row>
    <row r="12" spans="1:38" s="2" customFormat="1">
      <c r="B12" s="2">
        <v>1196</v>
      </c>
      <c r="D12" s="2" t="s">
        <v>678</v>
      </c>
      <c r="E12" s="31">
        <v>39684.298611111109</v>
      </c>
      <c r="G12" s="2">
        <v>17.5</v>
      </c>
      <c r="H12" s="2" t="s">
        <v>1</v>
      </c>
      <c r="I12" s="2" t="s">
        <v>2</v>
      </c>
      <c r="J12" s="2" t="s">
        <v>796</v>
      </c>
      <c r="K12" s="2" t="s">
        <v>803</v>
      </c>
      <c r="M12" s="2" t="s">
        <v>3</v>
      </c>
      <c r="N12" s="2" t="s">
        <v>4</v>
      </c>
      <c r="O12" s="2" t="s">
        <v>5</v>
      </c>
      <c r="P12" s="2">
        <v>39.767099000000002</v>
      </c>
      <c r="Q12" s="2">
        <v>-75.897705999999999</v>
      </c>
      <c r="R12" s="2" t="s">
        <v>338</v>
      </c>
      <c r="S12" s="2" t="s">
        <v>742</v>
      </c>
      <c r="U12" s="2">
        <v>5.6559999999999997</v>
      </c>
      <c r="V12" s="2">
        <v>18</v>
      </c>
      <c r="W12" s="25">
        <f t="shared" si="0"/>
        <v>3.1824611032531824</v>
      </c>
      <c r="X12" s="2">
        <v>4.9539999999999997</v>
      </c>
      <c r="AA12" s="25"/>
      <c r="AC12" s="2">
        <v>5.1999999999999998E-2</v>
      </c>
      <c r="AD12" s="32">
        <f t="shared" si="11"/>
        <v>257.608</v>
      </c>
      <c r="AE12" s="6">
        <f t="shared" si="12"/>
        <v>0.31422222222222218</v>
      </c>
      <c r="AF12" s="6">
        <f t="shared" si="13"/>
        <v>0.16548797736916551</v>
      </c>
      <c r="AH12" s="2">
        <f t="shared" si="10"/>
        <v>0.26222222222222219</v>
      </c>
      <c r="AI12">
        <f t="shared" si="6"/>
        <v>1.1576548293018931</v>
      </c>
      <c r="AJ12">
        <f t="shared" si="7"/>
        <v>3.9512437185814275</v>
      </c>
      <c r="AK12">
        <f t="shared" si="8"/>
        <v>5.5691923206834364</v>
      </c>
      <c r="AL12">
        <f t="shared" si="9"/>
        <v>5.7501004496802439</v>
      </c>
    </row>
    <row r="13" spans="1:38" s="2" customFormat="1">
      <c r="A13" s="2">
        <v>352</v>
      </c>
      <c r="B13" s="2">
        <v>714</v>
      </c>
      <c r="D13" s="2" t="s">
        <v>689</v>
      </c>
      <c r="E13" s="31">
        <v>40082.604166666664</v>
      </c>
      <c r="G13" s="2">
        <v>18.5</v>
      </c>
      <c r="H13" s="2" t="s">
        <v>1</v>
      </c>
      <c r="I13" s="2" t="s">
        <v>2</v>
      </c>
      <c r="J13" s="2" t="s">
        <v>796</v>
      </c>
      <c r="M13" s="2" t="s">
        <v>44</v>
      </c>
      <c r="N13" s="2" t="s">
        <v>310</v>
      </c>
      <c r="O13" s="2" t="s">
        <v>311</v>
      </c>
      <c r="P13" s="2">
        <v>39.681541000000003</v>
      </c>
      <c r="Q13" s="2">
        <v>-75.847434000000007</v>
      </c>
      <c r="R13" s="2" t="s">
        <v>690</v>
      </c>
      <c r="S13" s="2" t="s">
        <v>691</v>
      </c>
      <c r="T13" s="2" t="s">
        <v>8</v>
      </c>
      <c r="U13" s="2">
        <v>5.5110000000000001</v>
      </c>
      <c r="V13" s="2">
        <v>18</v>
      </c>
      <c r="W13" s="25">
        <f t="shared" si="0"/>
        <v>3.2661948829613499</v>
      </c>
      <c r="X13" s="2">
        <v>5.2910000000000004</v>
      </c>
      <c r="AA13" s="25"/>
      <c r="AC13" s="2">
        <v>5.6000000000000001E-2</v>
      </c>
      <c r="AD13" s="32">
        <f t="shared" si="11"/>
        <v>296.29599999999999</v>
      </c>
      <c r="AE13" s="6">
        <f t="shared" si="12"/>
        <v>0.3061666666666667</v>
      </c>
      <c r="AF13" s="6">
        <f t="shared" si="13"/>
        <v>0.18290691344583559</v>
      </c>
      <c r="AH13" s="2">
        <f t="shared" si="10"/>
        <v>0.2501666666666667</v>
      </c>
      <c r="AI13">
        <f t="shared" si="6"/>
        <v>1.1836256629950663</v>
      </c>
      <c r="AJ13">
        <f t="shared" si="7"/>
        <v>4.0253516907351496</v>
      </c>
      <c r="AK13">
        <f t="shared" si="8"/>
        <v>5.5221273624054072</v>
      </c>
      <c r="AL13">
        <f t="shared" si="9"/>
        <v>5.7241296159870707</v>
      </c>
    </row>
    <row r="14" spans="1:38" s="2" customFormat="1">
      <c r="A14" s="2">
        <v>354</v>
      </c>
      <c r="B14" s="2">
        <v>716</v>
      </c>
      <c r="D14" s="2" t="s">
        <v>689</v>
      </c>
      <c r="E14" s="31">
        <v>40082.604166666664</v>
      </c>
      <c r="G14" s="2">
        <v>18.5</v>
      </c>
      <c r="H14" s="2" t="s">
        <v>1</v>
      </c>
      <c r="I14" s="2" t="s">
        <v>2</v>
      </c>
      <c r="J14" s="2" t="s">
        <v>796</v>
      </c>
      <c r="M14" s="2" t="s">
        <v>44</v>
      </c>
      <c r="N14" s="2" t="s">
        <v>310</v>
      </c>
      <c r="O14" s="2" t="s">
        <v>311</v>
      </c>
      <c r="P14" s="2">
        <v>39.681541000000003</v>
      </c>
      <c r="Q14" s="2">
        <v>-75.847434000000007</v>
      </c>
      <c r="R14" s="2" t="s">
        <v>690</v>
      </c>
      <c r="S14" s="2" t="s">
        <v>691</v>
      </c>
      <c r="T14" s="2" t="s">
        <v>8</v>
      </c>
      <c r="U14" s="2">
        <v>2.8690000000000002</v>
      </c>
      <c r="V14" s="2">
        <v>10</v>
      </c>
      <c r="W14" s="25">
        <f t="shared" si="0"/>
        <v>3.4855350296270475</v>
      </c>
      <c r="X14" s="2">
        <v>5.43</v>
      </c>
      <c r="AA14" s="25"/>
      <c r="AC14" s="2">
        <v>4.5999999999999999E-2</v>
      </c>
      <c r="AD14" s="32">
        <f t="shared" si="11"/>
        <v>249.78</v>
      </c>
      <c r="AE14" s="6">
        <f t="shared" si="12"/>
        <v>0.28690000000000004</v>
      </c>
      <c r="AF14" s="6">
        <f t="shared" si="13"/>
        <v>0.16033461136284416</v>
      </c>
      <c r="AH14" s="2">
        <f t="shared" si="10"/>
        <v>0.24090000000000006</v>
      </c>
      <c r="AI14">
        <f t="shared" si="6"/>
        <v>1.2486215559948179</v>
      </c>
      <c r="AJ14">
        <f t="shared" si="7"/>
        <v>3.8286413964890951</v>
      </c>
      <c r="AK14">
        <f t="shared" si="8"/>
        <v>5.4843819096208257</v>
      </c>
      <c r="AL14">
        <f t="shared" si="9"/>
        <v>5.6591337229873195</v>
      </c>
    </row>
    <row r="15" spans="1:38" s="2" customFormat="1">
      <c r="A15" s="2">
        <v>365</v>
      </c>
      <c r="B15" s="2">
        <v>720</v>
      </c>
      <c r="D15" s="2" t="s">
        <v>694</v>
      </c>
      <c r="E15" s="31">
        <v>40082.61041666667</v>
      </c>
      <c r="G15" s="2">
        <v>18.5</v>
      </c>
      <c r="H15" s="2" t="s">
        <v>1</v>
      </c>
      <c r="I15" s="2" t="s">
        <v>2</v>
      </c>
      <c r="J15" s="2" t="s">
        <v>796</v>
      </c>
      <c r="M15" s="2" t="s">
        <v>44</v>
      </c>
      <c r="N15" s="2" t="s">
        <v>310</v>
      </c>
      <c r="O15" s="2" t="s">
        <v>311</v>
      </c>
      <c r="P15" s="2">
        <v>39.681541000000003</v>
      </c>
      <c r="Q15" s="2">
        <v>-75.847434000000007</v>
      </c>
      <c r="R15" s="2" t="s">
        <v>690</v>
      </c>
      <c r="S15" s="2" t="s">
        <v>691</v>
      </c>
      <c r="T15" s="2" t="s">
        <v>8</v>
      </c>
      <c r="U15" s="2">
        <v>4.6710000000000003</v>
      </c>
      <c r="V15" s="2">
        <v>16</v>
      </c>
      <c r="W15" s="25">
        <f t="shared" si="0"/>
        <v>3.4253907086277025</v>
      </c>
      <c r="X15" s="2">
        <v>5.0919999999999996</v>
      </c>
      <c r="AA15" s="25"/>
      <c r="AC15" s="2">
        <v>5.2999999999999999E-2</v>
      </c>
      <c r="AD15" s="32">
        <f t="shared" si="11"/>
        <v>269.87599999999998</v>
      </c>
      <c r="AE15" s="6">
        <f t="shared" si="12"/>
        <v>0.29193750000000002</v>
      </c>
      <c r="AF15" s="6">
        <f t="shared" si="13"/>
        <v>0.18154570755726823</v>
      </c>
      <c r="AH15" s="2">
        <f t="shared" si="10"/>
        <v>0.23893750000000002</v>
      </c>
      <c r="AI15">
        <f t="shared" si="6"/>
        <v>1.2312155407198102</v>
      </c>
      <c r="AJ15">
        <f t="shared" si="7"/>
        <v>3.970291913552122</v>
      </c>
      <c r="AK15">
        <f t="shared" si="8"/>
        <v>5.4762020114566319</v>
      </c>
      <c r="AL15">
        <f t="shared" si="9"/>
        <v>5.6765397382623268</v>
      </c>
    </row>
    <row r="16" spans="1:38" s="2" customFormat="1">
      <c r="A16" s="2">
        <v>397</v>
      </c>
      <c r="B16" s="2">
        <v>1248</v>
      </c>
      <c r="D16" s="2" t="s">
        <v>804</v>
      </c>
      <c r="E16" s="31">
        <v>40090.631944444445</v>
      </c>
      <c r="G16" s="2">
        <v>18.5</v>
      </c>
      <c r="H16" s="2" t="s">
        <v>1</v>
      </c>
      <c r="I16" s="2" t="s">
        <v>2</v>
      </c>
      <c r="J16" s="2" t="s">
        <v>796</v>
      </c>
      <c r="M16" s="2" t="s">
        <v>3</v>
      </c>
      <c r="N16" s="2" t="s">
        <v>13</v>
      </c>
      <c r="O16" s="2" t="s">
        <v>805</v>
      </c>
      <c r="P16" s="2">
        <v>40.209434000000002</v>
      </c>
      <c r="Q16" s="2">
        <v>-75.799092000000002</v>
      </c>
      <c r="R16" s="2" t="s">
        <v>806</v>
      </c>
      <c r="T16" s="2" t="s">
        <v>29</v>
      </c>
      <c r="U16" s="2">
        <v>5.04</v>
      </c>
      <c r="V16" s="2">
        <v>14</v>
      </c>
      <c r="W16" s="25">
        <f t="shared" si="0"/>
        <v>2.7777777777777777</v>
      </c>
      <c r="X16" s="2">
        <v>4.7770000000000001</v>
      </c>
      <c r="AA16" s="25"/>
      <c r="AC16" s="2">
        <v>0.06</v>
      </c>
      <c r="AD16" s="32">
        <f t="shared" si="11"/>
        <v>286.62</v>
      </c>
      <c r="AE16" s="6">
        <f t="shared" si="12"/>
        <v>0.36</v>
      </c>
      <c r="AF16" s="6">
        <f t="shared" si="13"/>
        <v>0.16666666666666666</v>
      </c>
      <c r="AH16" s="2">
        <f t="shared" si="10"/>
        <v>0.3</v>
      </c>
      <c r="AI16">
        <f t="shared" si="6"/>
        <v>1.0216512475319812</v>
      </c>
      <c r="AJ16">
        <f t="shared" si="7"/>
        <v>4.0943445622221004</v>
      </c>
      <c r="AK16">
        <f t="shared" si="8"/>
        <v>5.7037824746562009</v>
      </c>
      <c r="AL16">
        <f t="shared" si="9"/>
        <v>5.8861040314501558</v>
      </c>
    </row>
    <row r="17" spans="1:38" s="2" customFormat="1">
      <c r="A17" s="2">
        <v>407</v>
      </c>
      <c r="B17" s="2">
        <v>1258</v>
      </c>
      <c r="D17" s="2" t="s">
        <v>807</v>
      </c>
      <c r="E17" s="31">
        <v>40094.535416666666</v>
      </c>
      <c r="G17" s="2">
        <v>18.5</v>
      </c>
      <c r="H17" s="2" t="s">
        <v>1</v>
      </c>
      <c r="I17" s="2" t="s">
        <v>2</v>
      </c>
      <c r="J17" s="2" t="s">
        <v>796</v>
      </c>
      <c r="M17" s="2" t="s">
        <v>44</v>
      </c>
      <c r="N17" s="2" t="s">
        <v>45</v>
      </c>
      <c r="O17" s="2" t="s">
        <v>46</v>
      </c>
      <c r="P17" s="2">
        <v>39.336731999999998</v>
      </c>
      <c r="Q17" s="2">
        <v>-76.129684999999995</v>
      </c>
      <c r="R17" s="39" t="s">
        <v>47</v>
      </c>
      <c r="S17" s="39" t="s">
        <v>808</v>
      </c>
      <c r="T17" s="39" t="s">
        <v>29</v>
      </c>
      <c r="U17" s="2">
        <v>5.6580000000000004</v>
      </c>
      <c r="V17" s="2">
        <v>20</v>
      </c>
      <c r="W17" s="25">
        <f t="shared" si="0"/>
        <v>3.5348179568752207</v>
      </c>
      <c r="X17" s="2">
        <v>5.4420000000000002</v>
      </c>
      <c r="AA17" s="25"/>
      <c r="AC17" s="2">
        <v>5.3999999999999999E-2</v>
      </c>
      <c r="AD17" s="32">
        <f t="shared" si="11"/>
        <v>293.86799999999999</v>
      </c>
      <c r="AE17" s="6">
        <f t="shared" si="12"/>
        <v>0.28290000000000004</v>
      </c>
      <c r="AF17" s="6">
        <f t="shared" si="13"/>
        <v>0.1908801696712619</v>
      </c>
      <c r="AH17" s="2">
        <f t="shared" si="10"/>
        <v>0.22890000000000005</v>
      </c>
      <c r="AI17">
        <f t="shared" si="6"/>
        <v>1.2626618006746155</v>
      </c>
      <c r="AJ17">
        <f t="shared" si="7"/>
        <v>3.9889840465642745</v>
      </c>
      <c r="AK17">
        <f t="shared" si="8"/>
        <v>5.433285226958521</v>
      </c>
      <c r="AL17">
        <f t="shared" si="9"/>
        <v>5.6450934783075217</v>
      </c>
    </row>
    <row r="18" spans="1:38" s="2" customFormat="1">
      <c r="B18" s="2">
        <v>1505</v>
      </c>
      <c r="D18" s="2" t="s">
        <v>809</v>
      </c>
      <c r="E18" s="31">
        <v>40464.489583333336</v>
      </c>
      <c r="G18" s="2">
        <v>19.399999999999999</v>
      </c>
      <c r="H18" s="2" t="s">
        <v>106</v>
      </c>
      <c r="I18" s="2" t="s">
        <v>2</v>
      </c>
      <c r="J18" s="2" t="s">
        <v>632</v>
      </c>
      <c r="M18" s="2" t="s">
        <v>462</v>
      </c>
      <c r="N18" s="2" t="s">
        <v>713</v>
      </c>
      <c r="O18" s="2" t="s">
        <v>714</v>
      </c>
      <c r="P18" s="2">
        <v>39.336970999999998</v>
      </c>
      <c r="Q18" s="2">
        <v>-76.129360000000005</v>
      </c>
      <c r="R18" s="2" t="s">
        <v>810</v>
      </c>
      <c r="S18" s="2" t="s">
        <v>672</v>
      </c>
      <c r="T18" s="2" t="s">
        <v>155</v>
      </c>
      <c r="U18" s="2">
        <v>2.5019999999999998</v>
      </c>
      <c r="V18" s="2">
        <v>14</v>
      </c>
      <c r="W18" s="25">
        <f t="shared" si="0"/>
        <v>5.5955235811350921</v>
      </c>
      <c r="X18" s="2">
        <v>6.8460000000000001</v>
      </c>
      <c r="AA18" s="25"/>
      <c r="AC18" s="2">
        <v>4.3999999999999997E-2</v>
      </c>
      <c r="AD18" s="32">
        <f t="shared" si="11"/>
        <v>301.22399999999999</v>
      </c>
      <c r="AE18" s="6">
        <f t="shared" si="12"/>
        <v>0.17871428571428569</v>
      </c>
      <c r="AF18" s="6">
        <f t="shared" si="13"/>
        <v>0.24620303756994408</v>
      </c>
      <c r="AH18" s="2">
        <f t="shared" si="10"/>
        <v>0.13471428571428568</v>
      </c>
      <c r="AI18">
        <f t="shared" si="6"/>
        <v>1.7219669175705392</v>
      </c>
      <c r="AJ18">
        <f t="shared" si="7"/>
        <v>3.784189633918261</v>
      </c>
      <c r="AK18">
        <f t="shared" si="8"/>
        <v>4.9031561335781442</v>
      </c>
      <c r="AL18">
        <f t="shared" si="9"/>
        <v>5.185788361411598</v>
      </c>
    </row>
    <row r="19" spans="1:38" s="2" customFormat="1">
      <c r="A19" s="2">
        <v>260</v>
      </c>
      <c r="B19" s="2">
        <v>658</v>
      </c>
      <c r="D19" s="2" t="s">
        <v>697</v>
      </c>
      <c r="E19" s="31">
        <v>40049.288194444445</v>
      </c>
      <c r="G19" s="2">
        <v>19.5</v>
      </c>
      <c r="H19" s="2" t="s">
        <v>1</v>
      </c>
      <c r="I19" s="2" t="s">
        <v>2</v>
      </c>
      <c r="J19" s="2" t="s">
        <v>796</v>
      </c>
      <c r="M19" s="2" t="s">
        <v>3</v>
      </c>
      <c r="N19" s="2" t="s">
        <v>4</v>
      </c>
      <c r="O19" s="2" t="s">
        <v>5</v>
      </c>
      <c r="R19" s="39" t="s">
        <v>698</v>
      </c>
      <c r="S19" s="39" t="s">
        <v>334</v>
      </c>
      <c r="T19" s="2" t="s">
        <v>8</v>
      </c>
      <c r="U19" s="2">
        <v>5.1369999999999996</v>
      </c>
      <c r="V19" s="2">
        <v>20</v>
      </c>
      <c r="W19" s="25">
        <f t="shared" si="0"/>
        <v>3.8933229511387974</v>
      </c>
      <c r="X19" s="2">
        <v>5.4770000000000003</v>
      </c>
      <c r="AA19" s="25"/>
      <c r="AD19" s="32"/>
      <c r="AE19" s="6"/>
      <c r="AH19" s="2" t="str">
        <f t="shared" si="10"/>
        <v/>
      </c>
      <c r="AI19">
        <f t="shared" si="6"/>
        <v>1.3592630220688604</v>
      </c>
      <c r="AJ19" t="str">
        <f t="shared" si="7"/>
        <v/>
      </c>
      <c r="AK19" t="str">
        <f t="shared" si="8"/>
        <v/>
      </c>
      <c r="AL19" t="str">
        <f t="shared" si="9"/>
        <v/>
      </c>
    </row>
    <row r="20" spans="1:38">
      <c r="A20">
        <v>194</v>
      </c>
      <c r="B20">
        <v>630</v>
      </c>
      <c r="C20" t="s">
        <v>326</v>
      </c>
      <c r="D20" t="s">
        <v>811</v>
      </c>
      <c r="E20" s="1">
        <v>39732.548634259256</v>
      </c>
      <c r="F20" t="s">
        <v>812</v>
      </c>
      <c r="G20">
        <v>20</v>
      </c>
      <c r="H20" t="s">
        <v>1</v>
      </c>
      <c r="I20" t="s">
        <v>2</v>
      </c>
      <c r="J20" t="s">
        <v>796</v>
      </c>
      <c r="M20" t="s">
        <v>3</v>
      </c>
      <c r="N20" t="s">
        <v>13</v>
      </c>
      <c r="O20" t="s">
        <v>14</v>
      </c>
      <c r="R20" t="s">
        <v>329</v>
      </c>
      <c r="T20" t="s">
        <v>29</v>
      </c>
      <c r="U20">
        <v>2.6160000000000001</v>
      </c>
      <c r="V20">
        <v>11</v>
      </c>
      <c r="W20" s="3">
        <f t="shared" si="0"/>
        <v>4.2048929663608563</v>
      </c>
      <c r="X20">
        <v>6.21</v>
      </c>
      <c r="AA20" s="3"/>
      <c r="AD20" s="4"/>
      <c r="AE20" s="5"/>
      <c r="AH20" s="2" t="str">
        <f t="shared" si="10"/>
        <v/>
      </c>
      <c r="AI20">
        <f t="shared" ref="AI20:AI86" si="14">IF(W20&gt;0,LN(W20),"")</f>
        <v>1.4362488392034183</v>
      </c>
      <c r="AJ20" t="str">
        <f t="shared" ref="AJ20:AJ86" si="15">IF(AC20&gt;0,LN(AC20*1000),"")</f>
        <v/>
      </c>
      <c r="AK20" t="str">
        <f t="shared" ref="AK20:AK86" si="16">IF(AE20&gt;0,LN((AE20-AC20)*1000),"")</f>
        <v/>
      </c>
      <c r="AL20" t="str">
        <f t="shared" ref="AL20:AL86" si="17">IF(AE20&gt;0,LN(AE20*1000),"")</f>
        <v/>
      </c>
    </row>
    <row r="21" spans="1:38">
      <c r="A21">
        <v>202</v>
      </c>
      <c r="B21">
        <v>631</v>
      </c>
      <c r="C21" t="s">
        <v>326</v>
      </c>
      <c r="D21" t="s">
        <v>813</v>
      </c>
      <c r="E21" s="1">
        <v>39732.571134259262</v>
      </c>
      <c r="F21" t="s">
        <v>814</v>
      </c>
      <c r="G21">
        <v>20</v>
      </c>
      <c r="H21" t="s">
        <v>1</v>
      </c>
      <c r="I21" t="s">
        <v>2</v>
      </c>
      <c r="J21" t="s">
        <v>796</v>
      </c>
      <c r="M21" t="s">
        <v>3</v>
      </c>
      <c r="N21" t="s">
        <v>13</v>
      </c>
      <c r="O21" t="s">
        <v>14</v>
      </c>
      <c r="R21" t="s">
        <v>329</v>
      </c>
      <c r="T21" t="s">
        <v>29</v>
      </c>
      <c r="U21">
        <v>5.7069999999999999</v>
      </c>
      <c r="V21">
        <v>22</v>
      </c>
      <c r="W21" s="3">
        <f t="shared" si="0"/>
        <v>3.854915016646224</v>
      </c>
      <c r="X21">
        <v>6.07</v>
      </c>
      <c r="AA21" s="3"/>
      <c r="AD21" s="4"/>
      <c r="AE21" s="5"/>
      <c r="AH21" s="2" t="str">
        <f t="shared" si="10"/>
        <v/>
      </c>
      <c r="AI21">
        <f t="shared" si="14"/>
        <v>1.3493489618037449</v>
      </c>
      <c r="AJ21" t="str">
        <f t="shared" si="15"/>
        <v/>
      </c>
      <c r="AK21" t="str">
        <f t="shared" si="16"/>
        <v/>
      </c>
      <c r="AL21" t="str">
        <f t="shared" si="17"/>
        <v/>
      </c>
    </row>
    <row r="22" spans="1:38">
      <c r="A22">
        <v>203</v>
      </c>
      <c r="B22">
        <v>632</v>
      </c>
      <c r="C22" t="s">
        <v>326</v>
      </c>
      <c r="D22" t="s">
        <v>815</v>
      </c>
      <c r="E22" s="1">
        <v>39732.574421296296</v>
      </c>
      <c r="F22" t="s">
        <v>816</v>
      </c>
      <c r="G22">
        <v>20</v>
      </c>
      <c r="H22" t="s">
        <v>1</v>
      </c>
      <c r="I22" t="s">
        <v>2</v>
      </c>
      <c r="J22" t="s">
        <v>796</v>
      </c>
      <c r="L22" t="s">
        <v>817</v>
      </c>
      <c r="M22" t="s">
        <v>3</v>
      </c>
      <c r="N22" t="s">
        <v>13</v>
      </c>
      <c r="O22" t="s">
        <v>14</v>
      </c>
      <c r="R22" t="s">
        <v>329</v>
      </c>
      <c r="S22" t="s">
        <v>818</v>
      </c>
      <c r="T22" t="s">
        <v>29</v>
      </c>
      <c r="U22">
        <v>5.0389999999999997</v>
      </c>
      <c r="V22">
        <v>21</v>
      </c>
      <c r="W22" s="3">
        <f t="shared" si="0"/>
        <v>4.1674935503076007</v>
      </c>
      <c r="X22">
        <v>6.97</v>
      </c>
      <c r="AA22" s="3"/>
      <c r="AD22" s="4"/>
      <c r="AE22" s="5"/>
      <c r="AH22" s="2" t="str">
        <f t="shared" si="10"/>
        <v/>
      </c>
      <c r="AI22">
        <f t="shared" si="14"/>
        <v>1.4273147880249619</v>
      </c>
      <c r="AJ22" t="str">
        <f t="shared" si="15"/>
        <v/>
      </c>
      <c r="AK22" t="str">
        <f t="shared" si="16"/>
        <v/>
      </c>
      <c r="AL22" t="str">
        <f t="shared" si="17"/>
        <v/>
      </c>
    </row>
    <row r="23" spans="1:38">
      <c r="A23">
        <v>263</v>
      </c>
      <c r="B23">
        <v>661</v>
      </c>
      <c r="D23" t="s">
        <v>332</v>
      </c>
      <c r="E23" s="1">
        <v>40051.318749999999</v>
      </c>
      <c r="G23">
        <v>20</v>
      </c>
      <c r="H23" t="s">
        <v>1</v>
      </c>
      <c r="I23" t="s">
        <v>2</v>
      </c>
      <c r="J23" t="s">
        <v>796</v>
      </c>
      <c r="M23" t="s">
        <v>3</v>
      </c>
      <c r="N23" t="s">
        <v>4</v>
      </c>
      <c r="O23" t="s">
        <v>5</v>
      </c>
      <c r="R23" s="40" t="s">
        <v>698</v>
      </c>
      <c r="S23" s="40" t="s">
        <v>334</v>
      </c>
      <c r="T23" t="s">
        <v>8</v>
      </c>
      <c r="U23">
        <v>4.391</v>
      </c>
      <c r="V23">
        <v>18</v>
      </c>
      <c r="W23" s="3">
        <f t="shared" si="0"/>
        <v>4.0992940104759734</v>
      </c>
      <c r="X23">
        <v>5.8609999999999998</v>
      </c>
      <c r="AA23" s="3"/>
      <c r="AD23" s="4"/>
      <c r="AE23" s="5"/>
      <c r="AH23" s="2" t="str">
        <f t="shared" si="10"/>
        <v/>
      </c>
      <c r="AI23">
        <f t="shared" si="14"/>
        <v>1.4108147663165842</v>
      </c>
      <c r="AJ23" t="str">
        <f t="shared" si="15"/>
        <v/>
      </c>
      <c r="AK23" t="str">
        <f t="shared" si="16"/>
        <v/>
      </c>
      <c r="AL23" t="str">
        <f t="shared" si="17"/>
        <v/>
      </c>
    </row>
    <row r="24" spans="1:38">
      <c r="A24">
        <v>265</v>
      </c>
      <c r="B24">
        <v>663</v>
      </c>
      <c r="D24" t="s">
        <v>332</v>
      </c>
      <c r="E24" s="1">
        <v>40051.318749999999</v>
      </c>
      <c r="G24">
        <v>20</v>
      </c>
      <c r="H24" t="s">
        <v>1</v>
      </c>
      <c r="I24" t="s">
        <v>2</v>
      </c>
      <c r="J24" t="s">
        <v>796</v>
      </c>
      <c r="M24" t="s">
        <v>3</v>
      </c>
      <c r="N24" t="s">
        <v>4</v>
      </c>
      <c r="O24" t="s">
        <v>5</v>
      </c>
      <c r="R24" t="s">
        <v>797</v>
      </c>
      <c r="S24" s="40" t="s">
        <v>334</v>
      </c>
      <c r="T24" t="s">
        <v>8</v>
      </c>
      <c r="U24">
        <v>3.0750000000000002</v>
      </c>
      <c r="V24">
        <v>12</v>
      </c>
      <c r="W24" s="3">
        <f t="shared" si="0"/>
        <v>3.9024390243902438</v>
      </c>
      <c r="X24">
        <v>5.6150000000000002</v>
      </c>
      <c r="AA24" s="3"/>
      <c r="AD24" s="4"/>
      <c r="AE24" s="5"/>
      <c r="AH24" s="2" t="str">
        <f t="shared" si="10"/>
        <v/>
      </c>
      <c r="AI24">
        <f t="shared" si="14"/>
        <v>1.3616017485295191</v>
      </c>
      <c r="AJ24" t="str">
        <f t="shared" si="15"/>
        <v/>
      </c>
      <c r="AK24" t="str">
        <f t="shared" si="16"/>
        <v/>
      </c>
      <c r="AL24" t="str">
        <f t="shared" si="17"/>
        <v/>
      </c>
    </row>
    <row r="25" spans="1:38">
      <c r="A25" s="2"/>
      <c r="B25" s="2">
        <v>1231</v>
      </c>
      <c r="C25" s="2"/>
      <c r="D25" s="2" t="s">
        <v>819</v>
      </c>
      <c r="E25" s="31">
        <v>40075.923611111109</v>
      </c>
      <c r="F25" s="2"/>
      <c r="G25" s="2">
        <v>20</v>
      </c>
      <c r="H25" s="2" t="s">
        <v>1</v>
      </c>
      <c r="I25" s="2" t="s">
        <v>2</v>
      </c>
      <c r="J25" s="2" t="s">
        <v>796</v>
      </c>
      <c r="K25" s="2"/>
      <c r="L25" s="2" t="s">
        <v>820</v>
      </c>
      <c r="M25" s="2" t="s">
        <v>3</v>
      </c>
      <c r="N25" s="2" t="s">
        <v>4</v>
      </c>
      <c r="O25" s="2" t="s">
        <v>22</v>
      </c>
      <c r="P25" s="2">
        <v>39.863286000000002</v>
      </c>
      <c r="Q25" s="2">
        <v>-75.784515999999996</v>
      </c>
      <c r="R25" s="2" t="s">
        <v>346</v>
      </c>
      <c r="S25" s="2" t="s">
        <v>110</v>
      </c>
      <c r="T25" s="2" t="s">
        <v>8</v>
      </c>
      <c r="U25" s="2">
        <v>3.5089999999999999</v>
      </c>
      <c r="V25" s="2">
        <v>13</v>
      </c>
      <c r="W25" s="25">
        <f t="shared" si="0"/>
        <v>3.7047591906526076</v>
      </c>
      <c r="X25" s="2">
        <v>5.4370000000000003</v>
      </c>
      <c r="Y25" s="2"/>
      <c r="Z25" s="2"/>
      <c r="AA25" s="25"/>
      <c r="AB25" s="2"/>
      <c r="AC25" s="2">
        <v>4.8000000000000001E-2</v>
      </c>
      <c r="AD25" s="32">
        <f>AC25*(X25*1000)</f>
        <v>260.976</v>
      </c>
      <c r="AE25" s="6">
        <f>U25/V25</f>
        <v>0.26992307692307693</v>
      </c>
      <c r="AF25" s="6">
        <f>AC25/AE25</f>
        <v>0.17782844115132515</v>
      </c>
      <c r="AG25" s="2"/>
      <c r="AH25" s="2">
        <f t="shared" si="10"/>
        <v>0.22192307692307695</v>
      </c>
      <c r="AI25">
        <f t="shared" si="14"/>
        <v>1.3096182608604587</v>
      </c>
      <c r="AJ25">
        <f t="shared" si="15"/>
        <v>3.8712010109078911</v>
      </c>
      <c r="AK25">
        <f t="shared" si="16"/>
        <v>5.4023308214806631</v>
      </c>
      <c r="AL25">
        <f t="shared" si="17"/>
        <v>5.5981370181216787</v>
      </c>
    </row>
    <row r="26" spans="1:38">
      <c r="B26" s="2">
        <v>1401</v>
      </c>
      <c r="D26" s="2" t="s">
        <v>705</v>
      </c>
      <c r="E26" s="1">
        <v>40427.433333333334</v>
      </c>
      <c r="G26">
        <v>20.100000000000001</v>
      </c>
      <c r="H26" t="s">
        <v>106</v>
      </c>
      <c r="I26" t="s">
        <v>2</v>
      </c>
      <c r="J26" t="s">
        <v>632</v>
      </c>
      <c r="M26" s="2" t="s">
        <v>3</v>
      </c>
      <c r="N26" s="2" t="s">
        <v>706</v>
      </c>
      <c r="O26" t="s">
        <v>707</v>
      </c>
      <c r="P26" s="2">
        <v>39.801746999999999</v>
      </c>
      <c r="Q26" s="2">
        <v>-76.305611999999996</v>
      </c>
      <c r="R26" s="2" t="s">
        <v>708</v>
      </c>
      <c r="S26" s="2" t="s">
        <v>709</v>
      </c>
      <c r="T26" t="s">
        <v>17</v>
      </c>
      <c r="U26">
        <v>3.101</v>
      </c>
      <c r="V26">
        <v>12</v>
      </c>
      <c r="W26" s="3">
        <f t="shared" si="0"/>
        <v>3.8697194453402131</v>
      </c>
      <c r="X26">
        <v>5.5940000000000003</v>
      </c>
      <c r="AA26" s="3"/>
      <c r="AC26">
        <v>4.3999999999999997E-2</v>
      </c>
      <c r="AD26" s="4">
        <f>AC26*(X26*1000)</f>
        <v>246.136</v>
      </c>
      <c r="AE26" s="5">
        <f>U26/V26</f>
        <v>0.25841666666666668</v>
      </c>
      <c r="AF26" s="5">
        <f>AC26/AE26</f>
        <v>0.17026765559496934</v>
      </c>
      <c r="AH26" s="2">
        <f t="shared" si="10"/>
        <v>0.2144166666666667</v>
      </c>
      <c r="AI26">
        <f t="shared" si="14"/>
        <v>1.3531820096696885</v>
      </c>
      <c r="AJ26">
        <f t="shared" si="15"/>
        <v>3.784189633918261</v>
      </c>
      <c r="AK26">
        <f t="shared" si="16"/>
        <v>5.3679211624937437</v>
      </c>
      <c r="AL26">
        <f t="shared" si="17"/>
        <v>5.5545732693124483</v>
      </c>
    </row>
    <row r="27" spans="1:38">
      <c r="B27" s="2">
        <v>1404</v>
      </c>
      <c r="D27" s="2" t="s">
        <v>705</v>
      </c>
      <c r="E27" s="1">
        <v>40427.433333333334</v>
      </c>
      <c r="G27">
        <v>20.100000000000001</v>
      </c>
      <c r="H27" t="s">
        <v>106</v>
      </c>
      <c r="I27" t="s">
        <v>2</v>
      </c>
      <c r="J27" t="s">
        <v>632</v>
      </c>
      <c r="M27" s="2" t="s">
        <v>3</v>
      </c>
      <c r="N27" s="2" t="s">
        <v>706</v>
      </c>
      <c r="O27" t="s">
        <v>707</v>
      </c>
      <c r="P27" s="2">
        <v>39.801746999999999</v>
      </c>
      <c r="Q27" s="2">
        <v>-76.305611999999996</v>
      </c>
      <c r="R27" s="2" t="s">
        <v>708</v>
      </c>
      <c r="S27" s="2" t="s">
        <v>709</v>
      </c>
      <c r="T27" t="s">
        <v>17</v>
      </c>
      <c r="U27">
        <v>3.306</v>
      </c>
      <c r="V27">
        <v>13</v>
      </c>
      <c r="W27" s="3">
        <f t="shared" si="0"/>
        <v>3.9322444041137325</v>
      </c>
      <c r="X27">
        <v>5.7169999999999996</v>
      </c>
      <c r="AA27" s="3"/>
      <c r="AC27">
        <v>4.5999999999999999E-2</v>
      </c>
      <c r="AD27" s="4">
        <f>AC27*(X27*1000)</f>
        <v>262.98199999999997</v>
      </c>
      <c r="AE27" s="5">
        <f>U27/V27</f>
        <v>0.25430769230769229</v>
      </c>
      <c r="AF27" s="5">
        <f>AC27/AE27</f>
        <v>0.18088324258923172</v>
      </c>
      <c r="AH27" s="2">
        <f t="shared" si="10"/>
        <v>0.2083076923076923</v>
      </c>
      <c r="AI27">
        <f t="shared" si="14"/>
        <v>1.3692103580627042</v>
      </c>
      <c r="AJ27">
        <f t="shared" si="15"/>
        <v>3.8286413964890951</v>
      </c>
      <c r="AK27">
        <f t="shared" si="16"/>
        <v>5.3390162765706286</v>
      </c>
      <c r="AL27">
        <f t="shared" si="17"/>
        <v>5.5385449209194331</v>
      </c>
    </row>
    <row r="28" spans="1:38">
      <c r="A28">
        <v>42</v>
      </c>
      <c r="B28">
        <v>595</v>
      </c>
      <c r="C28" t="s">
        <v>662</v>
      </c>
      <c r="D28" t="s">
        <v>821</v>
      </c>
      <c r="E28" s="1">
        <v>39699.884953703702</v>
      </c>
      <c r="F28" t="s">
        <v>822</v>
      </c>
      <c r="G28">
        <v>20.5</v>
      </c>
      <c r="H28" t="s">
        <v>1</v>
      </c>
      <c r="I28" t="s">
        <v>2</v>
      </c>
      <c r="J28" t="s">
        <v>796</v>
      </c>
      <c r="M28" t="s">
        <v>3</v>
      </c>
      <c r="N28" t="s">
        <v>4</v>
      </c>
      <c r="O28" t="s">
        <v>5</v>
      </c>
      <c r="R28" t="s">
        <v>338</v>
      </c>
      <c r="S28" t="s">
        <v>823</v>
      </c>
      <c r="T28" t="s">
        <v>8</v>
      </c>
      <c r="U28">
        <v>6.4989999999999997</v>
      </c>
      <c r="V28">
        <v>24</v>
      </c>
      <c r="W28" s="3">
        <f t="shared" si="0"/>
        <v>3.6928758270503157</v>
      </c>
      <c r="X28">
        <v>5.47</v>
      </c>
      <c r="AA28" s="3"/>
      <c r="AD28" s="4"/>
      <c r="AE28" s="5"/>
      <c r="AH28" s="2" t="str">
        <f t="shared" si="10"/>
        <v/>
      </c>
      <c r="AI28">
        <f t="shared" si="14"/>
        <v>1.3064055114357338</v>
      </c>
      <c r="AJ28" t="str">
        <f t="shared" si="15"/>
        <v/>
      </c>
      <c r="AK28" t="str">
        <f t="shared" si="16"/>
        <v/>
      </c>
      <c r="AL28" t="str">
        <f t="shared" si="17"/>
        <v/>
      </c>
    </row>
    <row r="29" spans="1:38">
      <c r="A29">
        <v>43</v>
      </c>
      <c r="B29">
        <v>596</v>
      </c>
      <c r="C29" t="s">
        <v>662</v>
      </c>
      <c r="D29" t="s">
        <v>821</v>
      </c>
      <c r="E29" s="1">
        <v>39699.884953703702</v>
      </c>
      <c r="F29" t="s">
        <v>822</v>
      </c>
      <c r="G29">
        <v>20.5</v>
      </c>
      <c r="H29" t="s">
        <v>1</v>
      </c>
      <c r="I29" t="s">
        <v>2</v>
      </c>
      <c r="J29" t="s">
        <v>796</v>
      </c>
      <c r="M29" t="s">
        <v>3</v>
      </c>
      <c r="N29" t="s">
        <v>4</v>
      </c>
      <c r="O29" t="s">
        <v>5</v>
      </c>
      <c r="R29" t="s">
        <v>338</v>
      </c>
      <c r="S29" t="s">
        <v>824</v>
      </c>
      <c r="T29" t="s">
        <v>8</v>
      </c>
      <c r="U29">
        <v>10.342000000000001</v>
      </c>
      <c r="V29">
        <v>39</v>
      </c>
      <c r="W29" s="3">
        <f t="shared" si="0"/>
        <v>3.7710307484045638</v>
      </c>
      <c r="X29">
        <v>5.61</v>
      </c>
      <c r="AA29" s="3"/>
      <c r="AD29" s="4"/>
      <c r="AE29" s="5"/>
      <c r="AH29" s="2" t="str">
        <f t="shared" si="10"/>
        <v/>
      </c>
      <c r="AI29">
        <f t="shared" si="14"/>
        <v>1.3273483721556167</v>
      </c>
      <c r="AJ29" t="str">
        <f t="shared" si="15"/>
        <v/>
      </c>
      <c r="AK29" t="str">
        <f t="shared" si="16"/>
        <v/>
      </c>
      <c r="AL29" t="str">
        <f t="shared" si="17"/>
        <v/>
      </c>
    </row>
    <row r="30" spans="1:38">
      <c r="A30" s="2">
        <v>402</v>
      </c>
      <c r="B30" s="2">
        <v>1253</v>
      </c>
      <c r="C30" s="2"/>
      <c r="D30" s="2" t="s">
        <v>353</v>
      </c>
      <c r="E30" s="31">
        <v>40092.530555555553</v>
      </c>
      <c r="F30" s="2"/>
      <c r="G30" s="2">
        <v>21</v>
      </c>
      <c r="H30" s="2" t="s">
        <v>1</v>
      </c>
      <c r="I30" s="2" t="s">
        <v>2</v>
      </c>
      <c r="J30" s="2" t="s">
        <v>796</v>
      </c>
      <c r="K30" s="2"/>
      <c r="L30" s="2"/>
      <c r="M30" s="2" t="s">
        <v>3</v>
      </c>
      <c r="N30" s="2" t="s">
        <v>4</v>
      </c>
      <c r="O30" s="2" t="s">
        <v>22</v>
      </c>
      <c r="P30" s="2">
        <v>39.863286000000002</v>
      </c>
      <c r="Q30" s="2">
        <v>-75.784515999999996</v>
      </c>
      <c r="R30" s="2" t="s">
        <v>346</v>
      </c>
      <c r="S30" s="2"/>
      <c r="T30" s="2" t="s">
        <v>29</v>
      </c>
      <c r="U30" s="2">
        <v>4.5720000000000001</v>
      </c>
      <c r="V30" s="2">
        <v>20</v>
      </c>
      <c r="W30" s="25">
        <f t="shared" si="0"/>
        <v>4.3744531933508313</v>
      </c>
      <c r="X30" s="2">
        <v>7.3310000000000004</v>
      </c>
      <c r="Y30" s="2"/>
      <c r="Z30" s="2"/>
      <c r="AA30" s="25"/>
      <c r="AB30" s="2"/>
      <c r="AC30" s="2">
        <v>3.7999999999999999E-2</v>
      </c>
      <c r="AD30" s="32">
        <f>AC30*(X30*1000)</f>
        <v>278.57799999999997</v>
      </c>
      <c r="AE30" s="6">
        <f>U30/V30</f>
        <v>0.2286</v>
      </c>
      <c r="AF30" s="6">
        <f>AC30/AE30</f>
        <v>0.16622922134733159</v>
      </c>
      <c r="AG30" s="2"/>
      <c r="AH30" s="2">
        <f t="shared" si="10"/>
        <v>0.19059999999999999</v>
      </c>
      <c r="AI30">
        <f t="shared" si="14"/>
        <v>1.4757815276214268</v>
      </c>
      <c r="AJ30">
        <f t="shared" si="15"/>
        <v>3.6375861597263857</v>
      </c>
      <c r="AK30">
        <f t="shared" si="16"/>
        <v>5.2501769912201013</v>
      </c>
      <c r="AL30">
        <f t="shared" si="17"/>
        <v>5.4319737513607098</v>
      </c>
    </row>
    <row r="31" spans="1:38">
      <c r="B31" s="2">
        <v>1391</v>
      </c>
      <c r="D31" s="2" t="s">
        <v>631</v>
      </c>
      <c r="E31" s="1">
        <v>40417.502083333333</v>
      </c>
      <c r="G31">
        <v>21.1</v>
      </c>
      <c r="H31" t="s">
        <v>106</v>
      </c>
      <c r="I31" s="2" t="s">
        <v>2</v>
      </c>
      <c r="J31" t="s">
        <v>632</v>
      </c>
      <c r="M31" t="s">
        <v>143</v>
      </c>
      <c r="N31" t="s">
        <v>144</v>
      </c>
      <c r="O31" t="s">
        <v>355</v>
      </c>
      <c r="P31">
        <v>40.214844999999997</v>
      </c>
      <c r="Q31">
        <v>-75.805533999999994</v>
      </c>
      <c r="R31" t="s">
        <v>356</v>
      </c>
      <c r="S31" t="s">
        <v>633</v>
      </c>
      <c r="T31" t="s">
        <v>17</v>
      </c>
      <c r="U31">
        <v>3.7919999999999998</v>
      </c>
      <c r="V31">
        <v>19</v>
      </c>
      <c r="W31" s="3">
        <f>V31/U31</f>
        <v>5.0105485232067517</v>
      </c>
      <c r="X31">
        <v>6.883</v>
      </c>
      <c r="AA31" s="3"/>
      <c r="AC31">
        <v>4.3999999999999997E-2</v>
      </c>
      <c r="AD31" s="4">
        <f>AC31*(X31*1000)</f>
        <v>302.85199999999998</v>
      </c>
      <c r="AE31" s="5">
        <f>U31/V31</f>
        <v>0.19957894736842105</v>
      </c>
      <c r="AF31" s="5">
        <f>AC31/AE31</f>
        <v>0.22046413502109705</v>
      </c>
      <c r="AH31" s="2">
        <f>IF(AE31&gt;0,AE31-AC31,"")</f>
        <v>0.15557894736842104</v>
      </c>
      <c r="AI31">
        <f>IF(W31&gt;0,LN(W31),"")</f>
        <v>1.6115453947736653</v>
      </c>
      <c r="AJ31">
        <f>IF(AC31&gt;0,LN(AC31*1000),"")</f>
        <v>3.784189633918261</v>
      </c>
      <c r="AK31">
        <f>IF(AE31&gt;0,LN((AE31-AC31)*1000),"")</f>
        <v>5.047153302901652</v>
      </c>
      <c r="AL31">
        <f>IF(AE31&gt;0,LN(AE31*1000),"")</f>
        <v>5.2962098842084719</v>
      </c>
    </row>
    <row r="32" spans="1:38">
      <c r="A32">
        <v>49</v>
      </c>
      <c r="B32">
        <v>602</v>
      </c>
      <c r="C32" t="s">
        <v>662</v>
      </c>
      <c r="D32" t="s">
        <v>721</v>
      </c>
      <c r="E32" s="1">
        <v>39700.301319444443</v>
      </c>
      <c r="F32" t="s">
        <v>722</v>
      </c>
      <c r="G32">
        <v>21.5</v>
      </c>
      <c r="H32" t="s">
        <v>1</v>
      </c>
      <c r="I32" t="s">
        <v>2</v>
      </c>
      <c r="J32" t="s">
        <v>796</v>
      </c>
      <c r="M32" t="s">
        <v>3</v>
      </c>
      <c r="N32" t="s">
        <v>4</v>
      </c>
      <c r="O32" t="s">
        <v>5</v>
      </c>
      <c r="R32" t="s">
        <v>338</v>
      </c>
      <c r="S32" t="s">
        <v>825</v>
      </c>
      <c r="T32" t="s">
        <v>8</v>
      </c>
      <c r="U32">
        <v>5.7880000000000003</v>
      </c>
      <c r="V32">
        <v>22</v>
      </c>
      <c r="W32" s="3">
        <f t="shared" si="0"/>
        <v>3.8009675190048373</v>
      </c>
      <c r="X32">
        <v>5.5</v>
      </c>
      <c r="AA32" s="3"/>
      <c r="AD32" s="4"/>
      <c r="AE32" s="5"/>
      <c r="AH32" s="2" t="str">
        <f t="shared" si="10"/>
        <v/>
      </c>
      <c r="AI32">
        <f t="shared" si="14"/>
        <v>1.3352556445890784</v>
      </c>
      <c r="AJ32" t="str">
        <f t="shared" si="15"/>
        <v/>
      </c>
      <c r="AK32" t="str">
        <f t="shared" si="16"/>
        <v/>
      </c>
      <c r="AL32" t="str">
        <f t="shared" si="17"/>
        <v/>
      </c>
    </row>
    <row r="33" spans="1:38">
      <c r="A33">
        <v>50</v>
      </c>
      <c r="B33">
        <v>603</v>
      </c>
      <c r="C33" t="s">
        <v>662</v>
      </c>
      <c r="D33" t="s">
        <v>721</v>
      </c>
      <c r="E33" s="1">
        <v>39700.301319444443</v>
      </c>
      <c r="F33" t="s">
        <v>722</v>
      </c>
      <c r="G33">
        <v>21.5</v>
      </c>
      <c r="H33" t="s">
        <v>1</v>
      </c>
      <c r="I33" t="s">
        <v>2</v>
      </c>
      <c r="J33" t="s">
        <v>796</v>
      </c>
      <c r="M33" t="s">
        <v>3</v>
      </c>
      <c r="N33" t="s">
        <v>4</v>
      </c>
      <c r="O33" t="s">
        <v>5</v>
      </c>
      <c r="R33" t="s">
        <v>338</v>
      </c>
      <c r="S33" t="s">
        <v>826</v>
      </c>
      <c r="T33" t="s">
        <v>8</v>
      </c>
      <c r="U33">
        <v>7.7880000000000003</v>
      </c>
      <c r="V33">
        <v>31</v>
      </c>
      <c r="W33" s="3">
        <f t="shared" si="0"/>
        <v>3.9804827940421159</v>
      </c>
      <c r="X33">
        <v>5.9</v>
      </c>
      <c r="AA33" s="3"/>
      <c r="AD33" s="4"/>
      <c r="AE33" s="5"/>
      <c r="AH33" s="2" t="str">
        <f t="shared" si="10"/>
        <v/>
      </c>
      <c r="AI33">
        <f t="shared" si="14"/>
        <v>1.381403116975193</v>
      </c>
      <c r="AJ33" t="str">
        <f t="shared" si="15"/>
        <v/>
      </c>
      <c r="AK33" t="str">
        <f t="shared" si="16"/>
        <v/>
      </c>
      <c r="AL33" t="str">
        <f t="shared" si="17"/>
        <v/>
      </c>
    </row>
    <row r="34" spans="1:38">
      <c r="A34">
        <v>57</v>
      </c>
      <c r="B34">
        <v>610</v>
      </c>
      <c r="C34" t="s">
        <v>662</v>
      </c>
      <c r="D34" t="s">
        <v>729</v>
      </c>
      <c r="E34" s="1">
        <v>39700.857291666667</v>
      </c>
      <c r="F34" t="s">
        <v>273</v>
      </c>
      <c r="G34">
        <v>21.5</v>
      </c>
      <c r="H34" t="s">
        <v>1</v>
      </c>
      <c r="I34" t="s">
        <v>2</v>
      </c>
      <c r="J34" t="s">
        <v>796</v>
      </c>
      <c r="M34" t="s">
        <v>3</v>
      </c>
      <c r="N34" t="s">
        <v>4</v>
      </c>
      <c r="O34" t="s">
        <v>5</v>
      </c>
      <c r="R34" t="s">
        <v>338</v>
      </c>
      <c r="S34" t="s">
        <v>825</v>
      </c>
      <c r="U34">
        <v>6.0490000000000004</v>
      </c>
      <c r="V34">
        <v>23</v>
      </c>
      <c r="W34" s="3">
        <f t="shared" si="0"/>
        <v>3.8022813688212924</v>
      </c>
      <c r="X34">
        <v>5.5</v>
      </c>
      <c r="AA34" s="3"/>
      <c r="AD34" s="4"/>
      <c r="AE34" s="5"/>
      <c r="AH34" s="2" t="str">
        <f t="shared" si="10"/>
        <v/>
      </c>
      <c r="AI34">
        <f t="shared" si="14"/>
        <v>1.3356012468043723</v>
      </c>
      <c r="AJ34" t="str">
        <f t="shared" si="15"/>
        <v/>
      </c>
      <c r="AK34" t="str">
        <f t="shared" si="16"/>
        <v/>
      </c>
      <c r="AL34" t="str">
        <f t="shared" si="17"/>
        <v/>
      </c>
    </row>
    <row r="35" spans="1:38">
      <c r="A35">
        <v>58</v>
      </c>
      <c r="B35">
        <v>611</v>
      </c>
      <c r="C35" t="s">
        <v>662</v>
      </c>
      <c r="D35" t="s">
        <v>729</v>
      </c>
      <c r="E35" s="1">
        <v>39700.857291666667</v>
      </c>
      <c r="F35" t="s">
        <v>273</v>
      </c>
      <c r="G35">
        <v>21.5</v>
      </c>
      <c r="H35" t="s">
        <v>1</v>
      </c>
      <c r="I35" t="s">
        <v>2</v>
      </c>
      <c r="J35" t="s">
        <v>796</v>
      </c>
      <c r="M35" t="s">
        <v>3</v>
      </c>
      <c r="N35" t="s">
        <v>4</v>
      </c>
      <c r="O35" t="s">
        <v>5</v>
      </c>
      <c r="R35" t="s">
        <v>338</v>
      </c>
      <c r="S35" t="s">
        <v>826</v>
      </c>
      <c r="U35">
        <v>5.5469999999999997</v>
      </c>
      <c r="V35">
        <v>22</v>
      </c>
      <c r="W35" s="3">
        <f t="shared" si="0"/>
        <v>3.9661078060212729</v>
      </c>
      <c r="X35">
        <v>5.9</v>
      </c>
      <c r="AA35" s="3"/>
      <c r="AD35" s="4"/>
      <c r="AE35" s="5"/>
      <c r="AH35" s="2" t="str">
        <f t="shared" si="10"/>
        <v/>
      </c>
      <c r="AI35">
        <f t="shared" si="14"/>
        <v>1.3777852122852183</v>
      </c>
      <c r="AJ35" t="str">
        <f t="shared" si="15"/>
        <v/>
      </c>
      <c r="AK35" t="str">
        <f t="shared" si="16"/>
        <v/>
      </c>
      <c r="AL35" t="str">
        <f t="shared" si="17"/>
        <v/>
      </c>
    </row>
    <row r="36" spans="1:38">
      <c r="A36">
        <v>309</v>
      </c>
      <c r="B36">
        <v>684</v>
      </c>
      <c r="D36" t="s">
        <v>827</v>
      </c>
      <c r="E36" s="1">
        <v>40064.334722222222</v>
      </c>
      <c r="G36">
        <v>21.5</v>
      </c>
      <c r="H36" t="s">
        <v>1</v>
      </c>
      <c r="I36" t="s">
        <v>2</v>
      </c>
      <c r="J36" t="s">
        <v>796</v>
      </c>
      <c r="M36" t="s">
        <v>3</v>
      </c>
      <c r="N36" t="s">
        <v>4</v>
      </c>
      <c r="O36" t="s">
        <v>5</v>
      </c>
      <c r="R36" t="s">
        <v>338</v>
      </c>
      <c r="S36" t="s">
        <v>828</v>
      </c>
      <c r="T36" t="s">
        <v>8</v>
      </c>
      <c r="U36">
        <v>5.7229999999999999</v>
      </c>
      <c r="V36">
        <v>23</v>
      </c>
      <c r="W36" s="3">
        <f t="shared" ref="W36:W69" si="18">V36/U36</f>
        <v>4.0188712213873847</v>
      </c>
      <c r="X36">
        <v>5.5519999999999996</v>
      </c>
      <c r="AA36" s="3"/>
      <c r="AD36" s="4"/>
      <c r="AE36" s="5"/>
      <c r="AH36" s="2" t="str">
        <f t="shared" si="10"/>
        <v/>
      </c>
      <c r="AI36">
        <f t="shared" si="14"/>
        <v>1.3910010725021846</v>
      </c>
      <c r="AJ36" t="str">
        <f t="shared" si="15"/>
        <v/>
      </c>
      <c r="AK36" t="str">
        <f t="shared" si="16"/>
        <v/>
      </c>
      <c r="AL36" t="str">
        <f t="shared" si="17"/>
        <v/>
      </c>
    </row>
    <row r="37" spans="1:38">
      <c r="A37">
        <v>320</v>
      </c>
      <c r="B37">
        <v>694</v>
      </c>
      <c r="D37" t="s">
        <v>380</v>
      </c>
      <c r="E37" s="1">
        <v>40066.557638888888</v>
      </c>
      <c r="G37">
        <v>21.5</v>
      </c>
      <c r="H37" t="s">
        <v>1</v>
      </c>
      <c r="I37" t="s">
        <v>2</v>
      </c>
      <c r="J37" t="s">
        <v>796</v>
      </c>
      <c r="M37" t="s">
        <v>373</v>
      </c>
      <c r="N37" t="s">
        <v>374</v>
      </c>
      <c r="O37" t="s">
        <v>375</v>
      </c>
      <c r="R37" t="s">
        <v>382</v>
      </c>
      <c r="S37" t="s">
        <v>377</v>
      </c>
      <c r="T37" t="s">
        <v>29</v>
      </c>
      <c r="U37">
        <v>5.1989999999999998</v>
      </c>
      <c r="V37">
        <v>20</v>
      </c>
      <c r="W37" s="3">
        <f t="shared" si="18"/>
        <v>3.8468936333910371</v>
      </c>
      <c r="X37">
        <v>5.5940000000000003</v>
      </c>
      <c r="AA37" s="3"/>
      <c r="AD37" s="4"/>
      <c r="AE37" s="5"/>
      <c r="AH37" s="2" t="str">
        <f t="shared" si="10"/>
        <v/>
      </c>
      <c r="AI37">
        <f t="shared" si="14"/>
        <v>1.3472659741524124</v>
      </c>
      <c r="AJ37" t="str">
        <f t="shared" si="15"/>
        <v/>
      </c>
      <c r="AK37" t="str">
        <f t="shared" si="16"/>
        <v/>
      </c>
      <c r="AL37" t="str">
        <f t="shared" si="17"/>
        <v/>
      </c>
    </row>
    <row r="38" spans="1:38">
      <c r="A38">
        <v>321</v>
      </c>
      <c r="B38">
        <v>695</v>
      </c>
      <c r="D38" t="s">
        <v>380</v>
      </c>
      <c r="E38" s="1">
        <v>40066.557638888888</v>
      </c>
      <c r="G38">
        <v>21.5</v>
      </c>
      <c r="H38" t="s">
        <v>1</v>
      </c>
      <c r="I38" t="s">
        <v>2</v>
      </c>
      <c r="J38" t="s">
        <v>796</v>
      </c>
      <c r="M38" t="s">
        <v>373</v>
      </c>
      <c r="N38" t="s">
        <v>374</v>
      </c>
      <c r="O38" t="s">
        <v>375</v>
      </c>
      <c r="R38" t="s">
        <v>382</v>
      </c>
      <c r="S38" t="s">
        <v>378</v>
      </c>
      <c r="T38" t="s">
        <v>29</v>
      </c>
      <c r="U38">
        <v>4.5460000000000003</v>
      </c>
      <c r="V38">
        <v>17</v>
      </c>
      <c r="W38" s="3">
        <f t="shared" si="18"/>
        <v>3.7395512538495379</v>
      </c>
      <c r="X38">
        <v>5.6369999999999996</v>
      </c>
      <c r="AA38" s="3"/>
      <c r="AD38" s="4"/>
      <c r="AE38" s="5"/>
      <c r="AH38" s="2" t="str">
        <f t="shared" si="10"/>
        <v/>
      </c>
      <c r="AI38">
        <f t="shared" si="14"/>
        <v>1.3189656186258645</v>
      </c>
      <c r="AJ38" t="str">
        <f t="shared" si="15"/>
        <v/>
      </c>
      <c r="AK38" t="str">
        <f t="shared" si="16"/>
        <v/>
      </c>
      <c r="AL38" t="str">
        <f t="shared" si="17"/>
        <v/>
      </c>
    </row>
    <row r="39" spans="1:38">
      <c r="B39" s="2">
        <v>1308</v>
      </c>
      <c r="D39" s="2" t="s">
        <v>829</v>
      </c>
      <c r="E39" s="1">
        <v>40404.359027777777</v>
      </c>
      <c r="G39">
        <v>21.8</v>
      </c>
      <c r="H39" t="s">
        <v>106</v>
      </c>
      <c r="I39" t="s">
        <v>2</v>
      </c>
      <c r="J39" t="s">
        <v>632</v>
      </c>
      <c r="M39" s="2" t="s">
        <v>3</v>
      </c>
      <c r="N39" s="2" t="s">
        <v>4</v>
      </c>
      <c r="O39" s="2" t="s">
        <v>5</v>
      </c>
      <c r="P39" s="2">
        <v>39.767099000000002</v>
      </c>
      <c r="Q39" s="2">
        <v>-75.897705999999999</v>
      </c>
      <c r="R39" s="2" t="s">
        <v>338</v>
      </c>
      <c r="S39" s="2" t="s">
        <v>16</v>
      </c>
      <c r="T39" s="2" t="s">
        <v>17</v>
      </c>
      <c r="U39">
        <v>2.4039999999999999</v>
      </c>
      <c r="V39">
        <v>11</v>
      </c>
      <c r="W39" s="3">
        <f t="shared" si="18"/>
        <v>4.5757071547420969</v>
      </c>
      <c r="X39">
        <v>6.1369999999999996</v>
      </c>
      <c r="AA39" s="3"/>
      <c r="AC39">
        <v>0.04</v>
      </c>
      <c r="AD39" s="4">
        <f t="shared" ref="AD39:AD45" si="19">AC39*(X39*1000)</f>
        <v>245.48000000000002</v>
      </c>
      <c r="AE39" s="5">
        <f>U39/V39</f>
        <v>0.21854545454545454</v>
      </c>
      <c r="AF39" s="5">
        <f>AC39/AE39</f>
        <v>0.18302828618968386</v>
      </c>
      <c r="AH39" s="2">
        <f t="shared" si="10"/>
        <v>0.17854545454545453</v>
      </c>
      <c r="AI39">
        <f t="shared" si="14"/>
        <v>1.5207612561254096</v>
      </c>
      <c r="AJ39">
        <f t="shared" si="15"/>
        <v>3.6888794541139363</v>
      </c>
      <c r="AK39">
        <f t="shared" si="16"/>
        <v>5.1848432161160405</v>
      </c>
      <c r="AL39">
        <f t="shared" si="17"/>
        <v>5.3869940228567277</v>
      </c>
    </row>
    <row r="40" spans="1:38">
      <c r="A40" s="2"/>
      <c r="B40" s="2">
        <v>1209</v>
      </c>
      <c r="C40" s="2"/>
      <c r="D40" s="2" t="s">
        <v>830</v>
      </c>
      <c r="E40" s="31">
        <v>40063.327777777777</v>
      </c>
      <c r="F40" s="2"/>
      <c r="G40" s="2">
        <v>22</v>
      </c>
      <c r="H40" s="2" t="s">
        <v>1</v>
      </c>
      <c r="I40" s="2" t="s">
        <v>2</v>
      </c>
      <c r="J40" s="2" t="s">
        <v>796</v>
      </c>
      <c r="K40" s="2" t="s">
        <v>831</v>
      </c>
      <c r="L40" s="2" t="s">
        <v>832</v>
      </c>
      <c r="M40" s="2" t="s">
        <v>44</v>
      </c>
      <c r="N40" s="2" t="s">
        <v>45</v>
      </c>
      <c r="O40" s="2" t="s">
        <v>46</v>
      </c>
      <c r="P40" s="2">
        <v>39.336731999999998</v>
      </c>
      <c r="Q40" s="2">
        <v>-76.129684999999995</v>
      </c>
      <c r="R40" s="39" t="s">
        <v>47</v>
      </c>
      <c r="S40" s="39" t="s">
        <v>748</v>
      </c>
      <c r="T40" s="39" t="s">
        <v>8</v>
      </c>
      <c r="U40" s="2">
        <v>2.3540000000000001</v>
      </c>
      <c r="V40" s="2">
        <v>11</v>
      </c>
      <c r="W40" s="25">
        <f t="shared" si="18"/>
        <v>4.6728971962616823</v>
      </c>
      <c r="X40" s="2">
        <v>6.3310000000000004</v>
      </c>
      <c r="Y40" s="2"/>
      <c r="Z40" s="2"/>
      <c r="AA40" s="25"/>
      <c r="AB40" s="2"/>
      <c r="AC40" s="2">
        <v>4.7E-2</v>
      </c>
      <c r="AD40" s="32">
        <f t="shared" si="19"/>
        <v>297.55700000000002</v>
      </c>
      <c r="AE40" s="6"/>
      <c r="AF40" s="2"/>
      <c r="AG40" s="2"/>
      <c r="AH40" s="2" t="str">
        <f t="shared" si="10"/>
        <v/>
      </c>
      <c r="AI40">
        <f t="shared" si="14"/>
        <v>1.5417792639602856</v>
      </c>
      <c r="AJ40">
        <f t="shared" si="15"/>
        <v>3.8501476017100584</v>
      </c>
      <c r="AK40" t="str">
        <f t="shared" si="16"/>
        <v/>
      </c>
      <c r="AL40" t="str">
        <f t="shared" si="17"/>
        <v/>
      </c>
    </row>
    <row r="41" spans="1:38">
      <c r="B41" s="2">
        <v>1318</v>
      </c>
      <c r="D41" s="2" t="s">
        <v>833</v>
      </c>
      <c r="E41" s="1">
        <v>40405.367361111108</v>
      </c>
      <c r="G41">
        <v>22</v>
      </c>
      <c r="H41" t="s">
        <v>106</v>
      </c>
      <c r="I41" t="s">
        <v>2</v>
      </c>
      <c r="J41" t="s">
        <v>632</v>
      </c>
      <c r="M41" t="s">
        <v>143</v>
      </c>
      <c r="N41" t="s">
        <v>403</v>
      </c>
      <c r="O41" t="s">
        <v>404</v>
      </c>
      <c r="P41">
        <v>39.736426000000002</v>
      </c>
      <c r="Q41">
        <v>-76.045303000000004</v>
      </c>
      <c r="R41" t="s">
        <v>834</v>
      </c>
      <c r="S41" t="s">
        <v>339</v>
      </c>
      <c r="T41" t="s">
        <v>17</v>
      </c>
      <c r="U41">
        <v>4.8109999999999999</v>
      </c>
      <c r="V41">
        <v>21</v>
      </c>
      <c r="W41" s="3">
        <f t="shared" si="18"/>
        <v>4.3649968821450846</v>
      </c>
      <c r="X41">
        <v>6.1920000000000002</v>
      </c>
      <c r="AA41" s="3"/>
      <c r="AC41">
        <v>4.2999999999999997E-2</v>
      </c>
      <c r="AD41" s="4">
        <f t="shared" si="19"/>
        <v>266.25599999999997</v>
      </c>
      <c r="AE41" s="5">
        <f>U41/V41</f>
        <v>0.2290952380952381</v>
      </c>
      <c r="AF41" s="5">
        <f>AC41/AE41</f>
        <v>0.18769486593223861</v>
      </c>
      <c r="AH41" s="2">
        <f t="shared" si="10"/>
        <v>0.18609523809523809</v>
      </c>
      <c r="AI41">
        <f t="shared" si="14"/>
        <v>1.4736174750061064</v>
      </c>
      <c r="AJ41">
        <f t="shared" si="15"/>
        <v>3.7612001156935624</v>
      </c>
      <c r="AK41">
        <f t="shared" si="16"/>
        <v>5.2262585754392505</v>
      </c>
      <c r="AL41">
        <f t="shared" si="17"/>
        <v>5.4341378039760304</v>
      </c>
    </row>
    <row r="42" spans="1:38">
      <c r="B42" s="2">
        <v>1320</v>
      </c>
      <c r="D42" s="2" t="s">
        <v>835</v>
      </c>
      <c r="E42" s="1">
        <v>40405.374305555553</v>
      </c>
      <c r="G42">
        <v>22</v>
      </c>
      <c r="H42" t="s">
        <v>106</v>
      </c>
      <c r="I42" t="s">
        <v>2</v>
      </c>
      <c r="J42" t="s">
        <v>632</v>
      </c>
      <c r="M42" t="s">
        <v>143</v>
      </c>
      <c r="N42" t="s">
        <v>403</v>
      </c>
      <c r="O42" t="s">
        <v>404</v>
      </c>
      <c r="P42">
        <v>39.737720000000003</v>
      </c>
      <c r="Q42">
        <v>-76.038570000000007</v>
      </c>
      <c r="R42" t="s">
        <v>836</v>
      </c>
      <c r="S42" t="s">
        <v>339</v>
      </c>
      <c r="T42" t="s">
        <v>17</v>
      </c>
      <c r="U42">
        <v>3.395</v>
      </c>
      <c r="V42">
        <v>15</v>
      </c>
      <c r="W42" s="3">
        <f t="shared" si="18"/>
        <v>4.4182621502209134</v>
      </c>
      <c r="X42">
        <v>6.1870000000000003</v>
      </c>
      <c r="AA42" s="3"/>
      <c r="AC42">
        <v>4.2999999999999997E-2</v>
      </c>
      <c r="AD42" s="4">
        <f t="shared" si="19"/>
        <v>266.041</v>
      </c>
      <c r="AE42" s="5">
        <f>U42/V42</f>
        <v>0.22633333333333333</v>
      </c>
      <c r="AF42" s="5">
        <f>AC42/AE42</f>
        <v>0.18998527245949925</v>
      </c>
      <c r="AH42" s="2">
        <f t="shared" si="10"/>
        <v>0.18333333333333335</v>
      </c>
      <c r="AI42">
        <f t="shared" si="14"/>
        <v>1.4857464400915508</v>
      </c>
      <c r="AJ42">
        <f t="shared" si="15"/>
        <v>3.7612001156935624</v>
      </c>
      <c r="AK42">
        <f t="shared" si="16"/>
        <v>5.2113059895584071</v>
      </c>
      <c r="AL42">
        <f t="shared" si="17"/>
        <v>5.4220088388905863</v>
      </c>
    </row>
    <row r="43" spans="1:38">
      <c r="B43">
        <v>1612</v>
      </c>
      <c r="D43" t="s">
        <v>11</v>
      </c>
      <c r="E43" s="1">
        <v>40768.263194444444</v>
      </c>
      <c r="G43">
        <v>22</v>
      </c>
      <c r="H43" t="s">
        <v>1</v>
      </c>
      <c r="I43" t="s">
        <v>2</v>
      </c>
      <c r="L43" t="s">
        <v>12</v>
      </c>
      <c r="M43" t="s">
        <v>3</v>
      </c>
      <c r="N43" t="s">
        <v>13</v>
      </c>
      <c r="O43" t="s">
        <v>14</v>
      </c>
      <c r="P43">
        <v>40.201873999999997</v>
      </c>
      <c r="Q43">
        <v>-75.785858000000005</v>
      </c>
      <c r="R43" t="s">
        <v>15</v>
      </c>
      <c r="S43" t="s">
        <v>16</v>
      </c>
      <c r="T43" t="s">
        <v>17</v>
      </c>
      <c r="U43">
        <v>2.0990000000000002</v>
      </c>
      <c r="V43">
        <v>10</v>
      </c>
      <c r="W43" s="3">
        <f t="shared" si="18"/>
        <v>4.7641734159123388</v>
      </c>
      <c r="X43">
        <v>6.37</v>
      </c>
      <c r="AA43" s="3"/>
      <c r="AC43">
        <v>0.04</v>
      </c>
      <c r="AD43" s="4">
        <f t="shared" si="19"/>
        <v>254.8</v>
      </c>
      <c r="AE43" s="5">
        <f>U43/V43</f>
        <v>0.20990000000000003</v>
      </c>
      <c r="AF43" s="6">
        <f>AC43/AE43</f>
        <v>0.19056693663649354</v>
      </c>
      <c r="AH43" s="2">
        <f t="shared" si="10"/>
        <v>0.16990000000000002</v>
      </c>
      <c r="AI43">
        <f t="shared" si="14"/>
        <v>1.5611240521555496</v>
      </c>
      <c r="AJ43">
        <f t="shared" si="15"/>
        <v>3.6888794541139363</v>
      </c>
      <c r="AK43">
        <f t="shared" si="16"/>
        <v>5.1352100286778866</v>
      </c>
      <c r="AL43">
        <f t="shared" si="17"/>
        <v>5.3466312268265872</v>
      </c>
    </row>
    <row r="44" spans="1:38">
      <c r="B44">
        <v>1613</v>
      </c>
      <c r="D44" t="s">
        <v>11</v>
      </c>
      <c r="E44" s="1">
        <v>40768.263194444444</v>
      </c>
      <c r="G44">
        <v>22</v>
      </c>
      <c r="H44" t="s">
        <v>1</v>
      </c>
      <c r="I44" t="s">
        <v>2</v>
      </c>
      <c r="L44" t="s">
        <v>18</v>
      </c>
      <c r="M44" t="s">
        <v>3</v>
      </c>
      <c r="N44" t="s">
        <v>13</v>
      </c>
      <c r="O44" t="s">
        <v>14</v>
      </c>
      <c r="P44">
        <v>40.201873999999997</v>
      </c>
      <c r="Q44">
        <v>-75.785858000000005</v>
      </c>
      <c r="R44" t="s">
        <v>15</v>
      </c>
      <c r="S44" t="s">
        <v>16</v>
      </c>
      <c r="T44" t="s">
        <v>17</v>
      </c>
      <c r="U44">
        <v>2.722</v>
      </c>
      <c r="V44">
        <v>13</v>
      </c>
      <c r="W44" s="3">
        <f t="shared" si="18"/>
        <v>4.7759000734753858</v>
      </c>
      <c r="X44">
        <v>6.4809999999999999</v>
      </c>
      <c r="AA44" s="3"/>
      <c r="AC44">
        <v>4.9000000000000002E-2</v>
      </c>
      <c r="AD44" s="4">
        <f t="shared" si="19"/>
        <v>317.56900000000002</v>
      </c>
      <c r="AE44" s="5">
        <f>U44/V44</f>
        <v>0.20938461538461539</v>
      </c>
      <c r="AF44" s="6">
        <f>AC44/AE44</f>
        <v>0.2340191036002939</v>
      </c>
      <c r="AH44" s="2">
        <f t="shared" si="10"/>
        <v>0.1603846153846154</v>
      </c>
      <c r="AI44">
        <f t="shared" si="14"/>
        <v>1.5635824532322624</v>
      </c>
      <c r="AJ44">
        <f t="shared" si="15"/>
        <v>3.8918202981106265</v>
      </c>
      <c r="AK44">
        <f t="shared" si="16"/>
        <v>5.0775747767713657</v>
      </c>
      <c r="AL44">
        <f t="shared" si="17"/>
        <v>5.3441728257498751</v>
      </c>
    </row>
    <row r="45" spans="1:38">
      <c r="B45" s="2">
        <v>1306</v>
      </c>
      <c r="D45" s="2" t="s">
        <v>837</v>
      </c>
      <c r="E45" s="1">
        <v>40393.815972222219</v>
      </c>
      <c r="G45">
        <v>22.3</v>
      </c>
      <c r="H45" t="s">
        <v>106</v>
      </c>
      <c r="I45" t="s">
        <v>2</v>
      </c>
      <c r="J45" t="s">
        <v>632</v>
      </c>
      <c r="K45" t="s">
        <v>838</v>
      </c>
      <c r="L45" t="s">
        <v>839</v>
      </c>
      <c r="M45" s="2" t="s">
        <v>3</v>
      </c>
      <c r="N45" s="2" t="s">
        <v>4</v>
      </c>
      <c r="O45" s="2" t="s">
        <v>5</v>
      </c>
      <c r="P45" s="2">
        <v>39.767099000000002</v>
      </c>
      <c r="Q45" s="2">
        <v>-75.897705999999999</v>
      </c>
      <c r="R45" s="2" t="s">
        <v>338</v>
      </c>
      <c r="S45" s="2" t="s">
        <v>16</v>
      </c>
      <c r="T45" s="2" t="s">
        <v>17</v>
      </c>
      <c r="U45">
        <v>2.0449999999999999</v>
      </c>
      <c r="V45">
        <v>10</v>
      </c>
      <c r="W45" s="3">
        <f t="shared" si="18"/>
        <v>4.8899755501222497</v>
      </c>
      <c r="X45">
        <v>6.26</v>
      </c>
      <c r="AA45" s="3"/>
      <c r="AC45">
        <v>0.04</v>
      </c>
      <c r="AD45" s="4">
        <f t="shared" si="19"/>
        <v>250.4</v>
      </c>
      <c r="AE45" s="5">
        <f>U45/V45</f>
        <v>0.20449999999999999</v>
      </c>
      <c r="AF45" s="5">
        <f>AC45/AE45</f>
        <v>0.19559902200488999</v>
      </c>
      <c r="AH45" s="2">
        <f t="shared" si="10"/>
        <v>0.16449999999999998</v>
      </c>
      <c r="AI45">
        <f t="shared" si="14"/>
        <v>1.5871873034992807</v>
      </c>
      <c r="AJ45">
        <f t="shared" si="15"/>
        <v>3.6888794541139363</v>
      </c>
      <c r="AK45">
        <f t="shared" si="16"/>
        <v>5.1029105702054265</v>
      </c>
      <c r="AL45">
        <f t="shared" si="17"/>
        <v>5.3205679754828568</v>
      </c>
    </row>
    <row r="46" spans="1:38">
      <c r="A46" s="2">
        <v>34</v>
      </c>
      <c r="B46" s="2">
        <v>1177</v>
      </c>
      <c r="C46" s="2" t="s">
        <v>484</v>
      </c>
      <c r="D46" s="2" t="s">
        <v>749</v>
      </c>
      <c r="E46" s="31">
        <v>39673.340208333335</v>
      </c>
      <c r="F46" s="2" t="s">
        <v>750</v>
      </c>
      <c r="G46" s="2">
        <v>22.5</v>
      </c>
      <c r="H46" s="2" t="s">
        <v>1</v>
      </c>
      <c r="I46" s="2" t="s">
        <v>2</v>
      </c>
      <c r="J46" s="2" t="s">
        <v>796</v>
      </c>
      <c r="K46" s="2"/>
      <c r="L46" s="2"/>
      <c r="M46" s="2" t="s">
        <v>44</v>
      </c>
      <c r="N46" s="2" t="s">
        <v>45</v>
      </c>
      <c r="O46" s="2" t="s">
        <v>46</v>
      </c>
      <c r="P46" s="2"/>
      <c r="Q46" s="2"/>
      <c r="R46" s="2" t="s">
        <v>488</v>
      </c>
      <c r="S46" s="2" t="s">
        <v>489</v>
      </c>
      <c r="T46" s="2" t="s">
        <v>29</v>
      </c>
      <c r="U46" s="2">
        <v>2.9249999999999998</v>
      </c>
      <c r="V46" s="2">
        <v>16</v>
      </c>
      <c r="W46" s="25">
        <f t="shared" si="18"/>
        <v>5.4700854700854702</v>
      </c>
      <c r="X46" s="2">
        <v>6.5</v>
      </c>
      <c r="Y46" s="2"/>
      <c r="Z46" s="2"/>
      <c r="AA46" s="25"/>
      <c r="AB46" s="2"/>
      <c r="AC46" s="2"/>
      <c r="AD46" s="32"/>
      <c r="AE46" s="6"/>
      <c r="AF46" s="2"/>
      <c r="AG46" s="2"/>
      <c r="AH46" s="2" t="str">
        <f t="shared" si="10"/>
        <v/>
      </c>
      <c r="AI46">
        <f t="shared" si="14"/>
        <v>1.6992942415559615</v>
      </c>
      <c r="AJ46" t="str">
        <f t="shared" si="15"/>
        <v/>
      </c>
      <c r="AK46" t="str">
        <f t="shared" si="16"/>
        <v/>
      </c>
      <c r="AL46" t="str">
        <f t="shared" si="17"/>
        <v/>
      </c>
    </row>
    <row r="47" spans="1:38">
      <c r="A47" s="2"/>
      <c r="B47" s="2">
        <v>1178</v>
      </c>
      <c r="C47" s="2" t="s">
        <v>484</v>
      </c>
      <c r="D47" s="2" t="s">
        <v>749</v>
      </c>
      <c r="E47" s="31">
        <v>39673.340208333335</v>
      </c>
      <c r="F47" s="2" t="s">
        <v>750</v>
      </c>
      <c r="G47" s="2">
        <v>22.5</v>
      </c>
      <c r="H47" s="2" t="s">
        <v>1</v>
      </c>
      <c r="I47" s="2" t="s">
        <v>2</v>
      </c>
      <c r="J47" s="2" t="s">
        <v>796</v>
      </c>
      <c r="K47" s="2"/>
      <c r="L47" s="2"/>
      <c r="M47" s="2" t="s">
        <v>44</v>
      </c>
      <c r="N47" s="2" t="s">
        <v>45</v>
      </c>
      <c r="O47" s="2" t="s">
        <v>46</v>
      </c>
      <c r="P47" s="2"/>
      <c r="Q47" s="2"/>
      <c r="R47" s="2" t="s">
        <v>488</v>
      </c>
      <c r="S47" s="2" t="s">
        <v>489</v>
      </c>
      <c r="T47" s="2" t="s">
        <v>29</v>
      </c>
      <c r="U47" s="2">
        <v>2.3879999999999999</v>
      </c>
      <c r="V47" s="2">
        <v>12</v>
      </c>
      <c r="W47" s="25">
        <f t="shared" si="18"/>
        <v>5.025125628140704</v>
      </c>
      <c r="X47" s="2">
        <v>7</v>
      </c>
      <c r="Y47" s="2"/>
      <c r="Z47" s="2"/>
      <c r="AA47" s="25"/>
      <c r="AB47" s="2"/>
      <c r="AC47" s="2"/>
      <c r="AD47" s="32"/>
      <c r="AE47" s="6"/>
      <c r="AF47" s="2"/>
      <c r="AG47" s="2"/>
      <c r="AH47" s="2" t="str">
        <f t="shared" si="10"/>
        <v/>
      </c>
      <c r="AI47">
        <f t="shared" si="14"/>
        <v>1.6144504542576448</v>
      </c>
      <c r="AJ47" t="str">
        <f t="shared" si="15"/>
        <v/>
      </c>
      <c r="AK47" t="str">
        <f t="shared" si="16"/>
        <v/>
      </c>
      <c r="AL47" t="str">
        <f t="shared" si="17"/>
        <v/>
      </c>
    </row>
    <row r="48" spans="1:38">
      <c r="A48" s="2"/>
      <c r="B48" s="2">
        <v>1182</v>
      </c>
      <c r="C48" s="2" t="s">
        <v>484</v>
      </c>
      <c r="D48" s="2" t="s">
        <v>749</v>
      </c>
      <c r="E48" s="31">
        <v>39673.340208333335</v>
      </c>
      <c r="F48" s="2" t="s">
        <v>750</v>
      </c>
      <c r="G48" s="2">
        <v>22.5</v>
      </c>
      <c r="H48" s="2" t="s">
        <v>1</v>
      </c>
      <c r="I48" s="2" t="s">
        <v>2</v>
      </c>
      <c r="J48" s="2" t="s">
        <v>796</v>
      </c>
      <c r="K48" s="2"/>
      <c r="L48" s="2"/>
      <c r="M48" s="2" t="s">
        <v>44</v>
      </c>
      <c r="N48" s="2" t="s">
        <v>45</v>
      </c>
      <c r="O48" s="2" t="s">
        <v>46</v>
      </c>
      <c r="P48" s="2"/>
      <c r="Q48" s="2"/>
      <c r="R48" s="2" t="s">
        <v>488</v>
      </c>
      <c r="S48" s="2" t="s">
        <v>489</v>
      </c>
      <c r="T48" s="2" t="s">
        <v>29</v>
      </c>
      <c r="U48" s="2">
        <v>2.3660000000000001</v>
      </c>
      <c r="V48" s="2">
        <v>13</v>
      </c>
      <c r="W48" s="25">
        <f t="shared" si="18"/>
        <v>5.4945054945054945</v>
      </c>
      <c r="X48" s="2">
        <v>6.9</v>
      </c>
      <c r="Y48" s="2"/>
      <c r="Z48" s="2"/>
      <c r="AA48" s="25"/>
      <c r="AB48" s="2"/>
      <c r="AC48" s="2"/>
      <c r="AD48" s="32"/>
      <c r="AE48" s="6"/>
      <c r="AF48" s="2"/>
      <c r="AG48" s="2"/>
      <c r="AH48" s="2" t="str">
        <f t="shared" si="10"/>
        <v/>
      </c>
      <c r="AI48">
        <f t="shared" si="14"/>
        <v>1.7037485919053417</v>
      </c>
      <c r="AJ48" t="str">
        <f t="shared" si="15"/>
        <v/>
      </c>
      <c r="AK48" t="str">
        <f t="shared" si="16"/>
        <v/>
      </c>
      <c r="AL48" t="str">
        <f t="shared" si="17"/>
        <v/>
      </c>
    </row>
    <row r="49" spans="1:38">
      <c r="A49" s="2"/>
      <c r="B49" s="2">
        <v>1210</v>
      </c>
      <c r="C49" s="2"/>
      <c r="D49" s="2" t="s">
        <v>840</v>
      </c>
      <c r="E49" s="31">
        <v>40068.458333333336</v>
      </c>
      <c r="F49" s="2"/>
      <c r="G49" s="2">
        <v>22.5</v>
      </c>
      <c r="H49" s="2" t="s">
        <v>1</v>
      </c>
      <c r="I49" t="s">
        <v>2</v>
      </c>
      <c r="J49" s="2" t="s">
        <v>796</v>
      </c>
      <c r="K49" s="2" t="s">
        <v>841</v>
      </c>
      <c r="L49" s="2" t="s">
        <v>842</v>
      </c>
      <c r="M49" s="2" t="s">
        <v>44</v>
      </c>
      <c r="N49" s="2" t="s">
        <v>45</v>
      </c>
      <c r="O49" s="2" t="s">
        <v>46</v>
      </c>
      <c r="P49" s="2">
        <v>39.336731999999998</v>
      </c>
      <c r="Q49" s="2">
        <v>-76.129684999999995</v>
      </c>
      <c r="R49" s="39" t="s">
        <v>47</v>
      </c>
      <c r="S49" s="39" t="s">
        <v>110</v>
      </c>
      <c r="T49" s="39" t="s">
        <v>8</v>
      </c>
      <c r="U49" s="2">
        <v>4.2140000000000004</v>
      </c>
      <c r="V49" s="2">
        <v>18</v>
      </c>
      <c r="W49" s="25">
        <f t="shared" si="18"/>
        <v>4.271476032273374</v>
      </c>
      <c r="X49" s="2">
        <v>5.9509999999999996</v>
      </c>
      <c r="Y49" s="2"/>
      <c r="Z49" s="2"/>
      <c r="AA49" s="25"/>
      <c r="AB49" s="2"/>
      <c r="AC49" s="2">
        <v>5.0999999999999997E-2</v>
      </c>
      <c r="AD49" s="32">
        <f>AC49*(X49*1000)</f>
        <v>303.50099999999998</v>
      </c>
      <c r="AE49" s="6">
        <f>U49/V49</f>
        <v>0.23411111111111113</v>
      </c>
      <c r="AF49" s="6">
        <f>AC49/AE49</f>
        <v>0.21784527764594205</v>
      </c>
      <c r="AG49" s="2"/>
      <c r="AH49" s="2">
        <f t="shared" si="10"/>
        <v>0.18311111111111114</v>
      </c>
      <c r="AI49">
        <f t="shared" si="14"/>
        <v>1.4519594425141673</v>
      </c>
      <c r="AJ49">
        <f t="shared" si="15"/>
        <v>3.9318256327243257</v>
      </c>
      <c r="AK49">
        <f t="shared" si="16"/>
        <v>5.2100931331331974</v>
      </c>
      <c r="AL49">
        <f t="shared" si="17"/>
        <v>5.4557958364679697</v>
      </c>
    </row>
    <row r="50" spans="1:38">
      <c r="A50">
        <v>251</v>
      </c>
      <c r="B50">
        <v>649</v>
      </c>
      <c r="D50" t="s">
        <v>427</v>
      </c>
      <c r="E50" s="1">
        <v>40048.355555555558</v>
      </c>
      <c r="G50">
        <v>23</v>
      </c>
      <c r="H50" t="s">
        <v>1</v>
      </c>
      <c r="I50" t="s">
        <v>2</v>
      </c>
      <c r="J50" t="s">
        <v>796</v>
      </c>
      <c r="K50">
        <v>1</v>
      </c>
      <c r="M50" t="s">
        <v>3</v>
      </c>
      <c r="N50" t="s">
        <v>4</v>
      </c>
      <c r="O50" t="s">
        <v>5</v>
      </c>
      <c r="R50" t="s">
        <v>428</v>
      </c>
      <c r="T50" t="s">
        <v>8</v>
      </c>
      <c r="U50">
        <v>4.9950000000000001</v>
      </c>
      <c r="V50">
        <v>23</v>
      </c>
      <c r="W50" s="3">
        <f t="shared" si="18"/>
        <v>4.6046046046046047</v>
      </c>
      <c r="X50">
        <v>6.5209999999999999</v>
      </c>
      <c r="AA50" s="3"/>
      <c r="AD50" s="4"/>
      <c r="AE50" s="5"/>
      <c r="AH50" s="2" t="str">
        <f t="shared" si="10"/>
        <v/>
      </c>
      <c r="AI50">
        <f t="shared" si="14"/>
        <v>1.527056803828633</v>
      </c>
      <c r="AJ50" t="str">
        <f t="shared" si="15"/>
        <v/>
      </c>
      <c r="AK50" t="str">
        <f t="shared" si="16"/>
        <v/>
      </c>
      <c r="AL50" t="str">
        <f t="shared" si="17"/>
        <v/>
      </c>
    </row>
    <row r="51" spans="1:38">
      <c r="A51">
        <v>254</v>
      </c>
      <c r="B51">
        <v>652</v>
      </c>
      <c r="D51" t="s">
        <v>427</v>
      </c>
      <c r="E51" s="1">
        <v>40048.355555555558</v>
      </c>
      <c r="G51">
        <v>23</v>
      </c>
      <c r="H51" t="s">
        <v>1</v>
      </c>
      <c r="I51" t="s">
        <v>2</v>
      </c>
      <c r="J51" t="s">
        <v>796</v>
      </c>
      <c r="K51">
        <v>2</v>
      </c>
      <c r="M51" t="s">
        <v>3</v>
      </c>
      <c r="N51" t="s">
        <v>4</v>
      </c>
      <c r="O51" t="s">
        <v>5</v>
      </c>
      <c r="R51" t="s">
        <v>428</v>
      </c>
      <c r="T51" t="s">
        <v>8</v>
      </c>
      <c r="U51">
        <v>2.9580000000000002</v>
      </c>
      <c r="V51">
        <v>14</v>
      </c>
      <c r="W51" s="3">
        <f t="shared" si="18"/>
        <v>4.7329276538201484</v>
      </c>
      <c r="X51">
        <v>6.7919999999999998</v>
      </c>
      <c r="AA51" s="3"/>
      <c r="AD51" s="4"/>
      <c r="AE51" s="5"/>
      <c r="AH51" s="2" t="str">
        <f t="shared" si="10"/>
        <v/>
      </c>
      <c r="AI51">
        <f t="shared" si="14"/>
        <v>1.5545439653266504</v>
      </c>
      <c r="AJ51" t="str">
        <f t="shared" si="15"/>
        <v/>
      </c>
      <c r="AK51" t="str">
        <f t="shared" si="16"/>
        <v/>
      </c>
      <c r="AL51" t="str">
        <f t="shared" si="17"/>
        <v/>
      </c>
    </row>
    <row r="52" spans="1:38">
      <c r="A52">
        <v>255</v>
      </c>
      <c r="B52">
        <v>653</v>
      </c>
      <c r="D52" t="s">
        <v>427</v>
      </c>
      <c r="E52" s="1">
        <v>40048.355555555558</v>
      </c>
      <c r="G52">
        <v>23</v>
      </c>
      <c r="H52" t="s">
        <v>1</v>
      </c>
      <c r="I52" t="s">
        <v>2</v>
      </c>
      <c r="J52" t="s">
        <v>796</v>
      </c>
      <c r="K52">
        <v>3</v>
      </c>
      <c r="M52" t="s">
        <v>3</v>
      </c>
      <c r="N52" t="s">
        <v>4</v>
      </c>
      <c r="O52" t="s">
        <v>5</v>
      </c>
      <c r="R52" t="s">
        <v>792</v>
      </c>
      <c r="T52" t="s">
        <v>8</v>
      </c>
      <c r="U52">
        <v>3.9449999999999998</v>
      </c>
      <c r="V52">
        <v>19</v>
      </c>
      <c r="W52" s="3">
        <f t="shared" si="18"/>
        <v>4.8162230671736381</v>
      </c>
      <c r="X52">
        <v>6.03</v>
      </c>
      <c r="AA52" s="3"/>
      <c r="AD52" s="4"/>
      <c r="AE52" s="5"/>
      <c r="AH52" s="2" t="str">
        <f t="shared" si="10"/>
        <v/>
      </c>
      <c r="AI52">
        <f t="shared" si="14"/>
        <v>1.571990024868603</v>
      </c>
      <c r="AJ52" t="str">
        <f t="shared" si="15"/>
        <v/>
      </c>
      <c r="AK52" t="str">
        <f t="shared" si="16"/>
        <v/>
      </c>
      <c r="AL52" t="str">
        <f t="shared" si="17"/>
        <v/>
      </c>
    </row>
    <row r="53" spans="1:38">
      <c r="A53">
        <v>256</v>
      </c>
      <c r="B53">
        <v>654</v>
      </c>
      <c r="D53" t="s">
        <v>427</v>
      </c>
      <c r="E53" s="1">
        <v>40048.355555555558</v>
      </c>
      <c r="G53">
        <v>23</v>
      </c>
      <c r="H53" t="s">
        <v>1</v>
      </c>
      <c r="I53" t="s">
        <v>2</v>
      </c>
      <c r="J53" t="s">
        <v>796</v>
      </c>
      <c r="K53">
        <v>4</v>
      </c>
      <c r="M53" t="s">
        <v>3</v>
      </c>
      <c r="N53" t="s">
        <v>4</v>
      </c>
      <c r="O53" t="s">
        <v>5</v>
      </c>
      <c r="R53" t="s">
        <v>797</v>
      </c>
      <c r="T53" t="s">
        <v>8</v>
      </c>
      <c r="U53">
        <v>3.2269999999999999</v>
      </c>
      <c r="V53">
        <v>16</v>
      </c>
      <c r="W53" s="3">
        <f t="shared" si="18"/>
        <v>4.9581654787728544</v>
      </c>
      <c r="X53">
        <v>6.2629999999999999</v>
      </c>
      <c r="AA53" s="3"/>
      <c r="AD53" s="4"/>
      <c r="AE53" s="5"/>
      <c r="AH53" s="2" t="str">
        <f t="shared" si="10"/>
        <v/>
      </c>
      <c r="AI53">
        <f t="shared" si="14"/>
        <v>1.6010358091699566</v>
      </c>
      <c r="AJ53" t="str">
        <f t="shared" si="15"/>
        <v/>
      </c>
      <c r="AK53" t="str">
        <f t="shared" si="16"/>
        <v/>
      </c>
      <c r="AL53" t="str">
        <f t="shared" si="17"/>
        <v/>
      </c>
    </row>
    <row r="54" spans="1:38">
      <c r="A54" s="2"/>
      <c r="B54" s="2">
        <v>1227</v>
      </c>
      <c r="C54" s="2"/>
      <c r="D54" s="2" t="s">
        <v>843</v>
      </c>
      <c r="E54" s="31">
        <v>40074.737500000003</v>
      </c>
      <c r="F54" s="2"/>
      <c r="G54" s="2">
        <v>23</v>
      </c>
      <c r="H54" s="2" t="s">
        <v>1</v>
      </c>
      <c r="I54" s="2" t="s">
        <v>2</v>
      </c>
      <c r="J54" s="2" t="s">
        <v>796</v>
      </c>
      <c r="K54" s="2"/>
      <c r="L54" s="2" t="s">
        <v>820</v>
      </c>
      <c r="M54" s="2" t="s">
        <v>3</v>
      </c>
      <c r="N54" s="2" t="s">
        <v>4</v>
      </c>
      <c r="O54" s="2" t="s">
        <v>22</v>
      </c>
      <c r="P54" s="2">
        <v>39.863286000000002</v>
      </c>
      <c r="Q54" s="2">
        <v>-75.784515999999996</v>
      </c>
      <c r="R54" s="2" t="s">
        <v>346</v>
      </c>
      <c r="S54" s="2" t="s">
        <v>110</v>
      </c>
      <c r="T54" s="2" t="s">
        <v>8</v>
      </c>
      <c r="U54" s="2">
        <v>3.992</v>
      </c>
      <c r="V54" s="2">
        <v>17</v>
      </c>
      <c r="W54" s="25">
        <f t="shared" si="18"/>
        <v>4.2585170340681362</v>
      </c>
      <c r="X54" s="2">
        <v>5.6509999999999998</v>
      </c>
      <c r="Y54" s="2"/>
      <c r="Z54" s="2"/>
      <c r="AA54" s="25"/>
      <c r="AB54" s="2"/>
      <c r="AC54" s="2">
        <v>2.9000000000000001E-2</v>
      </c>
      <c r="AD54" s="32">
        <f t="shared" ref="AD54:AD69" si="20">AC54*(X54*1000)</f>
        <v>163.87900000000002</v>
      </c>
      <c r="AE54" s="6">
        <f t="shared" ref="AE54:AE69" si="21">U54/V54</f>
        <v>0.23482352941176471</v>
      </c>
      <c r="AF54" s="6">
        <f t="shared" ref="AF54:AF69" si="22">AC54/AE54</f>
        <v>0.12349699398797595</v>
      </c>
      <c r="AG54" s="2"/>
      <c r="AH54" s="2">
        <f t="shared" si="10"/>
        <v>0.20582352941176471</v>
      </c>
      <c r="AI54">
        <f t="shared" si="14"/>
        <v>1.4489209856069984</v>
      </c>
      <c r="AJ54">
        <f t="shared" si="15"/>
        <v>3.3672958299864741</v>
      </c>
      <c r="AK54">
        <f t="shared" si="16"/>
        <v>5.3270191483114724</v>
      </c>
      <c r="AL54">
        <f t="shared" si="17"/>
        <v>5.4588342933751388</v>
      </c>
    </row>
    <row r="55" spans="1:38">
      <c r="A55" s="2"/>
      <c r="B55" s="2">
        <v>1228</v>
      </c>
      <c r="C55" s="2"/>
      <c r="D55" s="2" t="s">
        <v>844</v>
      </c>
      <c r="E55" s="31">
        <v>40074.745138888888</v>
      </c>
      <c r="F55" s="2"/>
      <c r="G55" s="2">
        <v>23</v>
      </c>
      <c r="H55" s="2" t="s">
        <v>1</v>
      </c>
      <c r="I55" s="2" t="s">
        <v>2</v>
      </c>
      <c r="J55" s="2" t="s">
        <v>796</v>
      </c>
      <c r="K55" s="2"/>
      <c r="L55" s="2" t="s">
        <v>820</v>
      </c>
      <c r="M55" s="2" t="s">
        <v>3</v>
      </c>
      <c r="N55" s="2" t="s">
        <v>4</v>
      </c>
      <c r="O55" s="2" t="s">
        <v>22</v>
      </c>
      <c r="P55" s="2">
        <v>39.863286000000002</v>
      </c>
      <c r="Q55" s="2">
        <v>-75.784515999999996</v>
      </c>
      <c r="R55" s="2" t="s">
        <v>346</v>
      </c>
      <c r="S55" s="2" t="s">
        <v>110</v>
      </c>
      <c r="T55" s="2" t="s">
        <v>8</v>
      </c>
      <c r="U55" s="2">
        <v>2.8220000000000001</v>
      </c>
      <c r="V55" s="2">
        <v>12</v>
      </c>
      <c r="W55" s="25">
        <f t="shared" si="18"/>
        <v>4.2523033309709426</v>
      </c>
      <c r="X55" s="2">
        <v>5.53</v>
      </c>
      <c r="Y55" s="2"/>
      <c r="Z55" s="2"/>
      <c r="AA55" s="25"/>
      <c r="AB55" s="2"/>
      <c r="AC55" s="2">
        <v>2.5000000000000001E-2</v>
      </c>
      <c r="AD55" s="32">
        <f t="shared" si="20"/>
        <v>138.25</v>
      </c>
      <c r="AE55" s="6">
        <f t="shared" si="21"/>
        <v>0.23516666666666666</v>
      </c>
      <c r="AF55" s="6">
        <f t="shared" si="22"/>
        <v>0.10630758327427357</v>
      </c>
      <c r="AG55" s="2"/>
      <c r="AH55" s="2">
        <f t="shared" si="10"/>
        <v>0.21016666666666667</v>
      </c>
      <c r="AI55">
        <f t="shared" si="14"/>
        <v>1.447460796357378</v>
      </c>
      <c r="AJ55">
        <f t="shared" si="15"/>
        <v>3.2188758248682006</v>
      </c>
      <c r="AK55">
        <f t="shared" si="16"/>
        <v>5.3479008667368646</v>
      </c>
      <c r="AL55">
        <f t="shared" si="17"/>
        <v>5.460294482624759</v>
      </c>
    </row>
    <row r="56" spans="1:38">
      <c r="B56" s="2">
        <v>1302</v>
      </c>
      <c r="D56" s="2" t="s">
        <v>433</v>
      </c>
      <c r="E56" s="1">
        <v>40391.427083333336</v>
      </c>
      <c r="G56">
        <v>23.3</v>
      </c>
      <c r="H56" t="s">
        <v>106</v>
      </c>
      <c r="I56" s="2" t="s">
        <v>2</v>
      </c>
      <c r="J56" t="s">
        <v>632</v>
      </c>
      <c r="M56" s="2" t="s">
        <v>3</v>
      </c>
      <c r="N56" s="2" t="s">
        <v>4</v>
      </c>
      <c r="O56" s="2" t="s">
        <v>5</v>
      </c>
      <c r="P56" s="2">
        <v>39.767099000000002</v>
      </c>
      <c r="Q56" s="2">
        <v>-75.897705999999999</v>
      </c>
      <c r="R56" s="2" t="s">
        <v>338</v>
      </c>
      <c r="S56" s="2" t="s">
        <v>339</v>
      </c>
      <c r="T56" s="2" t="s">
        <v>17</v>
      </c>
      <c r="U56">
        <v>2.3260000000000001</v>
      </c>
      <c r="V56">
        <v>12</v>
      </c>
      <c r="W56" s="3">
        <f>V56/U56</f>
        <v>5.1590713671539126</v>
      </c>
      <c r="X56">
        <v>6.77</v>
      </c>
      <c r="AA56" s="3"/>
      <c r="AD56" s="4"/>
      <c r="AE56" s="5"/>
      <c r="AF56" s="5"/>
      <c r="AH56" s="2" t="str">
        <f>IF(AE56&gt;0,AE56-AC56,"")</f>
        <v/>
      </c>
      <c r="AI56">
        <f>IF(W56&gt;0,LN(W56),"")</f>
        <v>1.6407565956915278</v>
      </c>
      <c r="AJ56" t="str">
        <f>IF(AC56&gt;0,LN(AC56*1000),"")</f>
        <v/>
      </c>
      <c r="AK56" t="str">
        <f>IF(AE56&gt;0,LN((AE56-AC56)*1000),"")</f>
        <v/>
      </c>
      <c r="AL56" t="str">
        <f>IF(AE56&gt;0,LN(AE56*1000),"")</f>
        <v/>
      </c>
    </row>
    <row r="57" spans="1:38">
      <c r="B57" s="2">
        <v>1303</v>
      </c>
      <c r="D57" s="2" t="s">
        <v>652</v>
      </c>
      <c r="E57" s="1">
        <v>40391.439583333333</v>
      </c>
      <c r="G57">
        <v>23.3</v>
      </c>
      <c r="H57" t="s">
        <v>106</v>
      </c>
      <c r="I57" s="2" t="s">
        <v>2</v>
      </c>
      <c r="J57" t="s">
        <v>632</v>
      </c>
      <c r="M57" s="2" t="s">
        <v>3</v>
      </c>
      <c r="N57" s="2" t="s">
        <v>4</v>
      </c>
      <c r="O57" s="2" t="s">
        <v>5</v>
      </c>
      <c r="P57" s="2">
        <v>39.767099000000002</v>
      </c>
      <c r="Q57" s="2">
        <v>-75.897705999999999</v>
      </c>
      <c r="R57" s="2" t="s">
        <v>338</v>
      </c>
      <c r="S57" s="2" t="s">
        <v>339</v>
      </c>
      <c r="T57" s="2" t="s">
        <v>17</v>
      </c>
      <c r="U57">
        <v>1.641</v>
      </c>
      <c r="V57">
        <v>9</v>
      </c>
      <c r="W57" s="3">
        <f>V57/U57</f>
        <v>5.4844606946983543</v>
      </c>
      <c r="X57">
        <v>6.91</v>
      </c>
      <c r="AA57" s="3"/>
      <c r="AC57">
        <v>3.7999999999999999E-2</v>
      </c>
      <c r="AD57" s="4">
        <f>AC57*(X57*1000)</f>
        <v>262.58</v>
      </c>
      <c r="AE57" s="5">
        <f>U57/V57</f>
        <v>0.18233333333333335</v>
      </c>
      <c r="AF57" s="5">
        <f>AC57/AE57</f>
        <v>0.20840950639853745</v>
      </c>
      <c r="AH57" s="2">
        <f>IF(AE57&gt;0,AE57-AC57,"")</f>
        <v>0.14433333333333334</v>
      </c>
      <c r="AI57">
        <f>IF(W57&gt;0,LN(W57),"")</f>
        <v>1.7019187652282655</v>
      </c>
      <c r="AJ57">
        <f>IF(AC57&gt;0,LN(AC57*1000),"")</f>
        <v>3.6375861597263857</v>
      </c>
      <c r="AK57">
        <f>IF(AE57&gt;0,LN((AE57-AC57)*1000),"")</f>
        <v>4.9721254393343806</v>
      </c>
      <c r="AL57">
        <f>IF(AE57&gt;0,LN(AE57*1000),"")</f>
        <v>5.2058365137538711</v>
      </c>
    </row>
    <row r="58" spans="1:38">
      <c r="B58" s="2">
        <v>1395</v>
      </c>
      <c r="D58" s="2" t="s">
        <v>845</v>
      </c>
      <c r="E58" s="1">
        <v>40426.57708333333</v>
      </c>
      <c r="G58">
        <v>23</v>
      </c>
      <c r="H58" t="s">
        <v>106</v>
      </c>
      <c r="I58" t="s">
        <v>2</v>
      </c>
      <c r="J58" t="s">
        <v>632</v>
      </c>
      <c r="M58" s="2" t="s">
        <v>3</v>
      </c>
      <c r="N58" s="2" t="s">
        <v>144</v>
      </c>
      <c r="O58" t="s">
        <v>355</v>
      </c>
      <c r="P58" s="2">
        <v>40.204523000000002</v>
      </c>
      <c r="Q58" s="2">
        <v>-75.777113</v>
      </c>
      <c r="R58" s="2" t="s">
        <v>846</v>
      </c>
      <c r="S58" s="2" t="s">
        <v>500</v>
      </c>
      <c r="T58" t="s">
        <v>17</v>
      </c>
      <c r="U58">
        <v>3.9940000000000002</v>
      </c>
      <c r="V58">
        <v>19</v>
      </c>
      <c r="W58" s="3">
        <f t="shared" si="18"/>
        <v>4.757135703555333</v>
      </c>
      <c r="X58">
        <v>7</v>
      </c>
      <c r="AA58" s="3"/>
      <c r="AC58">
        <v>3.7999999999999999E-2</v>
      </c>
      <c r="AD58" s="4">
        <f t="shared" si="20"/>
        <v>266</v>
      </c>
      <c r="AE58" s="5">
        <f t="shared" si="21"/>
        <v>0.21021052631578949</v>
      </c>
      <c r="AF58" s="5">
        <f t="shared" si="22"/>
        <v>0.18077115673510263</v>
      </c>
      <c r="AH58" s="2">
        <f t="shared" si="10"/>
        <v>0.17221052631578948</v>
      </c>
      <c r="AI58">
        <f t="shared" si="14"/>
        <v>1.5596457441728171</v>
      </c>
      <c r="AJ58">
        <f t="shared" si="15"/>
        <v>3.6375861597263857</v>
      </c>
      <c r="AK58">
        <f t="shared" si="16"/>
        <v>5.1487177185561972</v>
      </c>
      <c r="AL58">
        <f t="shared" si="17"/>
        <v>5.3481095348093204</v>
      </c>
    </row>
    <row r="59" spans="1:38">
      <c r="A59" s="2"/>
      <c r="B59" s="2">
        <v>1215</v>
      </c>
      <c r="C59" s="2"/>
      <c r="D59" s="2" t="s">
        <v>451</v>
      </c>
      <c r="E59" s="31">
        <v>40071.630555555559</v>
      </c>
      <c r="F59" s="2"/>
      <c r="G59" s="2">
        <v>24</v>
      </c>
      <c r="H59" s="2" t="s">
        <v>1</v>
      </c>
      <c r="I59" s="2" t="s">
        <v>2</v>
      </c>
      <c r="J59" s="2" t="s">
        <v>796</v>
      </c>
      <c r="K59" s="2"/>
      <c r="L59" s="2"/>
      <c r="M59" s="2" t="s">
        <v>3</v>
      </c>
      <c r="N59" s="2" t="s">
        <v>4</v>
      </c>
      <c r="O59" s="2" t="s">
        <v>22</v>
      </c>
      <c r="P59" s="2">
        <v>39.860581000000003</v>
      </c>
      <c r="Q59" s="2">
        <v>-75.783433000000002</v>
      </c>
      <c r="R59" s="2" t="s">
        <v>399</v>
      </c>
      <c r="S59" s="2"/>
      <c r="T59" s="2" t="s">
        <v>8</v>
      </c>
      <c r="U59" s="2">
        <v>2.8780000000000001</v>
      </c>
      <c r="V59" s="2">
        <v>13</v>
      </c>
      <c r="W59" s="25">
        <f t="shared" si="18"/>
        <v>4.5170257123002084</v>
      </c>
      <c r="X59" s="2">
        <v>6.2930000000000001</v>
      </c>
      <c r="Y59" s="2"/>
      <c r="Z59" s="2"/>
      <c r="AA59" s="25"/>
      <c r="AB59" s="2"/>
      <c r="AC59" s="44">
        <v>4.3999999999999997E-2</v>
      </c>
      <c r="AD59" s="32">
        <f t="shared" si="20"/>
        <v>276.892</v>
      </c>
      <c r="AE59" s="6">
        <f t="shared" si="21"/>
        <v>0.2213846153846154</v>
      </c>
      <c r="AF59" s="6">
        <f t="shared" si="22"/>
        <v>0.19874913134120914</v>
      </c>
      <c r="AG59" s="2"/>
      <c r="AH59" s="2">
        <f t="shared" si="10"/>
        <v>0.17738461538461542</v>
      </c>
      <c r="AI59">
        <f t="shared" si="14"/>
        <v>1.5078537489963606</v>
      </c>
      <c r="AJ59">
        <f t="shared" si="15"/>
        <v>3.784189633918261</v>
      </c>
      <c r="AK59">
        <f t="shared" si="16"/>
        <v>5.178320343367468</v>
      </c>
      <c r="AL59">
        <f t="shared" si="17"/>
        <v>5.3999015299857769</v>
      </c>
    </row>
    <row r="60" spans="1:38">
      <c r="A60" s="2"/>
      <c r="B60" s="2">
        <v>1217</v>
      </c>
      <c r="C60" s="2"/>
      <c r="D60" s="2" t="s">
        <v>847</v>
      </c>
      <c r="E60" s="31">
        <v>40071.640972222223</v>
      </c>
      <c r="F60" s="2"/>
      <c r="G60" s="2">
        <v>24</v>
      </c>
      <c r="H60" s="2" t="s">
        <v>1</v>
      </c>
      <c r="I60" s="2" t="s">
        <v>2</v>
      </c>
      <c r="J60" s="2" t="s">
        <v>796</v>
      </c>
      <c r="K60" s="2"/>
      <c r="L60" s="2" t="s">
        <v>848</v>
      </c>
      <c r="M60" s="2" t="s">
        <v>3</v>
      </c>
      <c r="N60" s="2" t="s">
        <v>4</v>
      </c>
      <c r="O60" s="2" t="s">
        <v>22</v>
      </c>
      <c r="P60" s="2">
        <v>39.860581000000003</v>
      </c>
      <c r="Q60" s="2">
        <v>-75.783433000000002</v>
      </c>
      <c r="R60" s="2" t="s">
        <v>399</v>
      </c>
      <c r="S60" s="2"/>
      <c r="T60" s="2"/>
      <c r="U60" s="2">
        <v>2.6509999999999998</v>
      </c>
      <c r="V60" s="2">
        <v>16</v>
      </c>
      <c r="W60" s="25">
        <f t="shared" si="18"/>
        <v>6.0354583176159942</v>
      </c>
      <c r="X60" s="2">
        <v>7.673</v>
      </c>
      <c r="Y60" s="2"/>
      <c r="Z60" s="2"/>
      <c r="AA60" s="25"/>
      <c r="AB60" s="2"/>
      <c r="AC60" s="44">
        <v>3.5000000000000003E-2</v>
      </c>
      <c r="AD60" s="32">
        <f t="shared" si="20"/>
        <v>268.55500000000001</v>
      </c>
      <c r="AE60" s="6">
        <f t="shared" si="21"/>
        <v>0.16568749999999999</v>
      </c>
      <c r="AF60" s="6">
        <f t="shared" si="22"/>
        <v>0.21124104111655984</v>
      </c>
      <c r="AG60" s="2"/>
      <c r="AH60" s="2">
        <f t="shared" si="10"/>
        <v>0.13068749999999998</v>
      </c>
      <c r="AI60">
        <f t="shared" si="14"/>
        <v>1.7976517949328927</v>
      </c>
      <c r="AJ60">
        <f t="shared" si="15"/>
        <v>3.5553480614894135</v>
      </c>
      <c r="AK60">
        <f t="shared" si="16"/>
        <v>4.8728089771888525</v>
      </c>
      <c r="AL60">
        <f t="shared" si="17"/>
        <v>5.1101034840492439</v>
      </c>
    </row>
    <row r="61" spans="1:38">
      <c r="B61" s="2">
        <v>1358</v>
      </c>
      <c r="D61" s="2" t="s">
        <v>474</v>
      </c>
      <c r="E61" s="1">
        <v>40412.354166666664</v>
      </c>
      <c r="G61">
        <v>24</v>
      </c>
      <c r="H61" t="s">
        <v>106</v>
      </c>
      <c r="I61" t="s">
        <v>2</v>
      </c>
      <c r="J61" t="s">
        <v>632</v>
      </c>
      <c r="K61" t="s">
        <v>468</v>
      </c>
      <c r="M61" t="s">
        <v>462</v>
      </c>
      <c r="N61" t="s">
        <v>463</v>
      </c>
      <c r="O61" t="s">
        <v>311</v>
      </c>
      <c r="P61">
        <v>39.684417000000003</v>
      </c>
      <c r="Q61">
        <v>-75.826334000000003</v>
      </c>
      <c r="R61" t="s">
        <v>475</v>
      </c>
      <c r="S61" t="s">
        <v>476</v>
      </c>
      <c r="T61" t="s">
        <v>17</v>
      </c>
      <c r="U61">
        <v>2.7080000000000002</v>
      </c>
      <c r="V61">
        <v>14</v>
      </c>
      <c r="W61" s="3">
        <f t="shared" si="18"/>
        <v>5.1698670605612991</v>
      </c>
      <c r="X61">
        <v>6.7359999999999998</v>
      </c>
      <c r="AA61" s="3"/>
      <c r="AC61" s="44">
        <v>4.2999999999999997E-2</v>
      </c>
      <c r="AD61" s="4">
        <f t="shared" si="20"/>
        <v>289.64799999999997</v>
      </c>
      <c r="AE61" s="5">
        <f t="shared" si="21"/>
        <v>0.19342857142857145</v>
      </c>
      <c r="AF61" s="5">
        <f t="shared" si="22"/>
        <v>0.22230428360413584</v>
      </c>
      <c r="AH61" s="2">
        <f t="shared" si="10"/>
        <v>0.15042857142857147</v>
      </c>
      <c r="AI61">
        <f t="shared" si="14"/>
        <v>1.6428469745652299</v>
      </c>
      <c r="AJ61">
        <f t="shared" si="15"/>
        <v>3.7612001156935624</v>
      </c>
      <c r="AK61">
        <f t="shared" si="16"/>
        <v>5.0134883630786629</v>
      </c>
      <c r="AL61">
        <f t="shared" si="17"/>
        <v>5.2649083044169069</v>
      </c>
    </row>
    <row r="62" spans="1:38">
      <c r="B62" s="2">
        <v>1360</v>
      </c>
      <c r="D62" s="2" t="s">
        <v>474</v>
      </c>
      <c r="E62" s="1">
        <v>40412.354166666664</v>
      </c>
      <c r="G62">
        <v>24</v>
      </c>
      <c r="H62" t="s">
        <v>106</v>
      </c>
      <c r="I62" t="s">
        <v>2</v>
      </c>
      <c r="J62" t="s">
        <v>632</v>
      </c>
      <c r="K62" t="s">
        <v>768</v>
      </c>
      <c r="M62" t="s">
        <v>462</v>
      </c>
      <c r="N62" t="s">
        <v>463</v>
      </c>
      <c r="O62" t="s">
        <v>311</v>
      </c>
      <c r="P62">
        <v>39.684417000000003</v>
      </c>
      <c r="Q62">
        <v>-75.826334000000003</v>
      </c>
      <c r="R62" t="s">
        <v>475</v>
      </c>
      <c r="S62" t="s">
        <v>476</v>
      </c>
      <c r="T62" t="s">
        <v>17</v>
      </c>
      <c r="U62">
        <v>4.5010000000000003</v>
      </c>
      <c r="V62">
        <v>22</v>
      </c>
      <c r="W62" s="3">
        <f t="shared" si="18"/>
        <v>4.8878027105087751</v>
      </c>
      <c r="X62">
        <v>6.8540000000000001</v>
      </c>
      <c r="AA62" s="3"/>
      <c r="AC62" s="44">
        <v>3.7999999999999999E-2</v>
      </c>
      <c r="AD62" s="4">
        <f t="shared" si="20"/>
        <v>260.452</v>
      </c>
      <c r="AE62" s="5">
        <f t="shared" si="21"/>
        <v>0.2045909090909091</v>
      </c>
      <c r="AF62" s="5">
        <f t="shared" si="22"/>
        <v>0.18573650299933347</v>
      </c>
      <c r="AH62" s="2">
        <f t="shared" si="10"/>
        <v>0.1665909090909091</v>
      </c>
      <c r="AI62">
        <f t="shared" si="14"/>
        <v>1.5867428590475201</v>
      </c>
      <c r="AJ62">
        <f t="shared" si="15"/>
        <v>3.6375861597263857</v>
      </c>
      <c r="AK62">
        <f t="shared" si="16"/>
        <v>5.1155411609624357</v>
      </c>
      <c r="AL62">
        <f t="shared" si="17"/>
        <v>5.3210124199346165</v>
      </c>
    </row>
    <row r="63" spans="1:38">
      <c r="B63" s="2">
        <v>1364</v>
      </c>
      <c r="D63" s="2" t="s">
        <v>474</v>
      </c>
      <c r="E63" s="1">
        <v>40412.354166666664</v>
      </c>
      <c r="G63">
        <v>24</v>
      </c>
      <c r="H63" t="s">
        <v>106</v>
      </c>
      <c r="I63" t="s">
        <v>2</v>
      </c>
      <c r="J63" t="s">
        <v>632</v>
      </c>
      <c r="K63" t="s">
        <v>849</v>
      </c>
      <c r="M63" t="s">
        <v>462</v>
      </c>
      <c r="N63" t="s">
        <v>463</v>
      </c>
      <c r="O63" t="s">
        <v>311</v>
      </c>
      <c r="P63">
        <v>39.684417000000003</v>
      </c>
      <c r="Q63">
        <v>-75.826334000000003</v>
      </c>
      <c r="R63" t="s">
        <v>475</v>
      </c>
      <c r="S63" t="s">
        <v>476</v>
      </c>
      <c r="T63" t="s">
        <v>17</v>
      </c>
      <c r="U63">
        <v>2.59</v>
      </c>
      <c r="V63">
        <v>13</v>
      </c>
      <c r="W63" s="3">
        <f t="shared" si="18"/>
        <v>5.0193050193050199</v>
      </c>
      <c r="X63">
        <v>7.43</v>
      </c>
      <c r="AA63" s="3"/>
      <c r="AC63" s="44">
        <v>3.5000000000000003E-2</v>
      </c>
      <c r="AD63" s="4">
        <f t="shared" si="20"/>
        <v>260.05</v>
      </c>
      <c r="AE63" s="5">
        <f t="shared" si="21"/>
        <v>0.19923076923076921</v>
      </c>
      <c r="AF63" s="5">
        <f t="shared" si="22"/>
        <v>0.17567567567567571</v>
      </c>
      <c r="AH63" s="2">
        <f>IF(AE63&gt;0,AE63-AC63,"")</f>
        <v>0.16423076923076921</v>
      </c>
      <c r="AI63">
        <f t="shared" si="14"/>
        <v>1.6132914817500905</v>
      </c>
      <c r="AJ63">
        <f t="shared" si="15"/>
        <v>3.5553480614894135</v>
      </c>
      <c r="AK63">
        <f t="shared" si="16"/>
        <v>5.1012725682011881</v>
      </c>
      <c r="AL63">
        <f t="shared" si="17"/>
        <v>5.294463797232047</v>
      </c>
    </row>
    <row r="64" spans="1:38">
      <c r="B64">
        <v>1610</v>
      </c>
      <c r="D64" t="s">
        <v>19</v>
      </c>
      <c r="E64" s="1">
        <v>40767.960416666669</v>
      </c>
      <c r="G64">
        <v>24.5</v>
      </c>
      <c r="H64" t="s">
        <v>1</v>
      </c>
      <c r="I64" t="s">
        <v>2</v>
      </c>
      <c r="L64" t="s">
        <v>20</v>
      </c>
      <c r="M64" t="s">
        <v>3</v>
      </c>
      <c r="N64" t="s">
        <v>13</v>
      </c>
      <c r="O64" t="s">
        <v>14</v>
      </c>
      <c r="P64">
        <v>40.201873999999997</v>
      </c>
      <c r="Q64">
        <v>-75.785858000000005</v>
      </c>
      <c r="R64" t="s">
        <v>15</v>
      </c>
      <c r="S64" t="s">
        <v>16</v>
      </c>
      <c r="T64" t="s">
        <v>17</v>
      </c>
      <c r="U64">
        <v>2.8919999999999999</v>
      </c>
      <c r="V64">
        <v>15</v>
      </c>
      <c r="W64" s="3">
        <f t="shared" si="18"/>
        <v>5.186721991701245</v>
      </c>
      <c r="X64">
        <v>7.35</v>
      </c>
      <c r="AA64" s="3"/>
      <c r="AC64" s="44">
        <v>3.5000000000000003E-2</v>
      </c>
      <c r="AD64" s="4">
        <f t="shared" si="20"/>
        <v>257.25</v>
      </c>
      <c r="AE64" s="5">
        <f t="shared" si="21"/>
        <v>0.1928</v>
      </c>
      <c r="AF64" s="6">
        <f t="shared" si="22"/>
        <v>0.18153526970954359</v>
      </c>
      <c r="AH64" s="2">
        <f t="shared" si="10"/>
        <v>0.1578</v>
      </c>
      <c r="AI64">
        <f t="shared" si="14"/>
        <v>1.646101896805692</v>
      </c>
      <c r="AJ64">
        <f t="shared" si="15"/>
        <v>3.5553480614894135</v>
      </c>
      <c r="AK64">
        <f t="shared" si="16"/>
        <v>5.0613284084117733</v>
      </c>
      <c r="AL64">
        <f t="shared" si="17"/>
        <v>5.2616533821764451</v>
      </c>
    </row>
    <row r="65" spans="1:38">
      <c r="D65" t="s">
        <v>21</v>
      </c>
      <c r="E65" s="1">
        <v>41135.511805555558</v>
      </c>
      <c r="G65">
        <v>24.5</v>
      </c>
      <c r="H65" t="s">
        <v>1</v>
      </c>
      <c r="I65" t="s">
        <v>2</v>
      </c>
      <c r="M65" s="2" t="s">
        <v>3</v>
      </c>
      <c r="N65" s="2" t="s">
        <v>4</v>
      </c>
      <c r="O65" s="2" t="s">
        <v>22</v>
      </c>
      <c r="P65">
        <v>39.859614999999998</v>
      </c>
      <c r="Q65">
        <v>-75.782703999999995</v>
      </c>
      <c r="R65" s="2" t="s">
        <v>23</v>
      </c>
      <c r="S65" s="2" t="s">
        <v>7</v>
      </c>
      <c r="U65">
        <v>2.06</v>
      </c>
      <c r="V65">
        <v>11</v>
      </c>
      <c r="W65" s="3">
        <f t="shared" si="18"/>
        <v>5.3398058252427187</v>
      </c>
      <c r="X65">
        <v>6.9980000000000002</v>
      </c>
      <c r="AA65" s="3"/>
      <c r="AC65" s="44">
        <v>3.5000000000000003E-2</v>
      </c>
      <c r="AD65" s="4">
        <f t="shared" si="20"/>
        <v>244.93000000000004</v>
      </c>
      <c r="AE65" s="5">
        <f t="shared" si="21"/>
        <v>0.18727272727272729</v>
      </c>
      <c r="AF65" s="6">
        <f t="shared" si="22"/>
        <v>0.18689320388349515</v>
      </c>
      <c r="AH65" s="2">
        <f t="shared" si="10"/>
        <v>0.15227272727272728</v>
      </c>
      <c r="AI65">
        <f t="shared" si="14"/>
        <v>1.675189289996881</v>
      </c>
      <c r="AJ65">
        <f t="shared" si="15"/>
        <v>3.5553480614894135</v>
      </c>
      <c r="AK65">
        <f t="shared" si="16"/>
        <v>5.0256731714607961</v>
      </c>
      <c r="AL65">
        <f t="shared" si="17"/>
        <v>5.2325659889852565</v>
      </c>
    </row>
    <row r="66" spans="1:38">
      <c r="A66" s="2">
        <v>29</v>
      </c>
      <c r="B66" s="2">
        <v>1168</v>
      </c>
      <c r="C66" s="2" t="s">
        <v>484</v>
      </c>
      <c r="D66" s="2" t="s">
        <v>850</v>
      </c>
      <c r="E66" s="31">
        <v>39672.478703703702</v>
      </c>
      <c r="F66" s="2" t="s">
        <v>851</v>
      </c>
      <c r="G66" s="2">
        <v>25</v>
      </c>
      <c r="H66" s="2" t="s">
        <v>1</v>
      </c>
      <c r="I66" s="2" t="s">
        <v>2</v>
      </c>
      <c r="J66" s="2" t="s">
        <v>796</v>
      </c>
      <c r="K66" s="2"/>
      <c r="L66" s="2"/>
      <c r="M66" s="2" t="s">
        <v>44</v>
      </c>
      <c r="N66" s="2" t="s">
        <v>45</v>
      </c>
      <c r="O66" s="2" t="s">
        <v>46</v>
      </c>
      <c r="P66" s="2"/>
      <c r="Q66" s="2"/>
      <c r="R66" s="2" t="s">
        <v>488</v>
      </c>
      <c r="S66" s="2" t="s">
        <v>489</v>
      </c>
      <c r="T66" s="2"/>
      <c r="U66" s="2">
        <v>3.1840000000000002</v>
      </c>
      <c r="V66" s="2">
        <v>18</v>
      </c>
      <c r="W66" s="25">
        <f t="shared" si="18"/>
        <v>5.6532663316582914</v>
      </c>
      <c r="X66" s="2">
        <v>7.25</v>
      </c>
      <c r="Y66" s="2"/>
      <c r="Z66" s="2"/>
      <c r="AA66" s="25"/>
      <c r="AB66" s="2"/>
      <c r="AC66" s="44">
        <v>3.7999999999999999E-2</v>
      </c>
      <c r="AD66" s="32">
        <f t="shared" si="20"/>
        <v>275.5</v>
      </c>
      <c r="AE66" s="6">
        <f t="shared" si="21"/>
        <v>0.1768888888888889</v>
      </c>
      <c r="AF66" s="6">
        <f t="shared" si="22"/>
        <v>0.21482412060301506</v>
      </c>
      <c r="AG66" s="2"/>
      <c r="AH66" s="2">
        <f t="shared" si="10"/>
        <v>0.1388888888888889</v>
      </c>
      <c r="AI66">
        <f t="shared" si="14"/>
        <v>1.7322334899140281</v>
      </c>
      <c r="AJ66">
        <f t="shared" si="15"/>
        <v>3.6375861597263857</v>
      </c>
      <c r="AK66">
        <f t="shared" si="16"/>
        <v>4.9336742529601274</v>
      </c>
      <c r="AL66">
        <f t="shared" si="17"/>
        <v>5.1755217890681093</v>
      </c>
    </row>
    <row r="67" spans="1:38" s="55" customFormat="1">
      <c r="A67" s="55">
        <v>30</v>
      </c>
      <c r="B67" s="55">
        <v>1169</v>
      </c>
      <c r="C67" s="55" t="s">
        <v>484</v>
      </c>
      <c r="D67" s="55" t="s">
        <v>852</v>
      </c>
      <c r="E67" s="56">
        <v>39672.481111111112</v>
      </c>
      <c r="F67" s="55" t="s">
        <v>853</v>
      </c>
      <c r="G67" s="55">
        <v>25</v>
      </c>
      <c r="H67" s="55" t="s">
        <v>1</v>
      </c>
      <c r="I67" s="55" t="s">
        <v>2</v>
      </c>
      <c r="J67" s="55" t="s">
        <v>796</v>
      </c>
      <c r="M67" s="55" t="s">
        <v>44</v>
      </c>
      <c r="N67" s="55" t="s">
        <v>45</v>
      </c>
      <c r="O67" s="55" t="s">
        <v>46</v>
      </c>
      <c r="R67" s="55" t="s">
        <v>488</v>
      </c>
      <c r="S67" s="55" t="s">
        <v>489</v>
      </c>
      <c r="T67" s="55" t="s">
        <v>29</v>
      </c>
      <c r="U67" s="55">
        <v>2.46</v>
      </c>
      <c r="V67" s="55">
        <v>17</v>
      </c>
      <c r="W67" s="57">
        <f t="shared" si="18"/>
        <v>6.9105691056910574</v>
      </c>
      <c r="X67" s="55">
        <v>7.8490000000000002</v>
      </c>
      <c r="AA67" s="57"/>
      <c r="AC67" s="55">
        <v>0.03</v>
      </c>
      <c r="AD67" s="58">
        <f t="shared" si="20"/>
        <v>235.47</v>
      </c>
      <c r="AE67" s="59">
        <f t="shared" si="21"/>
        <v>0.14470588235294118</v>
      </c>
      <c r="AF67" s="59">
        <f t="shared" si="22"/>
        <v>0.2073170731707317</v>
      </c>
      <c r="AH67" s="55">
        <f t="shared" si="10"/>
        <v>0.11470588235294119</v>
      </c>
      <c r="AI67">
        <f t="shared" si="14"/>
        <v>1.9330519941119446</v>
      </c>
      <c r="AJ67">
        <f t="shared" si="15"/>
        <v>3.4011973816621555</v>
      </c>
      <c r="AK67">
        <f t="shared" si="16"/>
        <v>4.7423713075015765</v>
      </c>
      <c r="AL67">
        <f t="shared" si="17"/>
        <v>4.9747032848701922</v>
      </c>
    </row>
    <row r="68" spans="1:38">
      <c r="A68" s="2"/>
      <c r="B68" s="2">
        <v>1171</v>
      </c>
      <c r="C68" s="2"/>
      <c r="D68" s="2" t="s">
        <v>780</v>
      </c>
      <c r="E68" s="31">
        <v>39672.484976851854</v>
      </c>
      <c r="F68" s="2" t="s">
        <v>781</v>
      </c>
      <c r="G68" s="2">
        <v>25</v>
      </c>
      <c r="H68" s="2" t="s">
        <v>1</v>
      </c>
      <c r="I68" s="2" t="s">
        <v>2</v>
      </c>
      <c r="J68" s="2" t="s">
        <v>796</v>
      </c>
      <c r="K68" s="2"/>
      <c r="L68" s="2"/>
      <c r="M68" s="2" t="s">
        <v>44</v>
      </c>
      <c r="N68" s="2" t="s">
        <v>45</v>
      </c>
      <c r="O68" s="2" t="s">
        <v>46</v>
      </c>
      <c r="P68" s="2"/>
      <c r="Q68" s="2"/>
      <c r="R68" s="2" t="s">
        <v>488</v>
      </c>
      <c r="S68" s="2" t="s">
        <v>489</v>
      </c>
      <c r="T68" s="2"/>
      <c r="U68" s="2">
        <v>3.3679999999999999</v>
      </c>
      <c r="V68" s="2">
        <v>19</v>
      </c>
      <c r="W68" s="25">
        <f t="shared" si="18"/>
        <v>5.6413301662707838</v>
      </c>
      <c r="X68" s="2">
        <v>7.2670000000000003</v>
      </c>
      <c r="Y68" s="2"/>
      <c r="Z68" s="2"/>
      <c r="AA68" s="25"/>
      <c r="AB68" s="2"/>
      <c r="AC68" s="44">
        <v>4.2000000000000003E-2</v>
      </c>
      <c r="AD68" s="32">
        <f t="shared" si="20"/>
        <v>305.214</v>
      </c>
      <c r="AE68" s="6">
        <f t="shared" si="21"/>
        <v>0.17726315789473684</v>
      </c>
      <c r="AF68" s="6">
        <f t="shared" si="22"/>
        <v>0.23693586698337293</v>
      </c>
      <c r="AG68" s="2"/>
      <c r="AH68" s="2">
        <f t="shared" si="10"/>
        <v>0.13526315789473684</v>
      </c>
      <c r="AI68">
        <f t="shared" si="14"/>
        <v>1.7301198827863602</v>
      </c>
      <c r="AJ68">
        <f t="shared" si="15"/>
        <v>3.7376696182833684</v>
      </c>
      <c r="AK68">
        <f t="shared" si="16"/>
        <v>4.9072221987228248</v>
      </c>
      <c r="AL68">
        <f t="shared" si="17"/>
        <v>5.1776353961957771</v>
      </c>
    </row>
    <row r="69" spans="1:38">
      <c r="D69" t="s">
        <v>24</v>
      </c>
      <c r="E69" s="1">
        <v>41112.551388888889</v>
      </c>
      <c r="G69">
        <v>25.2</v>
      </c>
      <c r="H69" t="s">
        <v>1</v>
      </c>
      <c r="I69" t="s">
        <v>2</v>
      </c>
      <c r="M69" t="s">
        <v>3</v>
      </c>
      <c r="N69" t="s">
        <v>25</v>
      </c>
      <c r="O69" t="s">
        <v>26</v>
      </c>
      <c r="P69">
        <v>39.812300999999998</v>
      </c>
      <c r="Q69">
        <v>-76.319057000000001</v>
      </c>
      <c r="R69" t="s">
        <v>27</v>
      </c>
      <c r="S69" t="s">
        <v>7</v>
      </c>
      <c r="T69" t="s">
        <v>8</v>
      </c>
      <c r="U69">
        <v>3.63</v>
      </c>
      <c r="V69">
        <v>20</v>
      </c>
      <c r="W69" s="3">
        <f t="shared" si="18"/>
        <v>5.5096418732782375</v>
      </c>
      <c r="X69">
        <v>7.056</v>
      </c>
      <c r="AA69" s="3"/>
      <c r="AC69" s="44">
        <v>3.2000000000000001E-2</v>
      </c>
      <c r="AD69" s="4">
        <f t="shared" si="20"/>
        <v>225.792</v>
      </c>
      <c r="AE69" s="5">
        <f t="shared" si="21"/>
        <v>0.18149999999999999</v>
      </c>
      <c r="AF69" s="6">
        <f t="shared" si="22"/>
        <v>0.17630853994490359</v>
      </c>
      <c r="AH69" s="2">
        <f t="shared" si="10"/>
        <v>0.14949999999999999</v>
      </c>
      <c r="AI69">
        <f t="shared" si="14"/>
        <v>1.7064996252772318</v>
      </c>
      <c r="AJ69">
        <f t="shared" si="15"/>
        <v>3.4657359027997265</v>
      </c>
      <c r="AK69">
        <f t="shared" si="16"/>
        <v>5.0072963928307415</v>
      </c>
      <c r="AL69">
        <f t="shared" si="17"/>
        <v>5.2012556537049051</v>
      </c>
    </row>
    <row r="70" spans="1:38">
      <c r="A70">
        <v>187</v>
      </c>
      <c r="B70">
        <v>626</v>
      </c>
      <c r="C70" t="s">
        <v>662</v>
      </c>
      <c r="D70" t="s">
        <v>787</v>
      </c>
      <c r="E70" s="1">
        <v>39706.254467592589</v>
      </c>
      <c r="F70" t="s">
        <v>788</v>
      </c>
      <c r="G70">
        <v>25.5</v>
      </c>
      <c r="H70" t="s">
        <v>1</v>
      </c>
      <c r="I70" t="s">
        <v>2</v>
      </c>
      <c r="J70" t="s">
        <v>796</v>
      </c>
      <c r="M70" t="s">
        <v>3</v>
      </c>
      <c r="N70" t="s">
        <v>4</v>
      </c>
      <c r="O70" t="s">
        <v>5</v>
      </c>
      <c r="R70" t="s">
        <v>338</v>
      </c>
      <c r="S70" t="s">
        <v>825</v>
      </c>
      <c r="T70" t="s">
        <v>8</v>
      </c>
      <c r="U70">
        <v>6.4580000000000002</v>
      </c>
      <c r="V70">
        <v>28</v>
      </c>
      <c r="W70" s="3">
        <f t="shared" ref="W70:W91" si="23">V70/U70</f>
        <v>4.335707649427067</v>
      </c>
      <c r="X70">
        <v>6.6</v>
      </c>
      <c r="AA70" s="3"/>
      <c r="AC70" s="44"/>
      <c r="AD70" s="4"/>
      <c r="AE70" s="5"/>
      <c r="AH70" s="2" t="str">
        <f t="shared" si="10"/>
        <v/>
      </c>
      <c r="AI70">
        <f t="shared" si="14"/>
        <v>1.4668848378391204</v>
      </c>
      <c r="AJ70" t="str">
        <f t="shared" si="15"/>
        <v/>
      </c>
      <c r="AK70" t="str">
        <f t="shared" si="16"/>
        <v/>
      </c>
      <c r="AL70" t="str">
        <f t="shared" si="17"/>
        <v/>
      </c>
    </row>
    <row r="71" spans="1:38">
      <c r="A71">
        <v>190</v>
      </c>
      <c r="B71">
        <v>629</v>
      </c>
      <c r="C71" t="s">
        <v>662</v>
      </c>
      <c r="D71" t="s">
        <v>787</v>
      </c>
      <c r="E71" s="1">
        <v>39706.254467592589</v>
      </c>
      <c r="F71" t="s">
        <v>788</v>
      </c>
      <c r="G71">
        <v>25.5</v>
      </c>
      <c r="H71" t="s">
        <v>1</v>
      </c>
      <c r="I71" t="s">
        <v>2</v>
      </c>
      <c r="J71" t="s">
        <v>796</v>
      </c>
      <c r="M71" t="s">
        <v>3</v>
      </c>
      <c r="N71" t="s">
        <v>4</v>
      </c>
      <c r="O71" t="s">
        <v>5</v>
      </c>
      <c r="R71" t="s">
        <v>338</v>
      </c>
      <c r="S71" t="s">
        <v>826</v>
      </c>
      <c r="T71" t="s">
        <v>8</v>
      </c>
      <c r="U71">
        <v>6.367</v>
      </c>
      <c r="V71">
        <v>29</v>
      </c>
      <c r="W71" s="3">
        <f t="shared" si="23"/>
        <v>4.5547353541699387</v>
      </c>
      <c r="X71">
        <v>7</v>
      </c>
      <c r="AA71" s="3"/>
      <c r="AC71" s="44"/>
      <c r="AD71" s="4"/>
      <c r="AE71" s="5"/>
      <c r="AH71" s="2" t="str">
        <f t="shared" si="10"/>
        <v/>
      </c>
      <c r="AI71">
        <f t="shared" si="14"/>
        <v>1.5161674289515856</v>
      </c>
      <c r="AJ71" t="str">
        <f t="shared" si="15"/>
        <v/>
      </c>
      <c r="AK71" t="str">
        <f t="shared" si="16"/>
        <v/>
      </c>
      <c r="AL71" t="str">
        <f t="shared" si="17"/>
        <v/>
      </c>
    </row>
    <row r="72" spans="1:38">
      <c r="D72" t="s">
        <v>28</v>
      </c>
      <c r="E72" s="1">
        <v>41128.379861111112</v>
      </c>
      <c r="G72">
        <v>26.3</v>
      </c>
      <c r="H72" t="s">
        <v>1</v>
      </c>
      <c r="I72" t="s">
        <v>2</v>
      </c>
      <c r="M72" t="s">
        <v>3</v>
      </c>
      <c r="N72" t="s">
        <v>25</v>
      </c>
      <c r="O72" t="s">
        <v>26</v>
      </c>
      <c r="P72">
        <v>39.812300999999998</v>
      </c>
      <c r="Q72">
        <v>-76.319057000000001</v>
      </c>
      <c r="R72" t="s">
        <v>27</v>
      </c>
      <c r="S72" t="s">
        <v>7</v>
      </c>
      <c r="T72" s="2" t="s">
        <v>29</v>
      </c>
      <c r="U72">
        <v>1.911</v>
      </c>
      <c r="V72">
        <v>12</v>
      </c>
      <c r="W72" s="3">
        <f t="shared" si="23"/>
        <v>6.2794348508634226</v>
      </c>
      <c r="X72">
        <v>7.3769999999999998</v>
      </c>
      <c r="AA72" s="3"/>
      <c r="AC72" s="44">
        <v>3.3000000000000002E-2</v>
      </c>
      <c r="AD72" s="4">
        <f t="shared" ref="AD72:AD84" si="24">AC72*(X72*1000)</f>
        <v>243.441</v>
      </c>
      <c r="AE72" s="5">
        <f t="shared" ref="AE72:AE84" si="25">U72/V72</f>
        <v>0.15925</v>
      </c>
      <c r="AF72" s="6">
        <f t="shared" ref="AF72:AF84" si="26">AC72/AE72</f>
        <v>0.20722135007849293</v>
      </c>
      <c r="AH72" s="2">
        <f t="shared" si="10"/>
        <v>0.12625</v>
      </c>
      <c r="AI72">
        <f t="shared" si="14"/>
        <v>1.8372799845298644</v>
      </c>
      <c r="AJ72">
        <f t="shared" si="15"/>
        <v>3.4965075614664802</v>
      </c>
      <c r="AK72">
        <f t="shared" si="16"/>
        <v>4.8382640681554694</v>
      </c>
      <c r="AL72">
        <f t="shared" si="17"/>
        <v>5.0704752944522724</v>
      </c>
    </row>
    <row r="73" spans="1:38">
      <c r="D73" t="s">
        <v>28</v>
      </c>
      <c r="E73" s="1">
        <v>41128.379861111112</v>
      </c>
      <c r="G73">
        <v>26.3</v>
      </c>
      <c r="H73" t="s">
        <v>1</v>
      </c>
      <c r="I73" t="s">
        <v>2</v>
      </c>
      <c r="M73" t="s">
        <v>3</v>
      </c>
      <c r="N73" t="s">
        <v>25</v>
      </c>
      <c r="O73" t="s">
        <v>26</v>
      </c>
      <c r="P73">
        <v>39.812300999999998</v>
      </c>
      <c r="Q73">
        <v>-76.319057000000001</v>
      </c>
      <c r="R73" t="s">
        <v>27</v>
      </c>
      <c r="S73" t="s">
        <v>7</v>
      </c>
      <c r="T73" s="2" t="s">
        <v>29</v>
      </c>
      <c r="U73">
        <v>1.8</v>
      </c>
      <c r="V73">
        <v>9</v>
      </c>
      <c r="W73" s="3">
        <f t="shared" si="23"/>
        <v>5</v>
      </c>
      <c r="X73">
        <v>6.423</v>
      </c>
      <c r="AA73" s="3"/>
      <c r="AC73" s="44">
        <v>3.7999999999999999E-2</v>
      </c>
      <c r="AD73" s="4">
        <f t="shared" si="24"/>
        <v>244.07399999999998</v>
      </c>
      <c r="AE73" s="5">
        <f t="shared" si="25"/>
        <v>0.2</v>
      </c>
      <c r="AF73" s="6">
        <f t="shared" si="26"/>
        <v>0.18999999999999997</v>
      </c>
      <c r="AH73" s="2">
        <f t="shared" ref="AH73:AH91" si="27">IF(AE73&gt;0,AE73-AC73,"")</f>
        <v>0.16200000000000001</v>
      </c>
      <c r="AI73">
        <f t="shared" si="14"/>
        <v>1.6094379124341003</v>
      </c>
      <c r="AJ73">
        <f t="shared" si="15"/>
        <v>3.6375861597263857</v>
      </c>
      <c r="AK73">
        <f t="shared" si="16"/>
        <v>5.0875963352323836</v>
      </c>
      <c r="AL73">
        <f t="shared" si="17"/>
        <v>5.2983173665480363</v>
      </c>
    </row>
    <row r="74" spans="1:38">
      <c r="D74" t="s">
        <v>28</v>
      </c>
      <c r="E74" s="1">
        <v>41128.379861111112</v>
      </c>
      <c r="G74">
        <v>26.3</v>
      </c>
      <c r="H74" t="s">
        <v>1</v>
      </c>
      <c r="I74" t="s">
        <v>2</v>
      </c>
      <c r="M74" t="s">
        <v>3</v>
      </c>
      <c r="N74" t="s">
        <v>25</v>
      </c>
      <c r="O74" t="s">
        <v>26</v>
      </c>
      <c r="P74">
        <v>39.812300999999998</v>
      </c>
      <c r="Q74">
        <v>-76.319057000000001</v>
      </c>
      <c r="R74" t="s">
        <v>27</v>
      </c>
      <c r="S74" t="s">
        <v>7</v>
      </c>
      <c r="T74" s="2" t="s">
        <v>29</v>
      </c>
      <c r="U74">
        <v>1.7609999999999999</v>
      </c>
      <c r="V74">
        <v>11</v>
      </c>
      <c r="W74" s="3">
        <f t="shared" si="23"/>
        <v>6.2464508801817153</v>
      </c>
      <c r="X74">
        <v>7.1230000000000002</v>
      </c>
      <c r="AA74" s="3"/>
      <c r="AC74" s="44">
        <v>3.5000000000000003E-2</v>
      </c>
      <c r="AD74" s="4">
        <f t="shared" si="24"/>
        <v>249.30500000000004</v>
      </c>
      <c r="AE74" s="5">
        <f t="shared" si="25"/>
        <v>0.16009090909090909</v>
      </c>
      <c r="AF74" s="6">
        <f t="shared" si="26"/>
        <v>0.21862578080636005</v>
      </c>
      <c r="AH74" s="2">
        <f t="shared" si="27"/>
        <v>0.12509090909090909</v>
      </c>
      <c r="AI74">
        <f t="shared" si="14"/>
        <v>1.8320134432843016</v>
      </c>
      <c r="AJ74">
        <f t="shared" si="15"/>
        <v>3.5553480614894135</v>
      </c>
      <c r="AK74">
        <f t="shared" si="16"/>
        <v>4.8290407456949183</v>
      </c>
      <c r="AL74">
        <f t="shared" si="17"/>
        <v>5.0757418356978352</v>
      </c>
    </row>
    <row r="75" spans="1:38">
      <c r="D75" t="s">
        <v>30</v>
      </c>
      <c r="E75" s="1">
        <v>41128.390277777777</v>
      </c>
      <c r="G75">
        <v>26.3</v>
      </c>
      <c r="H75" t="s">
        <v>1</v>
      </c>
      <c r="I75" t="s">
        <v>2</v>
      </c>
      <c r="M75" t="s">
        <v>3</v>
      </c>
      <c r="N75" t="s">
        <v>25</v>
      </c>
      <c r="O75" t="s">
        <v>26</v>
      </c>
      <c r="P75">
        <v>39.812300999999998</v>
      </c>
      <c r="Q75">
        <v>-76.319057000000001</v>
      </c>
      <c r="R75" t="s">
        <v>27</v>
      </c>
      <c r="S75" t="s">
        <v>7</v>
      </c>
      <c r="T75" s="2" t="s">
        <v>8</v>
      </c>
      <c r="U75">
        <v>2.9489999999999998</v>
      </c>
      <c r="V75">
        <v>16</v>
      </c>
      <c r="W75" s="3">
        <f t="shared" si="23"/>
        <v>5.4255679891488642</v>
      </c>
      <c r="X75">
        <v>6.6639999999999997</v>
      </c>
      <c r="AA75" s="3"/>
      <c r="AC75" s="44">
        <v>4.5999999999999999E-2</v>
      </c>
      <c r="AD75" s="4">
        <f t="shared" si="24"/>
        <v>306.54399999999998</v>
      </c>
      <c r="AE75" s="5">
        <f t="shared" si="25"/>
        <v>0.18431249999999999</v>
      </c>
      <c r="AF75" s="6">
        <f t="shared" si="26"/>
        <v>0.24957612750084776</v>
      </c>
      <c r="AH75" s="2">
        <f t="shared" si="27"/>
        <v>0.1383125</v>
      </c>
      <c r="AI75">
        <f t="shared" si="14"/>
        <v>1.691122592406642</v>
      </c>
      <c r="AJ75">
        <f t="shared" si="15"/>
        <v>3.8286413964890951</v>
      </c>
      <c r="AK75">
        <f t="shared" si="16"/>
        <v>4.9295156178112682</v>
      </c>
      <c r="AL75">
        <f t="shared" si="17"/>
        <v>5.2166326865754948</v>
      </c>
    </row>
    <row r="76" spans="1:38">
      <c r="D76" t="s">
        <v>31</v>
      </c>
      <c r="E76" s="1">
        <v>41130.804861111108</v>
      </c>
      <c r="G76">
        <v>26.3</v>
      </c>
      <c r="H76" t="s">
        <v>1</v>
      </c>
      <c r="I76" t="s">
        <v>2</v>
      </c>
      <c r="M76" s="2" t="s">
        <v>3</v>
      </c>
      <c r="N76" s="2" t="s">
        <v>4</v>
      </c>
      <c r="O76" s="2" t="s">
        <v>5</v>
      </c>
      <c r="P76" s="2">
        <v>39.767099000000002</v>
      </c>
      <c r="Q76" s="2">
        <v>-75.897705999999999</v>
      </c>
      <c r="R76" s="2" t="s">
        <v>10</v>
      </c>
      <c r="S76" t="s">
        <v>7</v>
      </c>
      <c r="T76" s="2" t="s">
        <v>8</v>
      </c>
      <c r="U76">
        <v>1.488</v>
      </c>
      <c r="V76">
        <v>9</v>
      </c>
      <c r="W76" s="3">
        <f t="shared" si="23"/>
        <v>6.0483870967741939</v>
      </c>
      <c r="X76">
        <v>7.1580000000000004</v>
      </c>
      <c r="AA76" s="3"/>
      <c r="AC76" s="44">
        <v>3.7999999999999999E-2</v>
      </c>
      <c r="AD76" s="4">
        <f t="shared" si="24"/>
        <v>272.00400000000002</v>
      </c>
      <c r="AE76" s="5">
        <f t="shared" si="25"/>
        <v>0.16533333333333333</v>
      </c>
      <c r="AF76" s="6">
        <f t="shared" si="26"/>
        <v>0.22983870967741934</v>
      </c>
      <c r="AH76" s="2">
        <f t="shared" si="27"/>
        <v>0.12733333333333333</v>
      </c>
      <c r="AI76">
        <f t="shared" si="14"/>
        <v>1.7997916409253194</v>
      </c>
      <c r="AJ76">
        <f t="shared" si="15"/>
        <v>3.6375861597263857</v>
      </c>
      <c r="AK76">
        <f t="shared" si="16"/>
        <v>4.8468083199384653</v>
      </c>
      <c r="AL76">
        <f t="shared" si="17"/>
        <v>5.1079636380568179</v>
      </c>
    </row>
    <row r="77" spans="1:38">
      <c r="D77" t="s">
        <v>31</v>
      </c>
      <c r="E77" s="1">
        <v>41130.804861111108</v>
      </c>
      <c r="G77">
        <v>26.3</v>
      </c>
      <c r="H77" t="s">
        <v>1</v>
      </c>
      <c r="I77" t="s">
        <v>2</v>
      </c>
      <c r="M77" s="2" t="s">
        <v>3</v>
      </c>
      <c r="N77" s="2" t="s">
        <v>4</v>
      </c>
      <c r="O77" s="2" t="s">
        <v>5</v>
      </c>
      <c r="P77" s="2">
        <v>39.767099000000002</v>
      </c>
      <c r="Q77" s="2">
        <v>-75.897705999999999</v>
      </c>
      <c r="R77" s="2" t="s">
        <v>10</v>
      </c>
      <c r="S77" t="s">
        <v>7</v>
      </c>
      <c r="T77" s="2" t="s">
        <v>8</v>
      </c>
      <c r="U77">
        <v>1.694</v>
      </c>
      <c r="V77">
        <v>10</v>
      </c>
      <c r="W77" s="3">
        <f t="shared" si="23"/>
        <v>5.9031877213695401</v>
      </c>
      <c r="X77">
        <v>6.5570000000000004</v>
      </c>
      <c r="AA77" s="3"/>
      <c r="AC77" s="44">
        <v>3.6999999999999998E-2</v>
      </c>
      <c r="AD77" s="4">
        <f t="shared" si="24"/>
        <v>242.60899999999998</v>
      </c>
      <c r="AE77" s="5">
        <f t="shared" si="25"/>
        <v>0.1694</v>
      </c>
      <c r="AF77" s="6">
        <f t="shared" si="26"/>
        <v>0.21841794569067297</v>
      </c>
      <c r="AH77" s="2">
        <f t="shared" si="27"/>
        <v>0.13239999999999999</v>
      </c>
      <c r="AI77">
        <f t="shared" si="14"/>
        <v>1.7754924967641832</v>
      </c>
      <c r="AJ77">
        <f t="shared" si="15"/>
        <v>3.6109179126442243</v>
      </c>
      <c r="AK77">
        <f t="shared" si="16"/>
        <v>4.8858276435029078</v>
      </c>
      <c r="AL77">
        <f t="shared" si="17"/>
        <v>5.1322627822179543</v>
      </c>
    </row>
    <row r="78" spans="1:38">
      <c r="D78" t="s">
        <v>31</v>
      </c>
      <c r="E78" s="1">
        <v>41130.804861111108</v>
      </c>
      <c r="G78">
        <v>26.3</v>
      </c>
      <c r="H78" t="s">
        <v>1</v>
      </c>
      <c r="I78" t="s">
        <v>2</v>
      </c>
      <c r="M78" s="2" t="s">
        <v>3</v>
      </c>
      <c r="N78" s="2" t="s">
        <v>4</v>
      </c>
      <c r="O78" s="2" t="s">
        <v>5</v>
      </c>
      <c r="P78" s="2">
        <v>39.767099000000002</v>
      </c>
      <c r="Q78" s="2">
        <v>-75.897705999999999</v>
      </c>
      <c r="R78" s="2" t="s">
        <v>32</v>
      </c>
      <c r="S78" t="s">
        <v>7</v>
      </c>
      <c r="T78" s="2" t="s">
        <v>8</v>
      </c>
      <c r="U78">
        <v>1.5029999999999999</v>
      </c>
      <c r="V78">
        <v>9</v>
      </c>
      <c r="W78" s="3">
        <f t="shared" si="23"/>
        <v>5.9880239520958085</v>
      </c>
      <c r="X78">
        <v>7.3179999999999996</v>
      </c>
      <c r="AA78" s="3"/>
      <c r="AC78" s="2">
        <v>2.7E-2</v>
      </c>
      <c r="AD78" s="4">
        <f t="shared" si="24"/>
        <v>197.58599999999998</v>
      </c>
      <c r="AE78" s="5">
        <f t="shared" si="25"/>
        <v>0.16699999999999998</v>
      </c>
      <c r="AF78" s="6">
        <f t="shared" si="26"/>
        <v>0.16167664670658685</v>
      </c>
      <c r="AH78" s="2">
        <f t="shared" si="27"/>
        <v>0.13999999999999999</v>
      </c>
      <c r="AI78">
        <f t="shared" si="14"/>
        <v>1.789761466565382</v>
      </c>
      <c r="AJ78">
        <f t="shared" si="15"/>
        <v>3.2958368660043291</v>
      </c>
      <c r="AK78">
        <f t="shared" si="16"/>
        <v>4.9416424226093039</v>
      </c>
      <c r="AL78">
        <f t="shared" si="17"/>
        <v>5.1179938124167546</v>
      </c>
    </row>
    <row r="79" spans="1:38">
      <c r="B79">
        <v>1608</v>
      </c>
      <c r="D79" t="s">
        <v>33</v>
      </c>
      <c r="E79" s="1">
        <v>40767.630555555559</v>
      </c>
      <c r="G79">
        <v>26.6</v>
      </c>
      <c r="H79" t="s">
        <v>1</v>
      </c>
      <c r="I79" t="s">
        <v>34</v>
      </c>
      <c r="M79" t="s">
        <v>3</v>
      </c>
      <c r="N79" t="s">
        <v>13</v>
      </c>
      <c r="O79" t="s">
        <v>14</v>
      </c>
      <c r="P79">
        <v>40.201873999999997</v>
      </c>
      <c r="Q79">
        <v>-75.785858000000005</v>
      </c>
      <c r="R79" t="s">
        <v>35</v>
      </c>
      <c r="S79" t="s">
        <v>36</v>
      </c>
      <c r="T79" t="s">
        <v>8</v>
      </c>
      <c r="U79">
        <v>2.7730000000000001</v>
      </c>
      <c r="V79">
        <v>15</v>
      </c>
      <c r="W79" s="3">
        <f t="shared" si="23"/>
        <v>5.4093040028849622</v>
      </c>
      <c r="X79">
        <v>7.0679999999999996</v>
      </c>
      <c r="AA79" s="3"/>
      <c r="AC79">
        <v>3.7999999999999999E-2</v>
      </c>
      <c r="AD79" s="4">
        <f t="shared" si="24"/>
        <v>268.584</v>
      </c>
      <c r="AE79" s="5">
        <f t="shared" si="25"/>
        <v>0.18486666666666668</v>
      </c>
      <c r="AF79" s="6">
        <f t="shared" si="26"/>
        <v>0.20555355210962853</v>
      </c>
      <c r="AH79" s="2">
        <f t="shared" si="27"/>
        <v>0.14686666666666667</v>
      </c>
      <c r="AI79">
        <f t="shared" si="14"/>
        <v>1.6881204344685692</v>
      </c>
      <c r="AJ79">
        <f t="shared" si="15"/>
        <v>3.6375861597263857</v>
      </c>
      <c r="AK79">
        <f t="shared" si="16"/>
        <v>4.9895251457001333</v>
      </c>
      <c r="AL79">
        <f t="shared" si="17"/>
        <v>5.2196348445135676</v>
      </c>
    </row>
    <row r="80" spans="1:38">
      <c r="B80">
        <v>1609</v>
      </c>
      <c r="D80" t="s">
        <v>37</v>
      </c>
      <c r="E80" s="1">
        <v>40767.634722222225</v>
      </c>
      <c r="G80">
        <v>26.6</v>
      </c>
      <c r="H80" t="s">
        <v>1</v>
      </c>
      <c r="I80" t="s">
        <v>2</v>
      </c>
      <c r="M80" t="s">
        <v>3</v>
      </c>
      <c r="N80" t="s">
        <v>13</v>
      </c>
      <c r="O80" t="s">
        <v>14</v>
      </c>
      <c r="P80">
        <v>40.201873999999997</v>
      </c>
      <c r="Q80">
        <v>-75.785858000000005</v>
      </c>
      <c r="R80" t="s">
        <v>15</v>
      </c>
      <c r="S80" t="s">
        <v>38</v>
      </c>
      <c r="T80" t="s">
        <v>8</v>
      </c>
      <c r="U80">
        <v>3.0760000000000001</v>
      </c>
      <c r="V80">
        <v>16</v>
      </c>
      <c r="W80" s="3">
        <f t="shared" si="23"/>
        <v>5.2015604681404417</v>
      </c>
      <c r="X80">
        <v>7.2110000000000003</v>
      </c>
      <c r="AA80" s="3"/>
      <c r="AC80">
        <v>3.7999999999999999E-2</v>
      </c>
      <c r="AD80" s="4">
        <f t="shared" si="24"/>
        <v>274.01799999999997</v>
      </c>
      <c r="AE80" s="5">
        <f t="shared" si="25"/>
        <v>0.19225</v>
      </c>
      <c r="AF80" s="6">
        <f t="shared" si="26"/>
        <v>0.1976592977893368</v>
      </c>
      <c r="AH80" s="2">
        <f t="shared" si="27"/>
        <v>0.15425</v>
      </c>
      <c r="AI80">
        <f t="shared" si="14"/>
        <v>1.6489586705963837</v>
      </c>
      <c r="AJ80">
        <f t="shared" si="15"/>
        <v>3.6375861597263857</v>
      </c>
      <c r="AK80">
        <f t="shared" si="16"/>
        <v>5.0385746627854973</v>
      </c>
      <c r="AL80">
        <f t="shared" si="17"/>
        <v>5.2587966083857536</v>
      </c>
    </row>
    <row r="81" spans="1:38">
      <c r="D81" t="s">
        <v>39</v>
      </c>
      <c r="E81" s="1">
        <v>41151.712500000001</v>
      </c>
      <c r="G81">
        <v>26.6</v>
      </c>
      <c r="H81" t="s">
        <v>1</v>
      </c>
      <c r="I81" t="s">
        <v>2</v>
      </c>
      <c r="M81" s="2" t="s">
        <v>3</v>
      </c>
      <c r="N81" s="2" t="s">
        <v>4</v>
      </c>
      <c r="O81" s="2" t="s">
        <v>5</v>
      </c>
      <c r="P81" s="2">
        <v>39.767099000000002</v>
      </c>
      <c r="Q81" s="2">
        <v>-75.897705999999999</v>
      </c>
      <c r="R81" s="2" t="s">
        <v>6</v>
      </c>
      <c r="S81" s="2" t="s">
        <v>7</v>
      </c>
      <c r="T81" s="2" t="s">
        <v>29</v>
      </c>
      <c r="U81">
        <v>4.2560000000000002</v>
      </c>
      <c r="V81">
        <v>21</v>
      </c>
      <c r="W81" s="3">
        <f t="shared" si="23"/>
        <v>4.9342105263157894</v>
      </c>
      <c r="X81">
        <v>7.6239999999999997</v>
      </c>
      <c r="AA81" s="3"/>
      <c r="AC81">
        <v>3.6999999999999998E-2</v>
      </c>
      <c r="AD81" s="4">
        <f t="shared" si="24"/>
        <v>282.08799999999997</v>
      </c>
      <c r="AE81" s="5">
        <f t="shared" si="25"/>
        <v>0.20266666666666669</v>
      </c>
      <c r="AF81" s="6">
        <f t="shared" si="26"/>
        <v>0.18256578947368418</v>
      </c>
      <c r="AH81" s="2">
        <f t="shared" si="27"/>
        <v>0.16566666666666668</v>
      </c>
      <c r="AI81">
        <f t="shared" si="14"/>
        <v>1.5961926856840798</v>
      </c>
      <c r="AJ81">
        <f t="shared" si="15"/>
        <v>3.6109179126442243</v>
      </c>
      <c r="AK81">
        <f t="shared" si="16"/>
        <v>5.1099777374285189</v>
      </c>
      <c r="AL81">
        <f t="shared" si="17"/>
        <v>5.3115625932980572</v>
      </c>
    </row>
    <row r="82" spans="1:38">
      <c r="D82" t="s">
        <v>39</v>
      </c>
      <c r="E82" s="1">
        <v>41151.712500000001</v>
      </c>
      <c r="G82">
        <v>26.6</v>
      </c>
      <c r="H82" t="s">
        <v>1</v>
      </c>
      <c r="I82" t="s">
        <v>2</v>
      </c>
      <c r="M82" s="2" t="s">
        <v>3</v>
      </c>
      <c r="N82" s="2" t="s">
        <v>4</v>
      </c>
      <c r="O82" s="2" t="s">
        <v>5</v>
      </c>
      <c r="P82" s="2">
        <v>39.767099000000002</v>
      </c>
      <c r="Q82" s="2">
        <v>-75.897705999999999</v>
      </c>
      <c r="R82" s="2" t="s">
        <v>6</v>
      </c>
      <c r="S82" s="2" t="s">
        <v>7</v>
      </c>
      <c r="T82" s="2" t="s">
        <v>29</v>
      </c>
      <c r="U82">
        <v>4.4260000000000002</v>
      </c>
      <c r="V82">
        <v>23</v>
      </c>
      <c r="W82" s="3">
        <f t="shared" si="23"/>
        <v>5.196565747853592</v>
      </c>
      <c r="X82">
        <v>6.9290000000000003</v>
      </c>
      <c r="AA82" s="3"/>
      <c r="AC82">
        <v>3.9E-2</v>
      </c>
      <c r="AD82" s="4">
        <f t="shared" si="24"/>
        <v>270.23099999999999</v>
      </c>
      <c r="AE82" s="5">
        <f t="shared" si="25"/>
        <v>0.19243478260869565</v>
      </c>
      <c r="AF82" s="6">
        <f t="shared" si="26"/>
        <v>0.2026660641662901</v>
      </c>
      <c r="AH82" s="2">
        <f t="shared" si="27"/>
        <v>0.15343478260869564</v>
      </c>
      <c r="AI82">
        <f t="shared" si="14"/>
        <v>1.6479979743002917</v>
      </c>
      <c r="AJ82">
        <f t="shared" si="15"/>
        <v>3.6635616461296463</v>
      </c>
      <c r="AK82">
        <f t="shared" si="16"/>
        <v>5.0332756077461198</v>
      </c>
      <c r="AL82">
        <f t="shared" si="17"/>
        <v>5.2597573046818455</v>
      </c>
    </row>
    <row r="83" spans="1:38">
      <c r="A83" s="2"/>
      <c r="B83" s="2">
        <v>1190</v>
      </c>
      <c r="C83" s="2"/>
      <c r="D83" s="2" t="s">
        <v>789</v>
      </c>
      <c r="E83" s="31">
        <v>39683.636111111111</v>
      </c>
      <c r="F83" s="2"/>
      <c r="G83" s="2">
        <v>27.5</v>
      </c>
      <c r="H83" s="2" t="s">
        <v>1</v>
      </c>
      <c r="I83" s="2" t="s">
        <v>2</v>
      </c>
      <c r="J83" s="2" t="s">
        <v>796</v>
      </c>
      <c r="K83" s="2" t="s">
        <v>802</v>
      </c>
      <c r="L83" s="2"/>
      <c r="M83" s="2" t="s">
        <v>3</v>
      </c>
      <c r="N83" s="2" t="s">
        <v>4</v>
      </c>
      <c r="O83" s="2" t="s">
        <v>5</v>
      </c>
      <c r="P83" s="2">
        <v>39.767099000000002</v>
      </c>
      <c r="Q83" s="2">
        <v>-75.897705999999999</v>
      </c>
      <c r="R83" s="2" t="s">
        <v>338</v>
      </c>
      <c r="S83" s="2" t="s">
        <v>742</v>
      </c>
      <c r="T83" s="2"/>
      <c r="U83" s="2">
        <v>2.3929999999999998</v>
      </c>
      <c r="V83" s="2">
        <v>12</v>
      </c>
      <c r="W83" s="25">
        <f t="shared" si="23"/>
        <v>5.0146259924780612</v>
      </c>
      <c r="X83" s="2">
        <v>7.1479999999999997</v>
      </c>
      <c r="Y83" s="2"/>
      <c r="Z83" s="2"/>
      <c r="AA83" s="25"/>
      <c r="AB83" s="2"/>
      <c r="AC83" s="2">
        <v>3.5000000000000003E-2</v>
      </c>
      <c r="AD83" s="32">
        <f t="shared" si="24"/>
        <v>250.18000000000004</v>
      </c>
      <c r="AE83" s="6">
        <f t="shared" si="25"/>
        <v>0.19941666666666666</v>
      </c>
      <c r="AF83" s="6">
        <f t="shared" si="26"/>
        <v>0.17551190973673217</v>
      </c>
      <c r="AG83" s="2"/>
      <c r="AH83" s="2">
        <f t="shared" si="27"/>
        <v>0.16441666666666666</v>
      </c>
      <c r="AI83">
        <f t="shared" si="14"/>
        <v>1.6123588408617642</v>
      </c>
      <c r="AJ83">
        <f t="shared" si="15"/>
        <v>3.5553480614894135</v>
      </c>
      <c r="AK83">
        <f t="shared" si="16"/>
        <v>5.1024038562346146</v>
      </c>
      <c r="AL83">
        <f t="shared" si="17"/>
        <v>5.2953964381203731</v>
      </c>
    </row>
    <row r="84" spans="1:38">
      <c r="A84" s="2"/>
      <c r="B84" s="2">
        <v>1192</v>
      </c>
      <c r="C84" s="2"/>
      <c r="D84" s="2" t="s">
        <v>789</v>
      </c>
      <c r="E84" s="31">
        <v>39683.636111111111</v>
      </c>
      <c r="F84" s="2"/>
      <c r="G84" s="2">
        <v>27.5</v>
      </c>
      <c r="H84" s="2" t="s">
        <v>1</v>
      </c>
      <c r="I84" s="2" t="s">
        <v>2</v>
      </c>
      <c r="J84" s="2" t="s">
        <v>796</v>
      </c>
      <c r="K84" s="2" t="s">
        <v>803</v>
      </c>
      <c r="L84" s="2"/>
      <c r="M84" s="2" t="s">
        <v>3</v>
      </c>
      <c r="N84" s="2" t="s">
        <v>4</v>
      </c>
      <c r="O84" s="2" t="s">
        <v>5</v>
      </c>
      <c r="P84" s="2">
        <v>39.767099000000002</v>
      </c>
      <c r="Q84" s="2">
        <v>-75.897705999999999</v>
      </c>
      <c r="R84" s="2" t="s">
        <v>338</v>
      </c>
      <c r="S84" s="2" t="s">
        <v>742</v>
      </c>
      <c r="T84" s="2"/>
      <c r="U84" s="2">
        <v>2.4039999999999999</v>
      </c>
      <c r="V84" s="2">
        <v>12</v>
      </c>
      <c r="W84" s="25">
        <f t="shared" si="23"/>
        <v>4.9916805324459235</v>
      </c>
      <c r="X84" s="2">
        <v>7.4480000000000004</v>
      </c>
      <c r="Y84" s="2"/>
      <c r="Z84" s="2"/>
      <c r="AA84" s="25"/>
      <c r="AB84" s="2"/>
      <c r="AC84" s="2">
        <v>3.5000000000000003E-2</v>
      </c>
      <c r="AD84" s="32">
        <f t="shared" si="24"/>
        <v>260.68</v>
      </c>
      <c r="AE84" s="6">
        <f t="shared" si="25"/>
        <v>0.20033333333333334</v>
      </c>
      <c r="AF84" s="6">
        <f t="shared" si="26"/>
        <v>0.17470881863560733</v>
      </c>
      <c r="AG84" s="2"/>
      <c r="AH84" s="2">
        <f t="shared" si="27"/>
        <v>0.16533333333333333</v>
      </c>
      <c r="AI84">
        <f t="shared" si="14"/>
        <v>1.6077726331150393</v>
      </c>
      <c r="AJ84">
        <f t="shared" si="15"/>
        <v>3.5553480614894135</v>
      </c>
      <c r="AK84">
        <f t="shared" si="16"/>
        <v>5.1079636380568179</v>
      </c>
      <c r="AL84">
        <f t="shared" si="17"/>
        <v>5.2999826458670976</v>
      </c>
    </row>
    <row r="85" spans="1:38">
      <c r="A85">
        <v>268</v>
      </c>
      <c r="B85">
        <v>666</v>
      </c>
      <c r="D85" t="s">
        <v>791</v>
      </c>
      <c r="E85" s="1">
        <v>40051.728472222225</v>
      </c>
      <c r="G85">
        <v>27.5</v>
      </c>
      <c r="H85" t="s">
        <v>1</v>
      </c>
      <c r="I85" t="s">
        <v>2</v>
      </c>
      <c r="J85" t="s">
        <v>796</v>
      </c>
      <c r="M85" t="s">
        <v>3</v>
      </c>
      <c r="N85" t="s">
        <v>4</v>
      </c>
      <c r="O85" t="s">
        <v>5</v>
      </c>
      <c r="R85" t="s">
        <v>792</v>
      </c>
      <c r="S85" s="40" t="s">
        <v>334</v>
      </c>
      <c r="T85" t="s">
        <v>8</v>
      </c>
      <c r="U85">
        <v>4.5060000000000002</v>
      </c>
      <c r="V85">
        <v>26</v>
      </c>
      <c r="W85" s="3">
        <f t="shared" si="23"/>
        <v>5.7700843320017752</v>
      </c>
      <c r="X85">
        <v>7.2750000000000004</v>
      </c>
      <c r="AA85" s="3"/>
      <c r="AD85" s="4"/>
      <c r="AE85" s="5"/>
      <c r="AH85" s="2" t="str">
        <f t="shared" si="27"/>
        <v/>
      </c>
      <c r="AI85">
        <f t="shared" si="14"/>
        <v>1.7526866960114293</v>
      </c>
      <c r="AJ85" t="str">
        <f t="shared" si="15"/>
        <v/>
      </c>
      <c r="AK85" t="str">
        <f t="shared" si="16"/>
        <v/>
      </c>
      <c r="AL85" t="str">
        <f t="shared" si="17"/>
        <v/>
      </c>
    </row>
    <row r="86" spans="1:38">
      <c r="A86">
        <v>270</v>
      </c>
      <c r="B86">
        <v>668</v>
      </c>
      <c r="D86" t="s">
        <v>791</v>
      </c>
      <c r="E86" s="1">
        <v>40051.728472222225</v>
      </c>
      <c r="G86">
        <v>27.5</v>
      </c>
      <c r="H86" t="s">
        <v>1</v>
      </c>
      <c r="I86" t="s">
        <v>2</v>
      </c>
      <c r="J86" t="s">
        <v>796</v>
      </c>
      <c r="L86" t="s">
        <v>854</v>
      </c>
      <c r="M86" t="s">
        <v>3</v>
      </c>
      <c r="N86" t="s">
        <v>4</v>
      </c>
      <c r="O86" t="s">
        <v>5</v>
      </c>
      <c r="R86" t="s">
        <v>792</v>
      </c>
      <c r="S86" t="s">
        <v>854</v>
      </c>
      <c r="T86" t="s">
        <v>8</v>
      </c>
      <c r="U86">
        <v>2.931</v>
      </c>
      <c r="V86">
        <v>17</v>
      </c>
      <c r="W86" s="3">
        <f t="shared" si="23"/>
        <v>5.8000682360968954</v>
      </c>
      <c r="X86">
        <v>7.2629999999999999</v>
      </c>
      <c r="AA86" s="3"/>
      <c r="AD86" s="4"/>
      <c r="AE86" s="5"/>
      <c r="AH86" s="2" t="str">
        <f t="shared" si="27"/>
        <v/>
      </c>
      <c r="AI86">
        <f t="shared" si="14"/>
        <v>1.7578696823274607</v>
      </c>
      <c r="AJ86" t="str">
        <f t="shared" si="15"/>
        <v/>
      </c>
      <c r="AK86" t="str">
        <f t="shared" si="16"/>
        <v/>
      </c>
      <c r="AL86" t="str">
        <f t="shared" si="17"/>
        <v/>
      </c>
    </row>
    <row r="87" spans="1:38">
      <c r="D87" t="s">
        <v>40</v>
      </c>
      <c r="E87" s="1">
        <v>41127.742361111108</v>
      </c>
      <c r="G87">
        <v>27.8</v>
      </c>
      <c r="H87" t="s">
        <v>41</v>
      </c>
      <c r="I87" t="s">
        <v>2</v>
      </c>
      <c r="M87" s="2" t="s">
        <v>3</v>
      </c>
      <c r="N87" s="2" t="s">
        <v>4</v>
      </c>
      <c r="O87" s="2" t="s">
        <v>5</v>
      </c>
      <c r="P87" s="2">
        <v>39.767099000000002</v>
      </c>
      <c r="Q87" s="2">
        <v>-75.897705999999999</v>
      </c>
      <c r="R87" s="2" t="s">
        <v>42</v>
      </c>
      <c r="S87" s="2" t="s">
        <v>7</v>
      </c>
      <c r="T87" s="2" t="s">
        <v>8</v>
      </c>
      <c r="U87">
        <v>2.4260000000000002</v>
      </c>
      <c r="V87">
        <v>14</v>
      </c>
      <c r="W87" s="3">
        <f t="shared" si="23"/>
        <v>5.7708161582852426</v>
      </c>
      <c r="X87">
        <v>7.556</v>
      </c>
      <c r="AA87" s="3"/>
      <c r="AC87">
        <v>3.5000000000000003E-2</v>
      </c>
      <c r="AD87" s="4">
        <f>AC87*(X87*1000)</f>
        <v>264.46000000000004</v>
      </c>
      <c r="AE87" s="5">
        <f>U87/V87</f>
        <v>0.17328571428571429</v>
      </c>
      <c r="AF87" s="6">
        <f>AC87/AE87</f>
        <v>0.20197856553998353</v>
      </c>
      <c r="AH87" s="2">
        <f t="shared" si="27"/>
        <v>0.13828571428571429</v>
      </c>
      <c r="AI87">
        <f t="shared" ref="AI87:AI91" si="28">IF(W87&gt;0,LN(W87),"")</f>
        <v>1.7528135190934002</v>
      </c>
      <c r="AJ87">
        <f t="shared" ref="AJ87:AJ91" si="29">IF(AC87&gt;0,LN(AC87*1000),"")</f>
        <v>3.5553480614894135</v>
      </c>
      <c r="AK87">
        <f t="shared" ref="AK87:AK91" si="30">IF(AE87&gt;0,LN((AE87-AC87)*1000),"")</f>
        <v>4.9293219382212641</v>
      </c>
      <c r="AL87">
        <f t="shared" ref="AL87:AL91" si="31">IF(AE87&gt;0,LN(AE87*1000),"")</f>
        <v>5.1549417598887368</v>
      </c>
    </row>
    <row r="88" spans="1:38">
      <c r="A88">
        <v>258</v>
      </c>
      <c r="B88">
        <v>656</v>
      </c>
      <c r="D88" t="s">
        <v>511</v>
      </c>
      <c r="E88" s="1">
        <v>40048.67291666667</v>
      </c>
      <c r="G88">
        <v>28</v>
      </c>
      <c r="H88" t="s">
        <v>1</v>
      </c>
      <c r="I88" t="s">
        <v>2</v>
      </c>
      <c r="J88" t="s">
        <v>796</v>
      </c>
      <c r="M88" t="s">
        <v>3</v>
      </c>
      <c r="N88" t="s">
        <v>4</v>
      </c>
      <c r="O88" t="s">
        <v>5</v>
      </c>
      <c r="R88" t="s">
        <v>792</v>
      </c>
      <c r="T88" t="s">
        <v>8</v>
      </c>
      <c r="U88">
        <v>2.6880000000000002</v>
      </c>
      <c r="V88">
        <v>16</v>
      </c>
      <c r="W88" s="3">
        <f t="shared" si="23"/>
        <v>5.9523809523809517</v>
      </c>
      <c r="X88">
        <v>7.0119999999999996</v>
      </c>
      <c r="AA88" s="3"/>
      <c r="AD88" s="4"/>
      <c r="AE88" s="5"/>
      <c r="AH88" s="2" t="str">
        <f t="shared" si="27"/>
        <v/>
      </c>
      <c r="AI88">
        <f t="shared" si="28"/>
        <v>1.7837912995788781</v>
      </c>
      <c r="AJ88" t="str">
        <f t="shared" si="29"/>
        <v/>
      </c>
      <c r="AK88" t="str">
        <f t="shared" si="30"/>
        <v/>
      </c>
      <c r="AL88" t="str">
        <f t="shared" si="31"/>
        <v/>
      </c>
    </row>
    <row r="89" spans="1:38">
      <c r="D89" t="s">
        <v>43</v>
      </c>
      <c r="E89" s="1">
        <v>41119.52847222222</v>
      </c>
      <c r="G89">
        <v>29.2</v>
      </c>
      <c r="H89" t="s">
        <v>1</v>
      </c>
      <c r="I89" t="s">
        <v>2</v>
      </c>
      <c r="M89" t="s">
        <v>44</v>
      </c>
      <c r="N89" t="s">
        <v>45</v>
      </c>
      <c r="O89" t="s">
        <v>46</v>
      </c>
      <c r="P89">
        <v>39.336731999999998</v>
      </c>
      <c r="Q89">
        <v>-76.129684999999995</v>
      </c>
      <c r="R89" t="s">
        <v>47</v>
      </c>
      <c r="S89" t="s">
        <v>7</v>
      </c>
      <c r="T89" t="s">
        <v>29</v>
      </c>
      <c r="U89">
        <v>2.1030000000000002</v>
      </c>
      <c r="V89">
        <v>13</v>
      </c>
      <c r="W89" s="3">
        <f t="shared" si="23"/>
        <v>6.1816452686638126</v>
      </c>
      <c r="X89">
        <v>7.7720000000000002</v>
      </c>
      <c r="AA89" s="3"/>
      <c r="AC89">
        <v>3.4000000000000002E-2</v>
      </c>
      <c r="AD89" s="4">
        <f>AC89*(X89*1000)</f>
        <v>264.24800000000005</v>
      </c>
      <c r="AE89" s="5">
        <f>U89/V89</f>
        <v>0.16176923076923078</v>
      </c>
      <c r="AF89" s="6">
        <f>AC89/AE89</f>
        <v>0.21017593913456967</v>
      </c>
      <c r="AH89" s="2">
        <f t="shared" si="27"/>
        <v>0.12776923076923077</v>
      </c>
      <c r="AI89">
        <f t="shared" si="28"/>
        <v>1.8215844607409739</v>
      </c>
      <c r="AJ89">
        <f t="shared" si="29"/>
        <v>3.5263605246161616</v>
      </c>
      <c r="AK89">
        <f t="shared" si="30"/>
        <v>4.8502257521517578</v>
      </c>
      <c r="AL89">
        <f t="shared" si="31"/>
        <v>5.0861708182411629</v>
      </c>
    </row>
    <row r="90" spans="1:38">
      <c r="D90" t="s">
        <v>43</v>
      </c>
      <c r="E90" s="1">
        <v>41119.52847222222</v>
      </c>
      <c r="G90">
        <v>29.2</v>
      </c>
      <c r="H90" t="s">
        <v>1</v>
      </c>
      <c r="I90" t="s">
        <v>2</v>
      </c>
      <c r="M90" t="s">
        <v>44</v>
      </c>
      <c r="N90" t="s">
        <v>45</v>
      </c>
      <c r="O90" t="s">
        <v>46</v>
      </c>
      <c r="P90">
        <v>39.336731999999998</v>
      </c>
      <c r="Q90">
        <v>-76.129684999999995</v>
      </c>
      <c r="R90" t="s">
        <v>47</v>
      </c>
      <c r="S90" t="s">
        <v>7</v>
      </c>
      <c r="T90" t="s">
        <v>8</v>
      </c>
      <c r="U90">
        <v>1.9590000000000001</v>
      </c>
      <c r="V90">
        <v>11</v>
      </c>
      <c r="W90" s="3">
        <f t="shared" si="23"/>
        <v>5.6151097498723841</v>
      </c>
      <c r="X90">
        <v>7.3579999999999997</v>
      </c>
      <c r="AA90" s="3"/>
      <c r="AC90">
        <v>0.04</v>
      </c>
      <c r="AD90" s="4">
        <f>AC90*(X90*1000)</f>
        <v>294.32</v>
      </c>
      <c r="AE90" s="5">
        <f>U90/V90</f>
        <v>0.17809090909090911</v>
      </c>
      <c r="AF90" s="6">
        <f>AC90/AE90</f>
        <v>0.22460438999489535</v>
      </c>
      <c r="AH90" s="2">
        <f t="shared" si="27"/>
        <v>0.1380909090909091</v>
      </c>
      <c r="AI90">
        <f t="shared" si="28"/>
        <v>1.7254611338359669</v>
      </c>
      <c r="AJ90">
        <f t="shared" si="29"/>
        <v>3.6888794541139363</v>
      </c>
      <c r="AK90">
        <f t="shared" si="30"/>
        <v>4.9279122297974025</v>
      </c>
      <c r="AL90">
        <f t="shared" si="31"/>
        <v>5.1822941451461704</v>
      </c>
    </row>
    <row r="91" spans="1:38">
      <c r="A91">
        <v>297</v>
      </c>
      <c r="B91">
        <v>675</v>
      </c>
      <c r="D91" t="s">
        <v>793</v>
      </c>
      <c r="E91" s="1">
        <v>40062.320138888892</v>
      </c>
      <c r="H91" t="s">
        <v>1</v>
      </c>
      <c r="I91" t="s">
        <v>2</v>
      </c>
      <c r="J91" t="s">
        <v>796</v>
      </c>
      <c r="M91" t="s">
        <v>44</v>
      </c>
      <c r="N91" t="s">
        <v>45</v>
      </c>
      <c r="O91" t="s">
        <v>46</v>
      </c>
      <c r="P91">
        <v>39.336731999999998</v>
      </c>
      <c r="Q91">
        <v>-76.129684999999995</v>
      </c>
      <c r="R91" s="40" t="s">
        <v>47</v>
      </c>
      <c r="S91" s="40" t="s">
        <v>334</v>
      </c>
      <c r="T91" s="40" t="s">
        <v>29</v>
      </c>
      <c r="U91">
        <v>2.6520000000000001</v>
      </c>
      <c r="V91">
        <v>12</v>
      </c>
      <c r="W91" s="3">
        <f t="shared" si="23"/>
        <v>4.5248868778280542</v>
      </c>
      <c r="X91">
        <v>5.9960000000000004</v>
      </c>
      <c r="AA91" s="3"/>
      <c r="AD91" s="4"/>
      <c r="AE91" s="5"/>
      <c r="AH91" s="2" t="str">
        <f t="shared" si="27"/>
        <v/>
      </c>
      <c r="AI91">
        <f t="shared" si="28"/>
        <v>1.5095925774643841</v>
      </c>
      <c r="AJ91" t="str">
        <f t="shared" si="29"/>
        <v/>
      </c>
      <c r="AK91" t="str">
        <f t="shared" si="30"/>
        <v/>
      </c>
      <c r="AL91" t="str">
        <f t="shared" si="31"/>
        <v/>
      </c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6"/>
  <sheetViews>
    <sheetView workbookViewId="0">
      <pane xSplit="14625" topLeftCell="AD1" activePane="topRight"/>
      <selection activeCell="A2" sqref="A2:AF56"/>
      <selection pane="topRight" activeCell="AH3" sqref="AH3:AL3"/>
    </sheetView>
  </sheetViews>
  <sheetFormatPr defaultColWidth="11" defaultRowHeight="15.75"/>
  <cols>
    <col min="5" max="5" width="13.875" bestFit="1" customWidth="1"/>
  </cols>
  <sheetData>
    <row r="1" spans="1:38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62" t="s">
        <v>48</v>
      </c>
      <c r="W1" s="62"/>
      <c r="X1" s="62"/>
      <c r="Y1" s="7"/>
      <c r="Z1" s="62" t="s">
        <v>49</v>
      </c>
      <c r="AA1" s="62"/>
      <c r="AB1" s="62"/>
      <c r="AC1" s="7"/>
      <c r="AD1" s="8"/>
      <c r="AE1" s="9"/>
      <c r="AF1" s="7"/>
      <c r="AG1" s="7"/>
    </row>
    <row r="2" spans="1:38" ht="47.25">
      <c r="A2" s="11" t="s">
        <v>50</v>
      </c>
      <c r="B2" s="11" t="s">
        <v>51</v>
      </c>
      <c r="C2" s="11" t="s">
        <v>52</v>
      </c>
      <c r="D2" s="11" t="s">
        <v>53</v>
      </c>
      <c r="E2" s="11" t="s">
        <v>54</v>
      </c>
      <c r="F2" s="11" t="s">
        <v>55</v>
      </c>
      <c r="G2" s="11" t="s">
        <v>56</v>
      </c>
      <c r="H2" s="11" t="s">
        <v>57</v>
      </c>
      <c r="I2" s="11" t="s">
        <v>58</v>
      </c>
      <c r="J2" s="11" t="s">
        <v>59</v>
      </c>
      <c r="K2" s="11" t="s">
        <v>60</v>
      </c>
      <c r="L2" s="11" t="s">
        <v>61</v>
      </c>
      <c r="M2" s="11" t="s">
        <v>62</v>
      </c>
      <c r="N2" s="11" t="s">
        <v>63</v>
      </c>
      <c r="O2" s="11" t="s">
        <v>64</v>
      </c>
      <c r="P2" s="11" t="s">
        <v>65</v>
      </c>
      <c r="Q2" s="11" t="s">
        <v>66</v>
      </c>
      <c r="R2" s="11" t="s">
        <v>67</v>
      </c>
      <c r="S2" s="11" t="s">
        <v>68</v>
      </c>
      <c r="T2" s="11" t="s">
        <v>69</v>
      </c>
      <c r="U2" s="11" t="s">
        <v>70</v>
      </c>
      <c r="V2" s="11" t="s">
        <v>71</v>
      </c>
      <c r="W2" s="13" t="s">
        <v>72</v>
      </c>
      <c r="X2" s="11" t="s">
        <v>73</v>
      </c>
      <c r="Y2" s="11" t="s">
        <v>74</v>
      </c>
      <c r="Z2" s="11" t="s">
        <v>75</v>
      </c>
      <c r="AA2" s="13" t="s">
        <v>76</v>
      </c>
      <c r="AB2" s="11" t="s">
        <v>77</v>
      </c>
      <c r="AC2" s="15" t="s">
        <v>78</v>
      </c>
      <c r="AD2" s="17" t="s">
        <v>79</v>
      </c>
      <c r="AE2" s="19" t="s">
        <v>80</v>
      </c>
      <c r="AF2" s="15" t="s">
        <v>81</v>
      </c>
      <c r="AG2" s="15" t="s">
        <v>82</v>
      </c>
      <c r="AH2" s="15" t="s">
        <v>1046</v>
      </c>
      <c r="AI2" s="10" t="s">
        <v>1047</v>
      </c>
      <c r="AJ2" s="10" t="s">
        <v>1048</v>
      </c>
      <c r="AK2" s="10" t="s">
        <v>1049</v>
      </c>
      <c r="AL2" s="10" t="s">
        <v>1050</v>
      </c>
    </row>
    <row r="3" spans="1:38">
      <c r="A3">
        <v>222</v>
      </c>
      <c r="B3">
        <v>635</v>
      </c>
      <c r="C3" t="s">
        <v>966</v>
      </c>
      <c r="D3" t="s">
        <v>967</v>
      </c>
      <c r="E3" s="1">
        <v>39745.622037037036</v>
      </c>
      <c r="F3" t="s">
        <v>968</v>
      </c>
      <c r="G3">
        <v>15</v>
      </c>
      <c r="H3" t="s">
        <v>1</v>
      </c>
      <c r="I3" t="s">
        <v>83</v>
      </c>
      <c r="K3" t="s">
        <v>969</v>
      </c>
      <c r="M3" t="s">
        <v>44</v>
      </c>
      <c r="N3" t="s">
        <v>45</v>
      </c>
      <c r="O3" t="s">
        <v>46</v>
      </c>
      <c r="R3" t="s">
        <v>970</v>
      </c>
      <c r="S3" t="s">
        <v>971</v>
      </c>
      <c r="T3" t="s">
        <v>8</v>
      </c>
      <c r="U3">
        <v>3.4079999999999999</v>
      </c>
      <c r="V3">
        <v>16</v>
      </c>
      <c r="W3" s="3">
        <f t="shared" ref="W3:W56" si="0">V3/U3</f>
        <v>4.694835680751174</v>
      </c>
      <c r="X3">
        <v>5.1509999999999998</v>
      </c>
      <c r="AA3" s="3"/>
      <c r="AD3" s="4"/>
      <c r="AE3" s="5"/>
      <c r="AH3" s="2" t="str">
        <f t="shared" ref="AH3" si="1">IF(AE3&gt;0,AE3-AC3,"")</f>
        <v/>
      </c>
      <c r="AI3">
        <f t="shared" ref="AI3" si="2">IF(W3&gt;0,LN(W3),"")</f>
        <v>1.546463113272712</v>
      </c>
      <c r="AJ3" t="str">
        <f t="shared" ref="AJ3" si="3">IF(AC3&gt;0,LN(AC3*1000),"")</f>
        <v/>
      </c>
      <c r="AK3" t="str">
        <f t="shared" ref="AK3" si="4">IF(AE3&gt;0,LN((AE3-AC3)*1000),"")</f>
        <v/>
      </c>
      <c r="AL3" t="str">
        <f t="shared" ref="AL3" si="5">IF(AE3&gt;0,LN(AE3*1000),"")</f>
        <v/>
      </c>
    </row>
    <row r="4" spans="1:38">
      <c r="A4" s="2"/>
      <c r="B4" s="2">
        <v>1199</v>
      </c>
      <c r="C4" s="2"/>
      <c r="D4" s="2" t="s">
        <v>972</v>
      </c>
      <c r="E4" s="31">
        <v>39691.372916666667</v>
      </c>
      <c r="F4" s="2"/>
      <c r="G4" s="2">
        <v>20</v>
      </c>
      <c r="H4" s="2" t="s">
        <v>1</v>
      </c>
      <c r="I4" s="2" t="s">
        <v>83</v>
      </c>
      <c r="J4" s="2"/>
      <c r="K4" s="2" t="s">
        <v>973</v>
      </c>
      <c r="L4" s="2" t="s">
        <v>974</v>
      </c>
      <c r="M4" s="2" t="s">
        <v>249</v>
      </c>
      <c r="N4" s="2" t="s">
        <v>250</v>
      </c>
      <c r="O4" s="2" t="s">
        <v>251</v>
      </c>
      <c r="P4" s="2">
        <v>36.394804000000001</v>
      </c>
      <c r="Q4" s="2">
        <v>-75.838699000000005</v>
      </c>
      <c r="R4" s="2" t="s">
        <v>975</v>
      </c>
      <c r="S4" s="2" t="s">
        <v>976</v>
      </c>
      <c r="T4" s="2" t="s">
        <v>8</v>
      </c>
      <c r="U4" s="2">
        <v>3.1</v>
      </c>
      <c r="V4" s="2">
        <v>20</v>
      </c>
      <c r="W4" s="25">
        <f t="shared" si="0"/>
        <v>6.4516129032258061</v>
      </c>
      <c r="X4" s="2">
        <v>5.72</v>
      </c>
      <c r="Y4" s="2"/>
      <c r="Z4" s="2"/>
      <c r="AA4" s="25"/>
      <c r="AB4" s="2"/>
      <c r="AC4" s="2">
        <v>0.03</v>
      </c>
      <c r="AD4" s="32">
        <f t="shared" ref="AD4:AD19" si="6">AC4*(X4*1000)</f>
        <v>171.6</v>
      </c>
      <c r="AE4" s="6">
        <f t="shared" ref="AE4:AE19" si="7">U4/V4</f>
        <v>0.155</v>
      </c>
      <c r="AF4" s="6">
        <f t="shared" ref="AF4:AF19" si="8">AC4/AE4</f>
        <v>0.19354838709677419</v>
      </c>
      <c r="AG4" s="2"/>
      <c r="AH4" s="2">
        <f t="shared" ref="AH4:AH56" si="9">IF(AE4&gt;0,AE4-AC4,"")</f>
        <v>0.125</v>
      </c>
      <c r="AI4">
        <f t="shared" ref="AI4:AI56" si="10">IF(W4&gt;0,LN(W4),"")</f>
        <v>1.8643301620628903</v>
      </c>
      <c r="AJ4">
        <f t="shared" ref="AJ4:AJ56" si="11">IF(AC4&gt;0,LN(AC4*1000),"")</f>
        <v>3.4011973816621555</v>
      </c>
      <c r="AK4">
        <f t="shared" ref="AK4:AK56" si="12">IF(AE4&gt;0,LN((AE4-AC4)*1000),"")</f>
        <v>4.8283137373023015</v>
      </c>
      <c r="AL4">
        <f t="shared" ref="AL4:AL56" si="13">IF(AE4&gt;0,LN(AE4*1000),"")</f>
        <v>5.0434251169192468</v>
      </c>
    </row>
    <row r="5" spans="1:38">
      <c r="A5" s="2"/>
      <c r="B5" s="2">
        <v>1200</v>
      </c>
      <c r="C5" s="2"/>
      <c r="D5" s="2" t="s">
        <v>972</v>
      </c>
      <c r="E5" s="31">
        <v>39691.372916666667</v>
      </c>
      <c r="F5" s="2"/>
      <c r="G5" s="2">
        <v>20</v>
      </c>
      <c r="H5" s="2" t="s">
        <v>1</v>
      </c>
      <c r="I5" s="2" t="s">
        <v>83</v>
      </c>
      <c r="J5" s="2"/>
      <c r="K5" s="2" t="s">
        <v>977</v>
      </c>
      <c r="L5" s="2" t="s">
        <v>978</v>
      </c>
      <c r="M5" s="2" t="s">
        <v>249</v>
      </c>
      <c r="N5" s="2" t="s">
        <v>250</v>
      </c>
      <c r="O5" s="2" t="s">
        <v>251</v>
      </c>
      <c r="P5" s="2">
        <v>36.394804000000001</v>
      </c>
      <c r="Q5" s="2">
        <v>-75.838699000000005</v>
      </c>
      <c r="R5" s="2" t="s">
        <v>975</v>
      </c>
      <c r="S5" s="2" t="s">
        <v>976</v>
      </c>
      <c r="T5" s="2" t="s">
        <v>8</v>
      </c>
      <c r="U5" s="2">
        <v>1.4259999999999999</v>
      </c>
      <c r="V5" s="2">
        <v>10</v>
      </c>
      <c r="W5" s="25">
        <f t="shared" si="0"/>
        <v>7.0126227208976157</v>
      </c>
      <c r="X5" s="2">
        <v>5.5369999999999999</v>
      </c>
      <c r="Y5" s="2"/>
      <c r="Z5" s="2"/>
      <c r="AA5" s="25"/>
      <c r="AB5" s="2"/>
      <c r="AC5" s="2">
        <v>2.8000000000000001E-2</v>
      </c>
      <c r="AD5" s="32">
        <f t="shared" si="6"/>
        <v>155.036</v>
      </c>
      <c r="AE5" s="6">
        <f t="shared" si="7"/>
        <v>0.1426</v>
      </c>
      <c r="AF5" s="6">
        <f t="shared" si="8"/>
        <v>0.19635343618513323</v>
      </c>
      <c r="AG5" s="2"/>
      <c r="AH5" s="2">
        <f t="shared" si="9"/>
        <v>0.11460000000000001</v>
      </c>
      <c r="AI5">
        <f t="shared" si="10"/>
        <v>1.9477117710019416</v>
      </c>
      <c r="AJ5">
        <f t="shared" si="11"/>
        <v>3.3322045101752038</v>
      </c>
      <c r="AK5">
        <f t="shared" si="12"/>
        <v>4.7414478042806394</v>
      </c>
      <c r="AL5">
        <f t="shared" si="13"/>
        <v>4.9600435079801954</v>
      </c>
    </row>
    <row r="6" spans="1:38">
      <c r="A6" s="2"/>
      <c r="B6" s="2">
        <v>1187</v>
      </c>
      <c r="C6" s="2"/>
      <c r="D6" s="2" t="s">
        <v>979</v>
      </c>
      <c r="E6" s="31">
        <v>39683.328472222223</v>
      </c>
      <c r="F6" s="2"/>
      <c r="G6" s="2">
        <v>20.25</v>
      </c>
      <c r="H6" s="2" t="s">
        <v>1</v>
      </c>
      <c r="I6" s="2" t="s">
        <v>83</v>
      </c>
      <c r="J6" s="2"/>
      <c r="K6" s="2" t="s">
        <v>977</v>
      </c>
      <c r="L6" s="2" t="s">
        <v>978</v>
      </c>
      <c r="M6" s="2" t="s">
        <v>249</v>
      </c>
      <c r="N6" s="2" t="s">
        <v>250</v>
      </c>
      <c r="O6" s="2" t="s">
        <v>251</v>
      </c>
      <c r="P6" s="2">
        <v>36.394804000000001</v>
      </c>
      <c r="Q6" s="2">
        <v>-75.838699000000005</v>
      </c>
      <c r="R6" s="2" t="s">
        <v>975</v>
      </c>
      <c r="S6" s="2" t="s">
        <v>976</v>
      </c>
      <c r="T6" s="2" t="s">
        <v>8</v>
      </c>
      <c r="U6" s="2">
        <v>2.5350000000000001</v>
      </c>
      <c r="V6" s="2">
        <v>17</v>
      </c>
      <c r="W6" s="25">
        <f t="shared" si="0"/>
        <v>6.7061143984220903</v>
      </c>
      <c r="X6" s="2">
        <v>5.3159999999999998</v>
      </c>
      <c r="Y6" s="2"/>
      <c r="Z6" s="2"/>
      <c r="AA6" s="25"/>
      <c r="AB6" s="2"/>
      <c r="AC6" s="2">
        <v>3.5000000000000003E-2</v>
      </c>
      <c r="AD6" s="32">
        <f t="shared" si="6"/>
        <v>186.06000000000003</v>
      </c>
      <c r="AE6" s="6">
        <f t="shared" si="7"/>
        <v>0.14911764705882355</v>
      </c>
      <c r="AF6" s="6">
        <f t="shared" si="8"/>
        <v>0.23471400394477315</v>
      </c>
      <c r="AG6" s="2"/>
      <c r="AH6" s="2">
        <f t="shared" si="9"/>
        <v>0.11411764705882355</v>
      </c>
      <c r="AI6">
        <f t="shared" si="10"/>
        <v>1.9030197070130694</v>
      </c>
      <c r="AJ6">
        <f t="shared" si="11"/>
        <v>3.5553480614894135</v>
      </c>
      <c r="AK6">
        <f t="shared" si="12"/>
        <v>4.737229908001158</v>
      </c>
      <c r="AL6">
        <f t="shared" si="13"/>
        <v>5.0047355719690678</v>
      </c>
    </row>
    <row r="7" spans="1:38">
      <c r="A7" s="2"/>
      <c r="B7" s="2">
        <v>1188</v>
      </c>
      <c r="C7" s="2"/>
      <c r="D7" s="2" t="s">
        <v>979</v>
      </c>
      <c r="E7" s="31">
        <v>39683.328472222223</v>
      </c>
      <c r="F7" s="2"/>
      <c r="G7" s="2">
        <v>20.25</v>
      </c>
      <c r="H7" s="2" t="s">
        <v>1</v>
      </c>
      <c r="I7" s="2" t="s">
        <v>83</v>
      </c>
      <c r="J7" s="2"/>
      <c r="K7" s="2" t="s">
        <v>980</v>
      </c>
      <c r="L7" s="2" t="s">
        <v>981</v>
      </c>
      <c r="M7" s="2" t="s">
        <v>249</v>
      </c>
      <c r="N7" s="2" t="s">
        <v>250</v>
      </c>
      <c r="O7" s="2" t="s">
        <v>251</v>
      </c>
      <c r="P7" s="2">
        <v>36.394804000000001</v>
      </c>
      <c r="Q7" s="2">
        <v>-75.838699000000005</v>
      </c>
      <c r="R7" s="2" t="s">
        <v>975</v>
      </c>
      <c r="S7" s="2" t="s">
        <v>976</v>
      </c>
      <c r="T7" s="2" t="s">
        <v>8</v>
      </c>
      <c r="U7" s="2">
        <v>2.1070000000000002</v>
      </c>
      <c r="V7" s="2">
        <v>14</v>
      </c>
      <c r="W7" s="25">
        <f t="shared" si="0"/>
        <v>6.6445182724252483</v>
      </c>
      <c r="X7" s="2">
        <v>5.1689999999999996</v>
      </c>
      <c r="Y7" s="2"/>
      <c r="Z7" s="2"/>
      <c r="AA7" s="25"/>
      <c r="AB7" s="2"/>
      <c r="AC7" s="2">
        <v>3.5999999999999997E-2</v>
      </c>
      <c r="AD7" s="32">
        <f t="shared" si="6"/>
        <v>186.08399999999997</v>
      </c>
      <c r="AE7" s="6">
        <f t="shared" si="7"/>
        <v>0.15050000000000002</v>
      </c>
      <c r="AF7" s="6">
        <f t="shared" si="8"/>
        <v>0.23920265780730893</v>
      </c>
      <c r="AG7" s="2"/>
      <c r="AH7" s="2">
        <f t="shared" si="9"/>
        <v>0.11450000000000002</v>
      </c>
      <c r="AI7">
        <f t="shared" si="10"/>
        <v>1.8937921947932066</v>
      </c>
      <c r="AJ7">
        <f t="shared" si="11"/>
        <v>3.5835189384561099</v>
      </c>
      <c r="AK7">
        <f t="shared" si="12"/>
        <v>4.7405748229942946</v>
      </c>
      <c r="AL7">
        <f t="shared" si="13"/>
        <v>5.0139630841889309</v>
      </c>
    </row>
    <row r="8" spans="1:38">
      <c r="A8" s="2"/>
      <c r="B8" s="2">
        <v>1161</v>
      </c>
      <c r="C8" s="2"/>
      <c r="D8" s="2" t="s">
        <v>982</v>
      </c>
      <c r="E8" s="31">
        <v>39669.31527777778</v>
      </c>
      <c r="F8" s="2"/>
      <c r="G8" s="2">
        <v>21</v>
      </c>
      <c r="H8" s="2" t="s">
        <v>1</v>
      </c>
      <c r="I8" s="2" t="s">
        <v>83</v>
      </c>
      <c r="J8" s="2"/>
      <c r="K8" s="2" t="s">
        <v>977</v>
      </c>
      <c r="L8" s="2" t="s">
        <v>978</v>
      </c>
      <c r="M8" s="2" t="s">
        <v>249</v>
      </c>
      <c r="N8" s="2" t="s">
        <v>250</v>
      </c>
      <c r="O8" s="2" t="s">
        <v>251</v>
      </c>
      <c r="P8" s="2">
        <v>36.394804000000001</v>
      </c>
      <c r="Q8" s="2">
        <v>-75.838699000000005</v>
      </c>
      <c r="R8" s="2" t="s">
        <v>975</v>
      </c>
      <c r="S8" s="2" t="s">
        <v>976</v>
      </c>
      <c r="T8" s="2" t="s">
        <v>8</v>
      </c>
      <c r="U8" s="2">
        <v>2.15</v>
      </c>
      <c r="V8" s="2">
        <v>15</v>
      </c>
      <c r="W8" s="25">
        <f t="shared" si="0"/>
        <v>6.9767441860465116</v>
      </c>
      <c r="X8" s="2">
        <v>5.4569999999999999</v>
      </c>
      <c r="Y8" s="2"/>
      <c r="Z8" s="2"/>
      <c r="AA8" s="25"/>
      <c r="AB8" s="2"/>
      <c r="AC8" s="2">
        <v>3.1E-2</v>
      </c>
      <c r="AD8" s="32">
        <f t="shared" si="6"/>
        <v>169.167</v>
      </c>
      <c r="AE8" s="6">
        <f t="shared" si="7"/>
        <v>0.14333333333333334</v>
      </c>
      <c r="AF8" s="6">
        <f t="shared" si="8"/>
        <v>0.21627906976744185</v>
      </c>
      <c r="AG8" s="2"/>
      <c r="AH8" s="2">
        <f t="shared" si="9"/>
        <v>0.11233333333333334</v>
      </c>
      <c r="AI8">
        <f t="shared" si="10"/>
        <v>1.9425823589626385</v>
      </c>
      <c r="AJ8">
        <f t="shared" si="11"/>
        <v>3.4339872044851463</v>
      </c>
      <c r="AK8">
        <f t="shared" si="12"/>
        <v>4.7214706416842525</v>
      </c>
      <c r="AL8">
        <f t="shared" si="13"/>
        <v>4.9651729200194987</v>
      </c>
    </row>
    <row r="9" spans="1:38">
      <c r="A9" s="2"/>
      <c r="B9" s="2">
        <v>1185</v>
      </c>
      <c r="C9" s="2"/>
      <c r="D9" s="2" t="s">
        <v>983</v>
      </c>
      <c r="E9" s="31">
        <v>39676.378472222219</v>
      </c>
      <c r="F9" s="2"/>
      <c r="G9" s="2">
        <v>21</v>
      </c>
      <c r="H9" s="2" t="s">
        <v>1</v>
      </c>
      <c r="I9" s="2" t="s">
        <v>83</v>
      </c>
      <c r="J9" s="2"/>
      <c r="K9" s="2" t="s">
        <v>984</v>
      </c>
      <c r="L9" s="2" t="s">
        <v>985</v>
      </c>
      <c r="M9" s="2" t="s">
        <v>249</v>
      </c>
      <c r="N9" s="2" t="s">
        <v>250</v>
      </c>
      <c r="O9" s="2" t="s">
        <v>251</v>
      </c>
      <c r="P9" s="2">
        <v>36.394804000000001</v>
      </c>
      <c r="Q9" s="2">
        <v>-75.838699000000005</v>
      </c>
      <c r="R9" s="2" t="s">
        <v>975</v>
      </c>
      <c r="S9" s="2" t="s">
        <v>976</v>
      </c>
      <c r="T9" s="2" t="s">
        <v>8</v>
      </c>
      <c r="U9" s="2">
        <v>2.1880000000000002</v>
      </c>
      <c r="V9" s="2">
        <v>15</v>
      </c>
      <c r="W9" s="25">
        <f t="shared" si="0"/>
        <v>6.8555758683729424</v>
      </c>
      <c r="X9" s="2">
        <v>5.165</v>
      </c>
      <c r="Y9" s="2"/>
      <c r="Z9" s="2"/>
      <c r="AA9" s="25"/>
      <c r="AB9" s="2"/>
      <c r="AC9" s="2">
        <v>4.2000000000000003E-2</v>
      </c>
      <c r="AD9" s="32">
        <f t="shared" si="6"/>
        <v>216.93</v>
      </c>
      <c r="AE9" s="6">
        <f t="shared" si="7"/>
        <v>0.14586666666666667</v>
      </c>
      <c r="AF9" s="6">
        <f t="shared" si="8"/>
        <v>0.28793418647166363</v>
      </c>
      <c r="AG9" s="2"/>
      <c r="AH9" s="2">
        <f t="shared" si="9"/>
        <v>0.10386666666666666</v>
      </c>
      <c r="AI9">
        <f t="shared" si="10"/>
        <v>1.9250623165424752</v>
      </c>
      <c r="AJ9">
        <f t="shared" si="11"/>
        <v>3.7376696182833684</v>
      </c>
      <c r="AK9">
        <f t="shared" si="12"/>
        <v>4.6431080253284831</v>
      </c>
      <c r="AL9">
        <f t="shared" si="13"/>
        <v>4.9826929624396614</v>
      </c>
    </row>
    <row r="10" spans="1:38">
      <c r="A10" s="2"/>
      <c r="B10" s="2">
        <v>1186</v>
      </c>
      <c r="C10" s="2"/>
      <c r="D10" s="2" t="s">
        <v>983</v>
      </c>
      <c r="E10" s="31">
        <v>39676.378472222219</v>
      </c>
      <c r="F10" s="2"/>
      <c r="G10" s="2">
        <v>21</v>
      </c>
      <c r="H10" s="2" t="s">
        <v>1</v>
      </c>
      <c r="I10" s="2" t="s">
        <v>83</v>
      </c>
      <c r="J10" s="2"/>
      <c r="K10" s="2" t="s">
        <v>977</v>
      </c>
      <c r="L10" s="2" t="s">
        <v>978</v>
      </c>
      <c r="M10" s="2" t="s">
        <v>249</v>
      </c>
      <c r="N10" s="2" t="s">
        <v>250</v>
      </c>
      <c r="O10" s="2" t="s">
        <v>251</v>
      </c>
      <c r="P10" s="2">
        <v>36.394804000000001</v>
      </c>
      <c r="Q10" s="2">
        <v>-75.838699000000005</v>
      </c>
      <c r="R10" s="2" t="s">
        <v>975</v>
      </c>
      <c r="S10" s="2" t="s">
        <v>976</v>
      </c>
      <c r="T10" s="2" t="s">
        <v>8</v>
      </c>
      <c r="U10" s="2">
        <v>1.6240000000000001</v>
      </c>
      <c r="V10" s="2">
        <v>11</v>
      </c>
      <c r="W10" s="25">
        <f t="shared" si="0"/>
        <v>6.7733990147783247</v>
      </c>
      <c r="X10" s="2">
        <v>5.4059999999999997</v>
      </c>
      <c r="Y10" s="2"/>
      <c r="Z10" s="2"/>
      <c r="AA10" s="25"/>
      <c r="AB10" s="2"/>
      <c r="AC10" s="2">
        <v>3.5000000000000003E-2</v>
      </c>
      <c r="AD10" s="32">
        <f t="shared" si="6"/>
        <v>189.21</v>
      </c>
      <c r="AE10" s="6">
        <f t="shared" si="7"/>
        <v>0.14763636363636365</v>
      </c>
      <c r="AF10" s="6">
        <f t="shared" si="8"/>
        <v>0.23706896551724138</v>
      </c>
      <c r="AG10" s="2"/>
      <c r="AH10" s="2">
        <f t="shared" si="9"/>
        <v>0.11263636363636365</v>
      </c>
      <c r="AI10">
        <f t="shared" si="10"/>
        <v>1.9130030310588844</v>
      </c>
      <c r="AJ10">
        <f t="shared" si="11"/>
        <v>3.5553480614894135</v>
      </c>
      <c r="AK10">
        <f t="shared" si="12"/>
        <v>4.7241646088307716</v>
      </c>
      <c r="AL10">
        <f t="shared" si="13"/>
        <v>4.9947522479232527</v>
      </c>
    </row>
    <row r="11" spans="1:38">
      <c r="A11" s="2"/>
      <c r="B11" s="2">
        <v>1189</v>
      </c>
      <c r="C11" s="2"/>
      <c r="D11" s="2" t="s">
        <v>986</v>
      </c>
      <c r="E11" s="31">
        <v>39683.377083333333</v>
      </c>
      <c r="F11" s="2"/>
      <c r="G11" s="2">
        <v>21</v>
      </c>
      <c r="H11" s="2" t="s">
        <v>1</v>
      </c>
      <c r="I11" s="2" t="s">
        <v>83</v>
      </c>
      <c r="J11" s="2"/>
      <c r="K11" s="2" t="s">
        <v>984</v>
      </c>
      <c r="L11" s="2" t="s">
        <v>985</v>
      </c>
      <c r="M11" s="2" t="s">
        <v>249</v>
      </c>
      <c r="N11" s="2" t="s">
        <v>250</v>
      </c>
      <c r="O11" s="2" t="s">
        <v>251</v>
      </c>
      <c r="P11" s="2">
        <v>36.394804000000001</v>
      </c>
      <c r="Q11" s="2">
        <v>-75.838699000000005</v>
      </c>
      <c r="R11" s="2" t="s">
        <v>975</v>
      </c>
      <c r="S11" s="2" t="s">
        <v>976</v>
      </c>
      <c r="T11" s="2" t="s">
        <v>8</v>
      </c>
      <c r="U11" s="2">
        <v>1.605</v>
      </c>
      <c r="V11" s="2">
        <v>11</v>
      </c>
      <c r="W11" s="25">
        <f t="shared" si="0"/>
        <v>6.8535825545171338</v>
      </c>
      <c r="X11" s="2">
        <v>5.3879999999999999</v>
      </c>
      <c r="Y11" s="2"/>
      <c r="Z11" s="2"/>
      <c r="AA11" s="25"/>
      <c r="AB11" s="2"/>
      <c r="AC11" s="2">
        <v>4.1000000000000002E-2</v>
      </c>
      <c r="AD11" s="32">
        <f t="shared" si="6"/>
        <v>220.90800000000002</v>
      </c>
      <c r="AE11" s="6">
        <f t="shared" si="7"/>
        <v>0.1459090909090909</v>
      </c>
      <c r="AF11" s="6">
        <f t="shared" si="8"/>
        <v>0.28099688473520251</v>
      </c>
      <c r="AG11" s="2"/>
      <c r="AH11" s="2">
        <f t="shared" si="9"/>
        <v>0.1049090909090909</v>
      </c>
      <c r="AI11">
        <f t="shared" si="10"/>
        <v>1.9247715162163914</v>
      </c>
      <c r="AJ11">
        <f t="shared" si="11"/>
        <v>3.713572066704308</v>
      </c>
      <c r="AK11">
        <f t="shared" si="12"/>
        <v>4.6530941742696745</v>
      </c>
      <c r="AL11">
        <f t="shared" si="13"/>
        <v>4.9829837627657456</v>
      </c>
    </row>
    <row r="12" spans="1:38">
      <c r="A12" s="2"/>
      <c r="B12" s="2">
        <v>1206</v>
      </c>
      <c r="C12" s="2"/>
      <c r="D12" s="2" t="s">
        <v>987</v>
      </c>
      <c r="E12" s="31">
        <v>39693.288194444445</v>
      </c>
      <c r="F12" s="2"/>
      <c r="G12" s="2">
        <v>21</v>
      </c>
      <c r="H12" s="2" t="s">
        <v>1</v>
      </c>
      <c r="I12" s="2" t="s">
        <v>83</v>
      </c>
      <c r="J12" s="2"/>
      <c r="K12" s="2" t="s">
        <v>973</v>
      </c>
      <c r="L12" s="2" t="s">
        <v>974</v>
      </c>
      <c r="M12" s="2" t="s">
        <v>249</v>
      </c>
      <c r="N12" s="2" t="s">
        <v>250</v>
      </c>
      <c r="O12" s="2" t="s">
        <v>251</v>
      </c>
      <c r="P12" s="2">
        <v>36.394804000000001</v>
      </c>
      <c r="Q12" s="2">
        <v>-75.838699000000005</v>
      </c>
      <c r="R12" s="2" t="s">
        <v>975</v>
      </c>
      <c r="S12" s="2" t="s">
        <v>976</v>
      </c>
      <c r="T12" s="2" t="s">
        <v>8</v>
      </c>
      <c r="U12" s="2">
        <v>2.552</v>
      </c>
      <c r="V12" s="2">
        <v>16</v>
      </c>
      <c r="W12" s="25">
        <f t="shared" si="0"/>
        <v>6.2695924764890281</v>
      </c>
      <c r="X12" s="2">
        <v>5.4509999999999996</v>
      </c>
      <c r="Y12" s="2"/>
      <c r="Z12" s="2"/>
      <c r="AA12" s="25"/>
      <c r="AB12" s="2"/>
      <c r="AC12" s="2">
        <v>3.6999999999999998E-2</v>
      </c>
      <c r="AD12" s="32">
        <f t="shared" si="6"/>
        <v>201.68699999999998</v>
      </c>
      <c r="AE12" s="6">
        <f t="shared" si="7"/>
        <v>0.1595</v>
      </c>
      <c r="AF12" s="6">
        <f t="shared" si="8"/>
        <v>0.23197492163009403</v>
      </c>
      <c r="AG12" s="2"/>
      <c r="AH12" s="2">
        <f t="shared" si="9"/>
        <v>0.1225</v>
      </c>
      <c r="AI12">
        <f t="shared" si="10"/>
        <v>1.8357113567572378</v>
      </c>
      <c r="AJ12">
        <f t="shared" si="11"/>
        <v>3.6109179126442243</v>
      </c>
      <c r="AK12">
        <f t="shared" si="12"/>
        <v>4.808111029984782</v>
      </c>
      <c r="AL12">
        <f t="shared" si="13"/>
        <v>5.072043922224899</v>
      </c>
    </row>
    <row r="13" spans="1:38">
      <c r="A13" s="2"/>
      <c r="B13" s="2">
        <v>1207</v>
      </c>
      <c r="C13" s="2"/>
      <c r="D13" s="2" t="s">
        <v>987</v>
      </c>
      <c r="E13" s="31">
        <v>39693.288194444445</v>
      </c>
      <c r="F13" s="2"/>
      <c r="G13" s="2">
        <v>21</v>
      </c>
      <c r="H13" s="2" t="s">
        <v>1</v>
      </c>
      <c r="I13" s="2" t="s">
        <v>83</v>
      </c>
      <c r="J13" s="2"/>
      <c r="K13" s="2" t="s">
        <v>977</v>
      </c>
      <c r="L13" s="2" t="s">
        <v>978</v>
      </c>
      <c r="M13" s="2" t="s">
        <v>249</v>
      </c>
      <c r="N13" s="2" t="s">
        <v>250</v>
      </c>
      <c r="O13" s="2" t="s">
        <v>251</v>
      </c>
      <c r="P13" s="2">
        <v>36.394804000000001</v>
      </c>
      <c r="Q13" s="2">
        <v>-75.838699000000005</v>
      </c>
      <c r="R13" s="2" t="s">
        <v>975</v>
      </c>
      <c r="S13" s="2" t="s">
        <v>976</v>
      </c>
      <c r="T13" s="2" t="s">
        <v>8</v>
      </c>
      <c r="U13" s="2">
        <v>2.1989999999999998</v>
      </c>
      <c r="V13" s="2">
        <v>15</v>
      </c>
      <c r="W13" s="25">
        <f t="shared" si="0"/>
        <v>6.8212824010914055</v>
      </c>
      <c r="X13" s="2">
        <v>5.3620000000000001</v>
      </c>
      <c r="Y13" s="2"/>
      <c r="Z13" s="2"/>
      <c r="AA13" s="25"/>
      <c r="AB13" s="2"/>
      <c r="AC13" s="2">
        <v>3.5999999999999997E-2</v>
      </c>
      <c r="AD13" s="32">
        <f t="shared" si="6"/>
        <v>193.03199999999998</v>
      </c>
      <c r="AE13" s="6">
        <f t="shared" si="7"/>
        <v>0.14659999999999998</v>
      </c>
      <c r="AF13" s="6">
        <f t="shared" si="8"/>
        <v>0.24556616643929061</v>
      </c>
      <c r="AG13" s="2"/>
      <c r="AH13" s="2">
        <f t="shared" si="9"/>
        <v>0.11059999999999998</v>
      </c>
      <c r="AI13">
        <f t="shared" si="10"/>
        <v>1.920047489529586</v>
      </c>
      <c r="AJ13">
        <f t="shared" si="11"/>
        <v>3.5835189384561099</v>
      </c>
      <c r="AK13">
        <f t="shared" si="12"/>
        <v>4.7059200890882344</v>
      </c>
      <c r="AL13">
        <f t="shared" si="13"/>
        <v>4.9877077894525508</v>
      </c>
    </row>
    <row r="14" spans="1:38">
      <c r="A14" s="2"/>
      <c r="B14" s="2">
        <v>1198</v>
      </c>
      <c r="C14" s="2"/>
      <c r="D14" s="2" t="s">
        <v>988</v>
      </c>
      <c r="E14" s="31">
        <v>39690.561111111114</v>
      </c>
      <c r="F14" s="2"/>
      <c r="G14" s="2">
        <v>21.5</v>
      </c>
      <c r="H14" s="2" t="s">
        <v>1</v>
      </c>
      <c r="I14" s="2" t="s">
        <v>83</v>
      </c>
      <c r="J14" s="2"/>
      <c r="K14" s="2" t="s">
        <v>984</v>
      </c>
      <c r="L14" s="2" t="s">
        <v>985</v>
      </c>
      <c r="M14" s="2" t="s">
        <v>249</v>
      </c>
      <c r="N14" s="2" t="s">
        <v>250</v>
      </c>
      <c r="O14" s="2" t="s">
        <v>251</v>
      </c>
      <c r="P14" s="2">
        <v>36.394804000000001</v>
      </c>
      <c r="Q14" s="2">
        <v>-75.838699000000005</v>
      </c>
      <c r="R14" s="2" t="s">
        <v>975</v>
      </c>
      <c r="S14" s="2" t="s">
        <v>976</v>
      </c>
      <c r="T14" s="2" t="s">
        <v>8</v>
      </c>
      <c r="U14" s="2">
        <v>1.431</v>
      </c>
      <c r="V14" s="2">
        <v>10</v>
      </c>
      <c r="W14" s="25">
        <f t="shared" si="0"/>
        <v>6.9881201956673653</v>
      </c>
      <c r="X14" s="2">
        <v>5.4279999999999999</v>
      </c>
      <c r="Y14" s="2"/>
      <c r="Z14" s="2"/>
      <c r="AA14" s="25"/>
      <c r="AB14" s="2"/>
      <c r="AC14" s="2">
        <v>4.2000000000000003E-2</v>
      </c>
      <c r="AD14" s="32">
        <f t="shared" si="6"/>
        <v>227.97600000000003</v>
      </c>
      <c r="AE14" s="6">
        <f t="shared" si="7"/>
        <v>0.1431</v>
      </c>
      <c r="AF14" s="6">
        <f t="shared" si="8"/>
        <v>0.29350104821802936</v>
      </c>
      <c r="AG14" s="2"/>
      <c r="AH14" s="2">
        <f t="shared" si="9"/>
        <v>0.1011</v>
      </c>
      <c r="AI14">
        <f t="shared" si="10"/>
        <v>1.9442115924197318</v>
      </c>
      <c r="AJ14">
        <f t="shared" si="11"/>
        <v>3.7376696182833684</v>
      </c>
      <c r="AK14">
        <f t="shared" si="12"/>
        <v>4.6161101260264257</v>
      </c>
      <c r="AL14">
        <f t="shared" si="13"/>
        <v>4.9635436865624047</v>
      </c>
    </row>
    <row r="15" spans="1:38">
      <c r="A15" s="2"/>
      <c r="B15" s="2">
        <v>1201</v>
      </c>
      <c r="C15" s="2"/>
      <c r="D15" s="2" t="s">
        <v>989</v>
      </c>
      <c r="E15" s="31">
        <v>39692.37777777778</v>
      </c>
      <c r="F15" s="2"/>
      <c r="G15" s="2">
        <v>21.5</v>
      </c>
      <c r="H15" s="2" t="s">
        <v>1</v>
      </c>
      <c r="I15" s="2" t="s">
        <v>83</v>
      </c>
      <c r="J15" s="2"/>
      <c r="K15" s="2" t="s">
        <v>973</v>
      </c>
      <c r="L15" s="2" t="s">
        <v>974</v>
      </c>
      <c r="M15" s="2" t="s">
        <v>249</v>
      </c>
      <c r="N15" s="2" t="s">
        <v>250</v>
      </c>
      <c r="O15" s="2" t="s">
        <v>251</v>
      </c>
      <c r="P15" s="2">
        <v>36.394804000000001</v>
      </c>
      <c r="Q15" s="2">
        <v>-75.838699000000005</v>
      </c>
      <c r="R15" s="2" t="s">
        <v>975</v>
      </c>
      <c r="S15" s="2" t="s">
        <v>976</v>
      </c>
      <c r="T15" s="2" t="s">
        <v>8</v>
      </c>
      <c r="U15" s="2">
        <v>1.4630000000000001</v>
      </c>
      <c r="V15" s="2">
        <v>10</v>
      </c>
      <c r="W15" s="25">
        <f t="shared" si="0"/>
        <v>6.8352699931647294</v>
      </c>
      <c r="X15" s="2">
        <v>5.2990000000000004</v>
      </c>
      <c r="Y15" s="2"/>
      <c r="Z15" s="2"/>
      <c r="AA15" s="25"/>
      <c r="AB15" s="2"/>
      <c r="AC15" s="2">
        <v>4.3200000000000002E-2</v>
      </c>
      <c r="AD15" s="32">
        <f t="shared" si="6"/>
        <v>228.91680000000002</v>
      </c>
      <c r="AE15" s="6">
        <f t="shared" si="7"/>
        <v>0.14630000000000001</v>
      </c>
      <c r="AF15" s="6">
        <f t="shared" si="8"/>
        <v>0.29528366370471631</v>
      </c>
      <c r="AG15" s="2"/>
      <c r="AH15" s="2">
        <f t="shared" si="9"/>
        <v>0.10310000000000001</v>
      </c>
      <c r="AI15">
        <f t="shared" si="10"/>
        <v>1.9220959709560583</v>
      </c>
      <c r="AJ15">
        <f t="shared" si="11"/>
        <v>3.7658404952500648</v>
      </c>
      <c r="AK15">
        <f t="shared" si="12"/>
        <v>4.6356993910229143</v>
      </c>
      <c r="AL15">
        <f t="shared" si="13"/>
        <v>4.9856593080260785</v>
      </c>
    </row>
    <row r="16" spans="1:38">
      <c r="A16" s="2"/>
      <c r="B16" s="2">
        <v>1202</v>
      </c>
      <c r="C16" s="2"/>
      <c r="D16" s="2" t="s">
        <v>989</v>
      </c>
      <c r="E16" s="31">
        <v>39692.37777777778</v>
      </c>
      <c r="F16" s="2"/>
      <c r="G16" s="2">
        <v>21.5</v>
      </c>
      <c r="H16" s="2" t="s">
        <v>1</v>
      </c>
      <c r="I16" s="2" t="s">
        <v>83</v>
      </c>
      <c r="J16" s="2"/>
      <c r="K16" s="2" t="s">
        <v>977</v>
      </c>
      <c r="L16" s="2" t="s">
        <v>978</v>
      </c>
      <c r="M16" s="2" t="s">
        <v>249</v>
      </c>
      <c r="N16" s="2" t="s">
        <v>250</v>
      </c>
      <c r="O16" s="2" t="s">
        <v>251</v>
      </c>
      <c r="P16" s="2">
        <v>36.394804000000001</v>
      </c>
      <c r="Q16" s="2">
        <v>-75.838699000000005</v>
      </c>
      <c r="R16" s="2" t="s">
        <v>975</v>
      </c>
      <c r="S16" s="2" t="s">
        <v>976</v>
      </c>
      <c r="T16" s="2" t="s">
        <v>8</v>
      </c>
      <c r="U16" s="2">
        <v>1.0149999999999999</v>
      </c>
      <c r="V16" s="2">
        <v>7</v>
      </c>
      <c r="W16" s="25">
        <f t="shared" si="0"/>
        <v>6.8965517241379315</v>
      </c>
      <c r="X16" s="2">
        <v>5.4050000000000002</v>
      </c>
      <c r="Y16" s="2"/>
      <c r="Z16" s="2"/>
      <c r="AA16" s="25"/>
      <c r="AB16" s="2"/>
      <c r="AC16" s="2">
        <v>0.03</v>
      </c>
      <c r="AD16" s="32">
        <f t="shared" si="6"/>
        <v>162.15</v>
      </c>
      <c r="AE16" s="6">
        <f t="shared" si="7"/>
        <v>0.14499999999999999</v>
      </c>
      <c r="AF16" s="6">
        <f t="shared" si="8"/>
        <v>0.20689655172413793</v>
      </c>
      <c r="AG16" s="2"/>
      <c r="AH16" s="2">
        <f t="shared" si="9"/>
        <v>0.11499999999999999</v>
      </c>
      <c r="AI16">
        <f t="shared" si="10"/>
        <v>1.9310215365615626</v>
      </c>
      <c r="AJ16">
        <f t="shared" si="11"/>
        <v>3.4011973816621555</v>
      </c>
      <c r="AK16">
        <f t="shared" si="12"/>
        <v>4.7449321283632502</v>
      </c>
      <c r="AL16">
        <f t="shared" si="13"/>
        <v>4.9767337424205742</v>
      </c>
    </row>
    <row r="17" spans="1:38">
      <c r="A17" s="2"/>
      <c r="B17" s="2">
        <v>1203</v>
      </c>
      <c r="C17" s="2"/>
      <c r="D17" s="2" t="s">
        <v>989</v>
      </c>
      <c r="E17" s="31">
        <v>39692.37777777778</v>
      </c>
      <c r="F17" s="2"/>
      <c r="G17" s="2">
        <v>21.5</v>
      </c>
      <c r="H17" s="2" t="s">
        <v>1</v>
      </c>
      <c r="I17" s="2" t="s">
        <v>83</v>
      </c>
      <c r="J17" s="2"/>
      <c r="K17" s="2" t="s">
        <v>984</v>
      </c>
      <c r="L17" s="2" t="s">
        <v>985</v>
      </c>
      <c r="M17" s="2" t="s">
        <v>249</v>
      </c>
      <c r="N17" s="2" t="s">
        <v>250</v>
      </c>
      <c r="O17" s="2" t="s">
        <v>251</v>
      </c>
      <c r="P17" s="2">
        <v>36.394804000000001</v>
      </c>
      <c r="Q17" s="2">
        <v>-75.838699000000005</v>
      </c>
      <c r="R17" s="2" t="s">
        <v>975</v>
      </c>
      <c r="S17" s="2" t="s">
        <v>976</v>
      </c>
      <c r="T17" s="2" t="s">
        <v>8</v>
      </c>
      <c r="U17" s="2">
        <v>1.4530000000000001</v>
      </c>
      <c r="V17" s="2">
        <v>10</v>
      </c>
      <c r="W17" s="25">
        <f t="shared" si="0"/>
        <v>6.8823124569855469</v>
      </c>
      <c r="X17" s="2">
        <v>5.319</v>
      </c>
      <c r="Y17" s="2"/>
      <c r="Z17" s="2"/>
      <c r="AA17" s="25"/>
      <c r="AB17" s="2"/>
      <c r="AC17" s="2">
        <v>4.2000000000000003E-2</v>
      </c>
      <c r="AD17" s="32">
        <f t="shared" si="6"/>
        <v>223.39800000000002</v>
      </c>
      <c r="AE17" s="6">
        <f t="shared" si="7"/>
        <v>0.14530000000000001</v>
      </c>
      <c r="AF17" s="6">
        <f t="shared" si="8"/>
        <v>0.289057123193393</v>
      </c>
      <c r="AG17" s="2"/>
      <c r="AH17" s="2">
        <f t="shared" si="9"/>
        <v>0.1033</v>
      </c>
      <c r="AI17">
        <f t="shared" si="10"/>
        <v>1.9289547084058998</v>
      </c>
      <c r="AJ17">
        <f t="shared" si="11"/>
        <v>3.7376696182833684</v>
      </c>
      <c r="AK17">
        <f t="shared" si="12"/>
        <v>4.6376373761255927</v>
      </c>
      <c r="AL17">
        <f t="shared" si="13"/>
        <v>4.9788005705762375</v>
      </c>
    </row>
    <row r="18" spans="1:38">
      <c r="A18" s="2"/>
      <c r="B18" s="2">
        <v>1204</v>
      </c>
      <c r="C18" s="2"/>
      <c r="D18" s="2" t="s">
        <v>990</v>
      </c>
      <c r="E18" s="31">
        <v>39692.589583333334</v>
      </c>
      <c r="F18" s="2"/>
      <c r="G18" s="2">
        <v>21.5</v>
      </c>
      <c r="H18" s="2" t="s">
        <v>1</v>
      </c>
      <c r="I18" s="2" t="s">
        <v>83</v>
      </c>
      <c r="J18" s="2"/>
      <c r="K18" s="2" t="s">
        <v>984</v>
      </c>
      <c r="L18" s="2" t="s">
        <v>985</v>
      </c>
      <c r="M18" s="2" t="s">
        <v>249</v>
      </c>
      <c r="N18" s="2" t="s">
        <v>250</v>
      </c>
      <c r="O18" s="2" t="s">
        <v>251</v>
      </c>
      <c r="P18" s="2">
        <v>36.394804000000001</v>
      </c>
      <c r="Q18" s="2">
        <v>-75.838699000000005</v>
      </c>
      <c r="R18" s="2" t="s">
        <v>975</v>
      </c>
      <c r="S18" s="2" t="s">
        <v>976</v>
      </c>
      <c r="T18" s="2" t="s">
        <v>8</v>
      </c>
      <c r="U18" s="2">
        <v>2.6669999999999998</v>
      </c>
      <c r="V18" s="2">
        <v>18</v>
      </c>
      <c r="W18" s="25">
        <f t="shared" si="0"/>
        <v>6.7491563554555682</v>
      </c>
      <c r="X18" s="2">
        <v>5.2949999999999999</v>
      </c>
      <c r="Y18" s="2"/>
      <c r="Z18" s="2"/>
      <c r="AA18" s="25"/>
      <c r="AB18" s="2"/>
      <c r="AC18" s="2">
        <v>3.9E-2</v>
      </c>
      <c r="AD18" s="32">
        <f t="shared" si="6"/>
        <v>206.505</v>
      </c>
      <c r="AE18" s="6">
        <f t="shared" si="7"/>
        <v>0.14816666666666667</v>
      </c>
      <c r="AF18" s="6">
        <f t="shared" si="8"/>
        <v>0.26321709786276715</v>
      </c>
      <c r="AG18" s="2"/>
      <c r="AH18" s="2">
        <f t="shared" si="9"/>
        <v>0.10916666666666666</v>
      </c>
      <c r="AI18">
        <f t="shared" si="10"/>
        <v>1.9094175126962876</v>
      </c>
      <c r="AJ18">
        <f t="shared" si="11"/>
        <v>3.6635616461296463</v>
      </c>
      <c r="AK18">
        <f t="shared" si="12"/>
        <v>4.6928757664071972</v>
      </c>
      <c r="AL18">
        <f t="shared" si="13"/>
        <v>4.9983377662858492</v>
      </c>
    </row>
    <row r="19" spans="1:38">
      <c r="A19" s="2"/>
      <c r="B19" s="2">
        <v>1205</v>
      </c>
      <c r="C19" s="2"/>
      <c r="D19" s="2" t="s">
        <v>990</v>
      </c>
      <c r="E19" s="31">
        <v>39692.589583333334</v>
      </c>
      <c r="F19" s="2"/>
      <c r="G19" s="2">
        <v>21.5</v>
      </c>
      <c r="H19" s="2" t="s">
        <v>1</v>
      </c>
      <c r="I19" s="2" t="s">
        <v>83</v>
      </c>
      <c r="J19" s="2"/>
      <c r="K19" s="2" t="s">
        <v>977</v>
      </c>
      <c r="L19" s="2" t="s">
        <v>978</v>
      </c>
      <c r="M19" s="2" t="s">
        <v>249</v>
      </c>
      <c r="N19" s="2" t="s">
        <v>250</v>
      </c>
      <c r="O19" s="2" t="s">
        <v>251</v>
      </c>
      <c r="P19" s="2">
        <v>36.394804000000001</v>
      </c>
      <c r="Q19" s="2">
        <v>-75.838699000000005</v>
      </c>
      <c r="R19" s="2" t="s">
        <v>975</v>
      </c>
      <c r="S19" s="2" t="s">
        <v>976</v>
      </c>
      <c r="T19" s="2" t="s">
        <v>8</v>
      </c>
      <c r="U19" s="2">
        <v>2.677</v>
      </c>
      <c r="V19" s="2">
        <v>18</v>
      </c>
      <c r="W19" s="25">
        <f t="shared" si="0"/>
        <v>6.7239447142323492</v>
      </c>
      <c r="X19" s="2">
        <v>5.3849999999999998</v>
      </c>
      <c r="Y19" s="2"/>
      <c r="Z19" s="2"/>
      <c r="AA19" s="25"/>
      <c r="AB19" s="2"/>
      <c r="AC19" s="2">
        <v>0.03</v>
      </c>
      <c r="AD19" s="32">
        <f t="shared" si="6"/>
        <v>161.54999999999998</v>
      </c>
      <c r="AE19" s="6">
        <f t="shared" si="7"/>
        <v>0.14872222222222223</v>
      </c>
      <c r="AF19" s="6">
        <f t="shared" si="8"/>
        <v>0.20171834142697048</v>
      </c>
      <c r="AG19" s="2"/>
      <c r="AH19" s="2">
        <f t="shared" si="9"/>
        <v>0.11872222222222223</v>
      </c>
      <c r="AI19">
        <f t="shared" si="10"/>
        <v>1.9056749933579491</v>
      </c>
      <c r="AJ19">
        <f t="shared" si="11"/>
        <v>3.4011973816621555</v>
      </c>
      <c r="AK19">
        <f t="shared" si="12"/>
        <v>4.7767864974229832</v>
      </c>
      <c r="AL19">
        <f t="shared" si="13"/>
        <v>5.0020802856241877</v>
      </c>
    </row>
    <row r="20" spans="1:38">
      <c r="A20">
        <v>310</v>
      </c>
      <c r="B20">
        <v>685</v>
      </c>
      <c r="D20" t="s">
        <v>991</v>
      </c>
      <c r="E20" s="1">
        <v>40064.333333333336</v>
      </c>
      <c r="G20">
        <v>21.5</v>
      </c>
      <c r="H20" t="s">
        <v>1</v>
      </c>
      <c r="I20" t="s">
        <v>83</v>
      </c>
      <c r="K20" t="s">
        <v>959</v>
      </c>
      <c r="M20" t="s">
        <v>44</v>
      </c>
      <c r="N20" t="s">
        <v>45</v>
      </c>
      <c r="O20" t="s">
        <v>46</v>
      </c>
      <c r="R20" t="s">
        <v>992</v>
      </c>
      <c r="S20" t="s">
        <v>993</v>
      </c>
      <c r="T20" t="s">
        <v>8</v>
      </c>
      <c r="U20">
        <v>3.351</v>
      </c>
      <c r="V20">
        <v>25</v>
      </c>
      <c r="W20" s="3">
        <f t="shared" si="0"/>
        <v>7.4604595643091614</v>
      </c>
      <c r="X20">
        <v>5.5330000000000004</v>
      </c>
      <c r="AA20" s="3"/>
      <c r="AD20" s="4"/>
      <c r="AE20" s="5"/>
      <c r="AH20" s="2" t="str">
        <f t="shared" si="9"/>
        <v/>
      </c>
      <c r="AI20">
        <f t="shared" si="10"/>
        <v>2.0096170161130273</v>
      </c>
      <c r="AJ20" t="str">
        <f t="shared" si="11"/>
        <v/>
      </c>
      <c r="AK20" t="str">
        <f t="shared" si="12"/>
        <v/>
      </c>
      <c r="AL20" t="str">
        <f t="shared" si="13"/>
        <v/>
      </c>
    </row>
    <row r="21" spans="1:38">
      <c r="A21" s="2">
        <v>182</v>
      </c>
      <c r="B21" s="2">
        <v>1145</v>
      </c>
      <c r="C21" s="2" t="s">
        <v>244</v>
      </c>
      <c r="D21" s="2" t="s">
        <v>994</v>
      </c>
      <c r="E21" s="31">
        <v>39663.888935185183</v>
      </c>
      <c r="F21" s="2" t="s">
        <v>995</v>
      </c>
      <c r="G21" s="2">
        <v>22.25</v>
      </c>
      <c r="H21" s="2" t="s">
        <v>1</v>
      </c>
      <c r="I21" s="2" t="s">
        <v>83</v>
      </c>
      <c r="J21" s="2"/>
      <c r="K21" s="2" t="s">
        <v>977</v>
      </c>
      <c r="L21" s="2" t="s">
        <v>978</v>
      </c>
      <c r="M21" s="2" t="s">
        <v>249</v>
      </c>
      <c r="N21" s="2" t="s">
        <v>250</v>
      </c>
      <c r="O21" s="2" t="s">
        <v>251</v>
      </c>
      <c r="P21" s="2">
        <v>36.394804000000001</v>
      </c>
      <c r="Q21" s="2">
        <v>-75.838699000000005</v>
      </c>
      <c r="R21" s="2" t="s">
        <v>975</v>
      </c>
      <c r="S21" s="2" t="s">
        <v>976</v>
      </c>
      <c r="T21" s="2" t="s">
        <v>8</v>
      </c>
      <c r="U21" s="2">
        <v>2.621</v>
      </c>
      <c r="V21" s="2">
        <v>19</v>
      </c>
      <c r="W21" s="25">
        <f t="shared" si="0"/>
        <v>7.2491415490270885</v>
      </c>
      <c r="X21" s="2">
        <v>5.7050000000000001</v>
      </c>
      <c r="Y21" s="2"/>
      <c r="Z21" s="2"/>
      <c r="AA21" s="25"/>
      <c r="AB21" s="2"/>
      <c r="AC21" s="2">
        <v>3.1E-2</v>
      </c>
      <c r="AD21" s="32">
        <f>AC21*(X21*1000)</f>
        <v>176.85499999999999</v>
      </c>
      <c r="AE21" s="6">
        <f>U21/V21</f>
        <v>0.13794736842105262</v>
      </c>
      <c r="AF21" s="6">
        <f>AC21/AE21</f>
        <v>0.22472338801983976</v>
      </c>
      <c r="AG21" s="2"/>
      <c r="AH21" s="2">
        <f t="shared" si="9"/>
        <v>0.10694736842105262</v>
      </c>
      <c r="AI21">
        <f t="shared" si="10"/>
        <v>1.980883054825171</v>
      </c>
      <c r="AJ21">
        <f t="shared" si="11"/>
        <v>3.4339872044851463</v>
      </c>
      <c r="AK21">
        <f t="shared" si="12"/>
        <v>4.6723368295319316</v>
      </c>
      <c r="AL21">
        <f t="shared" si="13"/>
        <v>4.9268722241569662</v>
      </c>
    </row>
    <row r="22" spans="1:38">
      <c r="A22" s="2">
        <v>181</v>
      </c>
      <c r="B22" s="2">
        <v>1144</v>
      </c>
      <c r="C22" s="2" t="s">
        <v>244</v>
      </c>
      <c r="D22" s="2" t="s">
        <v>996</v>
      </c>
      <c r="E22" s="31">
        <v>39663.662222222221</v>
      </c>
      <c r="F22" s="2" t="s">
        <v>675</v>
      </c>
      <c r="G22" s="2">
        <v>22.5</v>
      </c>
      <c r="H22" s="2" t="s">
        <v>1</v>
      </c>
      <c r="I22" s="2" t="s">
        <v>83</v>
      </c>
      <c r="J22" s="2"/>
      <c r="K22" s="2" t="s">
        <v>977</v>
      </c>
      <c r="L22" s="2" t="s">
        <v>978</v>
      </c>
      <c r="M22" s="2" t="s">
        <v>249</v>
      </c>
      <c r="N22" s="2" t="s">
        <v>250</v>
      </c>
      <c r="O22" s="2" t="s">
        <v>251</v>
      </c>
      <c r="P22" s="2">
        <v>36.394804000000001</v>
      </c>
      <c r="Q22" s="2">
        <v>-75.838699000000005</v>
      </c>
      <c r="R22" s="2" t="s">
        <v>975</v>
      </c>
      <c r="S22" s="2" t="s">
        <v>976</v>
      </c>
      <c r="T22" s="2" t="s">
        <v>8</v>
      </c>
      <c r="U22" s="2">
        <v>2.8559999999999999</v>
      </c>
      <c r="V22" s="2">
        <v>21</v>
      </c>
      <c r="W22" s="25">
        <f t="shared" si="0"/>
        <v>7.3529411764705888</v>
      </c>
      <c r="X22" s="2">
        <v>5.8449999999999998</v>
      </c>
      <c r="Y22" s="2"/>
      <c r="Z22" s="2"/>
      <c r="AA22" s="25"/>
      <c r="AB22" s="2"/>
      <c r="AC22" s="2">
        <v>2.7E-2</v>
      </c>
      <c r="AD22" s="32">
        <f>AC22*(X22*1000)</f>
        <v>157.815</v>
      </c>
      <c r="AE22" s="6">
        <f>U22/V22</f>
        <v>0.13599999999999998</v>
      </c>
      <c r="AF22" s="6">
        <f>AC22/AE22</f>
        <v>0.1985294117647059</v>
      </c>
      <c r="AG22" s="2"/>
      <c r="AH22" s="2">
        <f t="shared" si="9"/>
        <v>0.10899999999999999</v>
      </c>
      <c r="AI22">
        <f t="shared" si="10"/>
        <v>1.9951003932460851</v>
      </c>
      <c r="AJ22">
        <f t="shared" si="11"/>
        <v>3.2958368660043291</v>
      </c>
      <c r="AK22">
        <f t="shared" si="12"/>
        <v>4.6913478822291435</v>
      </c>
      <c r="AL22">
        <f t="shared" si="13"/>
        <v>4.9126548857360515</v>
      </c>
    </row>
    <row r="23" spans="1:38">
      <c r="A23" s="2">
        <v>35</v>
      </c>
      <c r="B23" s="2">
        <v>1183</v>
      </c>
      <c r="C23" s="2" t="s">
        <v>484</v>
      </c>
      <c r="D23" s="2" t="s">
        <v>997</v>
      </c>
      <c r="E23" s="31">
        <v>39673.349930555552</v>
      </c>
      <c r="F23" s="2" t="s">
        <v>998</v>
      </c>
      <c r="G23" s="2">
        <v>22.5</v>
      </c>
      <c r="H23" s="2" t="s">
        <v>1</v>
      </c>
      <c r="I23" s="2" t="s">
        <v>83</v>
      </c>
      <c r="J23" s="2"/>
      <c r="K23" s="2" t="s">
        <v>959</v>
      </c>
      <c r="L23" s="2"/>
      <c r="M23" s="2" t="s">
        <v>44</v>
      </c>
      <c r="N23" s="2" t="s">
        <v>45</v>
      </c>
      <c r="O23" s="2" t="s">
        <v>46</v>
      </c>
      <c r="P23" s="2"/>
      <c r="Q23" s="2"/>
      <c r="R23" s="2" t="s">
        <v>488</v>
      </c>
      <c r="S23" s="2" t="s">
        <v>999</v>
      </c>
      <c r="T23" s="2"/>
      <c r="U23" s="42">
        <v>2.4249999999999998</v>
      </c>
      <c r="V23" s="2">
        <v>18</v>
      </c>
      <c r="W23" s="25">
        <f t="shared" si="0"/>
        <v>7.4226804123711343</v>
      </c>
      <c r="X23" s="2">
        <v>5.4</v>
      </c>
      <c r="Y23" s="2"/>
      <c r="Z23" s="2"/>
      <c r="AA23" s="25"/>
      <c r="AB23" s="2"/>
      <c r="AC23" s="2"/>
      <c r="AD23" s="32"/>
      <c r="AE23" s="6"/>
      <c r="AF23" s="2"/>
      <c r="AG23" s="2"/>
      <c r="AH23" s="2" t="str">
        <f t="shared" si="9"/>
        <v/>
      </c>
      <c r="AI23">
        <f t="shared" si="10"/>
        <v>2.0045402335067184</v>
      </c>
      <c r="AJ23" t="str">
        <f t="shared" si="11"/>
        <v/>
      </c>
      <c r="AK23" t="str">
        <f t="shared" si="12"/>
        <v/>
      </c>
      <c r="AL23" t="str">
        <f t="shared" si="13"/>
        <v/>
      </c>
    </row>
    <row r="24" spans="1:38">
      <c r="A24" s="2"/>
      <c r="B24" s="2">
        <v>1184</v>
      </c>
      <c r="C24" s="2" t="s">
        <v>484</v>
      </c>
      <c r="D24" s="2" t="s">
        <v>997</v>
      </c>
      <c r="E24" s="31">
        <v>39673.349930555552</v>
      </c>
      <c r="F24" s="2" t="s">
        <v>998</v>
      </c>
      <c r="G24" s="2">
        <v>22.5</v>
      </c>
      <c r="H24" s="2" t="s">
        <v>1</v>
      </c>
      <c r="I24" s="2" t="s">
        <v>83</v>
      </c>
      <c r="J24" s="2"/>
      <c r="K24" s="2" t="s">
        <v>959</v>
      </c>
      <c r="L24" s="2"/>
      <c r="M24" s="2" t="s">
        <v>44</v>
      </c>
      <c r="N24" s="2" t="s">
        <v>45</v>
      </c>
      <c r="O24" s="2" t="s">
        <v>46</v>
      </c>
      <c r="P24" s="2"/>
      <c r="Q24" s="2"/>
      <c r="R24" s="2" t="s">
        <v>488</v>
      </c>
      <c r="S24" s="2" t="s">
        <v>999</v>
      </c>
      <c r="T24" s="2"/>
      <c r="U24" s="2">
        <v>2.1970000000000001</v>
      </c>
      <c r="V24" s="2">
        <v>16</v>
      </c>
      <c r="W24" s="25">
        <f t="shared" si="0"/>
        <v>7.2826581702321347</v>
      </c>
      <c r="X24" s="2">
        <v>5.9</v>
      </c>
      <c r="Y24" s="2"/>
      <c r="Z24" s="2"/>
      <c r="AA24" s="25"/>
      <c r="AB24" s="2"/>
      <c r="AC24" s="2"/>
      <c r="AD24" s="32"/>
      <c r="AE24" s="6"/>
      <c r="AF24" s="2"/>
      <c r="AG24" s="2"/>
      <c r="AH24" s="2" t="str">
        <f t="shared" si="9"/>
        <v/>
      </c>
      <c r="AI24">
        <f t="shared" si="10"/>
        <v>1.985495928837308</v>
      </c>
      <c r="AJ24" t="str">
        <f t="shared" si="11"/>
        <v/>
      </c>
      <c r="AK24" t="str">
        <f t="shared" si="12"/>
        <v/>
      </c>
      <c r="AL24" t="str">
        <f t="shared" si="13"/>
        <v/>
      </c>
    </row>
    <row r="25" spans="1:38">
      <c r="A25" s="2"/>
      <c r="B25" s="2">
        <v>1172</v>
      </c>
      <c r="C25" s="2"/>
      <c r="D25" s="2" t="s">
        <v>780</v>
      </c>
      <c r="E25" s="31">
        <v>39672.484976851854</v>
      </c>
      <c r="F25" s="2" t="s">
        <v>781</v>
      </c>
      <c r="G25" s="2">
        <v>25</v>
      </c>
      <c r="H25" s="2" t="s">
        <v>1</v>
      </c>
      <c r="I25" s="2" t="s">
        <v>83</v>
      </c>
      <c r="J25" s="2"/>
      <c r="K25" s="2" t="s">
        <v>969</v>
      </c>
      <c r="L25" s="2"/>
      <c r="M25" s="2" t="s">
        <v>44</v>
      </c>
      <c r="N25" s="2" t="s">
        <v>45</v>
      </c>
      <c r="O25" s="2" t="s">
        <v>46</v>
      </c>
      <c r="P25" s="2"/>
      <c r="Q25" s="2"/>
      <c r="R25" s="2" t="s">
        <v>488</v>
      </c>
      <c r="S25" s="2" t="s">
        <v>489</v>
      </c>
      <c r="T25" s="2"/>
      <c r="U25" s="2">
        <v>2.613</v>
      </c>
      <c r="V25" s="2">
        <v>23</v>
      </c>
      <c r="W25" s="25">
        <f t="shared" si="0"/>
        <v>8.8021431305013387</v>
      </c>
      <c r="X25" s="2">
        <v>6.2489999999999997</v>
      </c>
      <c r="Y25" s="2"/>
      <c r="Z25" s="2"/>
      <c r="AA25" s="25"/>
      <c r="AB25" s="2"/>
      <c r="AC25" s="44">
        <v>3.4000000000000002E-2</v>
      </c>
      <c r="AD25" s="32">
        <f>AC25*(X25*1000)</f>
        <v>212.46600000000001</v>
      </c>
      <c r="AE25" s="6">
        <f>U25/V25</f>
        <v>0.11360869565217391</v>
      </c>
      <c r="AF25" s="6">
        <f>AC25/AE25</f>
        <v>0.29927286643704559</v>
      </c>
      <c r="AG25" s="2"/>
      <c r="AH25" s="2">
        <f t="shared" si="9"/>
        <v>7.9608695652173905E-2</v>
      </c>
      <c r="AI25">
        <f t="shared" si="10"/>
        <v>2.174995229390674</v>
      </c>
      <c r="AJ25">
        <f t="shared" si="11"/>
        <v>3.5263605246161616</v>
      </c>
      <c r="AK25">
        <f t="shared" si="12"/>
        <v>4.3771233287453608</v>
      </c>
      <c r="AL25">
        <f t="shared" si="13"/>
        <v>4.7327600495914623</v>
      </c>
    </row>
    <row r="26" spans="1:38">
      <c r="A26" s="2">
        <v>33</v>
      </c>
      <c r="B26" s="2">
        <v>1174</v>
      </c>
      <c r="C26" s="2" t="s">
        <v>484</v>
      </c>
      <c r="D26" s="2" t="s">
        <v>1000</v>
      </c>
      <c r="E26" s="31">
        <v>39672.502847222226</v>
      </c>
      <c r="F26" s="2" t="s">
        <v>1001</v>
      </c>
      <c r="G26" s="2">
        <v>25</v>
      </c>
      <c r="H26" s="2" t="s">
        <v>1</v>
      </c>
      <c r="I26" s="2" t="s">
        <v>83</v>
      </c>
      <c r="J26" s="2"/>
      <c r="K26" s="2" t="s">
        <v>959</v>
      </c>
      <c r="L26" s="2"/>
      <c r="M26" s="2" t="s">
        <v>44</v>
      </c>
      <c r="N26" s="2" t="s">
        <v>45</v>
      </c>
      <c r="O26" s="2" t="s">
        <v>46</v>
      </c>
      <c r="P26" s="2"/>
      <c r="Q26" s="2"/>
      <c r="R26" s="2" t="s">
        <v>488</v>
      </c>
      <c r="S26" s="2" t="s">
        <v>999</v>
      </c>
      <c r="T26" s="2"/>
      <c r="U26" s="2">
        <v>1.544</v>
      </c>
      <c r="V26" s="2">
        <v>13</v>
      </c>
      <c r="W26" s="25">
        <f t="shared" si="0"/>
        <v>8.4196891191709842</v>
      </c>
      <c r="X26" s="2">
        <v>6.83</v>
      </c>
      <c r="Y26" s="2"/>
      <c r="Z26" s="2"/>
      <c r="AA26" s="25"/>
      <c r="AB26" s="2"/>
      <c r="AC26" s="44">
        <v>0.03</v>
      </c>
      <c r="AD26" s="32">
        <f>AC26*(X26*1000)</f>
        <v>204.9</v>
      </c>
      <c r="AE26" s="6">
        <f>U26/V26</f>
        <v>0.11876923076923077</v>
      </c>
      <c r="AF26" s="6">
        <f>AC26/AE26</f>
        <v>0.25259067357512954</v>
      </c>
      <c r="AG26" s="2"/>
      <c r="AH26" s="2">
        <f t="shared" si="9"/>
        <v>8.8769230769230767E-2</v>
      </c>
      <c r="AI26">
        <f t="shared" si="10"/>
        <v>2.1305729058589522</v>
      </c>
      <c r="AJ26">
        <f t="shared" si="11"/>
        <v>3.4011973816621555</v>
      </c>
      <c r="AK26">
        <f t="shared" si="12"/>
        <v>4.486040089606508</v>
      </c>
      <c r="AL26">
        <f t="shared" si="13"/>
        <v>4.7771823731231846</v>
      </c>
    </row>
    <row r="27" spans="1:38">
      <c r="A27" s="2"/>
      <c r="B27" s="2">
        <v>1175</v>
      </c>
      <c r="C27" s="2"/>
      <c r="D27" s="2" t="s">
        <v>1000</v>
      </c>
      <c r="E27" s="31">
        <v>39672.502847222226</v>
      </c>
      <c r="F27" s="2" t="s">
        <v>1001</v>
      </c>
      <c r="G27" s="2">
        <v>25</v>
      </c>
      <c r="H27" s="2" t="s">
        <v>1</v>
      </c>
      <c r="I27" s="2" t="s">
        <v>83</v>
      </c>
      <c r="J27" s="2"/>
      <c r="K27" s="2" t="s">
        <v>959</v>
      </c>
      <c r="L27" s="2"/>
      <c r="M27" s="2" t="s">
        <v>44</v>
      </c>
      <c r="N27" s="2" t="s">
        <v>45</v>
      </c>
      <c r="O27" s="2" t="s">
        <v>46</v>
      </c>
      <c r="P27" s="2"/>
      <c r="Q27" s="2"/>
      <c r="R27" s="2" t="s">
        <v>488</v>
      </c>
      <c r="S27" s="2" t="s">
        <v>999</v>
      </c>
      <c r="T27" s="2"/>
      <c r="U27" s="2">
        <v>1.585</v>
      </c>
      <c r="V27" s="2">
        <v>14</v>
      </c>
      <c r="W27" s="25">
        <f t="shared" si="0"/>
        <v>8.8328075709779181</v>
      </c>
      <c r="X27" s="2">
        <v>6.907</v>
      </c>
      <c r="Y27" s="2"/>
      <c r="Z27" s="2"/>
      <c r="AA27" s="25"/>
      <c r="AB27" s="2"/>
      <c r="AC27" s="44">
        <v>2.5999999999999999E-2</v>
      </c>
      <c r="AD27" s="32">
        <f>AC27*(X27*1000)</f>
        <v>179.58199999999999</v>
      </c>
      <c r="AE27" s="6">
        <f>U27/V27</f>
        <v>0.11321428571428571</v>
      </c>
      <c r="AF27" s="6">
        <f>AC27/AE27</f>
        <v>0.22965299684542587</v>
      </c>
      <c r="AG27" s="2"/>
      <c r="AH27" s="2">
        <f t="shared" si="9"/>
        <v>8.7214285714285716E-2</v>
      </c>
      <c r="AI27">
        <f t="shared" si="10"/>
        <v>2.1784729222860149</v>
      </c>
      <c r="AJ27">
        <f t="shared" si="11"/>
        <v>3.2580965380214821</v>
      </c>
      <c r="AK27">
        <f t="shared" si="12"/>
        <v>4.4683681444954457</v>
      </c>
      <c r="AL27">
        <f t="shared" si="13"/>
        <v>4.729282356696122</v>
      </c>
    </row>
    <row r="28" spans="1:38" s="2" customFormat="1">
      <c r="B28" s="2">
        <v>1176</v>
      </c>
      <c r="D28" s="2" t="s">
        <v>1000</v>
      </c>
      <c r="E28" s="31">
        <v>39672.502847222226</v>
      </c>
      <c r="F28" s="2" t="s">
        <v>1001</v>
      </c>
      <c r="G28" s="2">
        <v>25</v>
      </c>
      <c r="H28" s="2" t="s">
        <v>1</v>
      </c>
      <c r="I28" s="2" t="s">
        <v>83</v>
      </c>
      <c r="K28" s="2" t="s">
        <v>959</v>
      </c>
      <c r="M28" s="2" t="s">
        <v>44</v>
      </c>
      <c r="N28" s="2" t="s">
        <v>45</v>
      </c>
      <c r="O28" s="2" t="s">
        <v>46</v>
      </c>
      <c r="R28" s="2" t="s">
        <v>488</v>
      </c>
      <c r="S28" s="2" t="s">
        <v>999</v>
      </c>
      <c r="U28" s="2">
        <v>1.468</v>
      </c>
      <c r="V28" s="2">
        <v>12</v>
      </c>
      <c r="W28" s="25">
        <f t="shared" si="0"/>
        <v>8.1743869209809272</v>
      </c>
      <c r="X28" s="2">
        <v>6.7249999999999996</v>
      </c>
      <c r="AA28" s="25"/>
      <c r="AC28" s="44">
        <v>2.5000000000000001E-2</v>
      </c>
      <c r="AD28" s="32">
        <f>AC28*(X28*1000)</f>
        <v>168.125</v>
      </c>
      <c r="AE28" s="6">
        <f>U28/V28</f>
        <v>0.12233333333333334</v>
      </c>
      <c r="AF28" s="6">
        <f>AC28/AE28</f>
        <v>0.20435967302452318</v>
      </c>
      <c r="AH28" s="2">
        <f t="shared" si="9"/>
        <v>9.7333333333333327E-2</v>
      </c>
      <c r="AI28">
        <f t="shared" si="10"/>
        <v>2.1010057195956766</v>
      </c>
      <c r="AJ28">
        <f t="shared" si="11"/>
        <v>3.2188758248682006</v>
      </c>
      <c r="AK28">
        <f t="shared" si="12"/>
        <v>4.5781415136001717</v>
      </c>
      <c r="AL28">
        <f t="shared" si="13"/>
        <v>4.8067495593864606</v>
      </c>
    </row>
    <row r="29" spans="1:38" s="2" customFormat="1">
      <c r="A29">
        <v>229</v>
      </c>
      <c r="B29">
        <v>639</v>
      </c>
      <c r="C29"/>
      <c r="D29" t="s">
        <v>586</v>
      </c>
      <c r="E29" s="1">
        <v>40039.431944444441</v>
      </c>
      <c r="F29"/>
      <c r="G29">
        <v>25</v>
      </c>
      <c r="H29" t="s">
        <v>1</v>
      </c>
      <c r="I29" t="s">
        <v>83</v>
      </c>
      <c r="J29"/>
      <c r="K29" t="s">
        <v>1002</v>
      </c>
      <c r="L29"/>
      <c r="M29" t="s">
        <v>249</v>
      </c>
      <c r="N29" t="s">
        <v>250</v>
      </c>
      <c r="O29" t="s">
        <v>251</v>
      </c>
      <c r="P29">
        <v>36.375078000000002</v>
      </c>
      <c r="Q29">
        <v>-75.833826999999999</v>
      </c>
      <c r="R29" t="s">
        <v>493</v>
      </c>
      <c r="S29" t="s">
        <v>588</v>
      </c>
      <c r="T29" t="s">
        <v>8</v>
      </c>
      <c r="U29">
        <v>2.7469999999999999</v>
      </c>
      <c r="V29">
        <v>20</v>
      </c>
      <c r="W29" s="3">
        <f t="shared" si="0"/>
        <v>7.2806698216235901</v>
      </c>
      <c r="X29">
        <v>6.1390000000000002</v>
      </c>
      <c r="Y29"/>
      <c r="Z29"/>
      <c r="AA29" s="3"/>
      <c r="AB29"/>
      <c r="AC29" s="44"/>
      <c r="AD29" s="4"/>
      <c r="AE29" s="5"/>
      <c r="AF29"/>
      <c r="AG29"/>
      <c r="AH29" s="2" t="str">
        <f t="shared" si="9"/>
        <v/>
      </c>
      <c r="AI29">
        <f t="shared" si="10"/>
        <v>1.9852228664408542</v>
      </c>
      <c r="AJ29" t="str">
        <f t="shared" si="11"/>
        <v/>
      </c>
      <c r="AK29" t="str">
        <f t="shared" si="12"/>
        <v/>
      </c>
      <c r="AL29" t="str">
        <f t="shared" si="13"/>
        <v/>
      </c>
    </row>
    <row r="30" spans="1:38" s="2" customFormat="1">
      <c r="A30">
        <v>231</v>
      </c>
      <c r="B30">
        <v>641</v>
      </c>
      <c r="C30"/>
      <c r="D30" t="s">
        <v>586</v>
      </c>
      <c r="E30" s="1">
        <v>40039.431944444441</v>
      </c>
      <c r="F30"/>
      <c r="G30">
        <v>25</v>
      </c>
      <c r="H30" t="s">
        <v>1</v>
      </c>
      <c r="I30" t="s">
        <v>83</v>
      </c>
      <c r="J30"/>
      <c r="K30" t="s">
        <v>1003</v>
      </c>
      <c r="L30"/>
      <c r="M30" t="s">
        <v>249</v>
      </c>
      <c r="N30" t="s">
        <v>250</v>
      </c>
      <c r="O30" t="s">
        <v>251</v>
      </c>
      <c r="P30">
        <v>36.375078000000002</v>
      </c>
      <c r="Q30">
        <v>-75.833826999999999</v>
      </c>
      <c r="R30" t="s">
        <v>493</v>
      </c>
      <c r="S30" t="s">
        <v>588</v>
      </c>
      <c r="T30" t="s">
        <v>8</v>
      </c>
      <c r="U30">
        <v>3.3820000000000001</v>
      </c>
      <c r="V30">
        <v>26</v>
      </c>
      <c r="W30" s="3">
        <f t="shared" si="0"/>
        <v>7.6877587226493196</v>
      </c>
      <c r="X30">
        <v>6.75</v>
      </c>
      <c r="Y30"/>
      <c r="Z30"/>
      <c r="AA30" s="3"/>
      <c r="AB30"/>
      <c r="AC30" s="44"/>
      <c r="AD30" s="4"/>
      <c r="AE30" s="5"/>
      <c r="AF30"/>
      <c r="AG30"/>
      <c r="AH30" s="2" t="str">
        <f t="shared" si="9"/>
        <v/>
      </c>
      <c r="AI30">
        <f t="shared" si="10"/>
        <v>2.0396292875450936</v>
      </c>
      <c r="AJ30" t="str">
        <f t="shared" si="11"/>
        <v/>
      </c>
      <c r="AK30" t="str">
        <f t="shared" si="12"/>
        <v/>
      </c>
      <c r="AL30" t="str">
        <f t="shared" si="13"/>
        <v/>
      </c>
    </row>
    <row r="31" spans="1:38" s="2" customFormat="1">
      <c r="A31">
        <v>232</v>
      </c>
      <c r="B31">
        <v>642</v>
      </c>
      <c r="C31"/>
      <c r="D31" t="s">
        <v>586</v>
      </c>
      <c r="E31" s="1">
        <v>40039.431944444441</v>
      </c>
      <c r="F31"/>
      <c r="G31">
        <v>25</v>
      </c>
      <c r="H31" t="s">
        <v>1</v>
      </c>
      <c r="I31" t="s">
        <v>83</v>
      </c>
      <c r="J31"/>
      <c r="K31" t="s">
        <v>1004</v>
      </c>
      <c r="L31"/>
      <c r="M31" t="s">
        <v>249</v>
      </c>
      <c r="N31" t="s">
        <v>250</v>
      </c>
      <c r="O31" t="s">
        <v>251</v>
      </c>
      <c r="P31">
        <v>36.375078000000002</v>
      </c>
      <c r="Q31">
        <v>-75.833826999999999</v>
      </c>
      <c r="R31" t="s">
        <v>493</v>
      </c>
      <c r="S31" t="s">
        <v>588</v>
      </c>
      <c r="T31" t="s">
        <v>8</v>
      </c>
      <c r="U31">
        <v>2.7160000000000002</v>
      </c>
      <c r="V31">
        <v>21</v>
      </c>
      <c r="W31" s="3">
        <f t="shared" si="0"/>
        <v>7.7319587628865971</v>
      </c>
      <c r="X31">
        <v>6.51</v>
      </c>
      <c r="Y31"/>
      <c r="Z31"/>
      <c r="AA31" s="3"/>
      <c r="AB31"/>
      <c r="AC31" s="44"/>
      <c r="AD31" s="4"/>
      <c r="AE31" s="5"/>
      <c r="AF31"/>
      <c r="AG31"/>
      <c r="AH31" s="2" t="str">
        <f t="shared" si="9"/>
        <v/>
      </c>
      <c r="AI31">
        <f t="shared" si="10"/>
        <v>2.0453622280269732</v>
      </c>
      <c r="AJ31" t="str">
        <f t="shared" si="11"/>
        <v/>
      </c>
      <c r="AK31" t="str">
        <f t="shared" si="12"/>
        <v/>
      </c>
      <c r="AL31" t="str">
        <f t="shared" si="13"/>
        <v/>
      </c>
    </row>
    <row r="32" spans="1:38" s="2" customFormat="1">
      <c r="A32">
        <v>233</v>
      </c>
      <c r="B32">
        <v>643</v>
      </c>
      <c r="C32"/>
      <c r="D32" t="s">
        <v>586</v>
      </c>
      <c r="E32" s="1">
        <v>40039.431944444441</v>
      </c>
      <c r="F32"/>
      <c r="G32">
        <v>25</v>
      </c>
      <c r="H32" t="s">
        <v>1</v>
      </c>
      <c r="I32" t="s">
        <v>83</v>
      </c>
      <c r="J32"/>
      <c r="K32" t="s">
        <v>1005</v>
      </c>
      <c r="L32"/>
      <c r="M32" t="s">
        <v>249</v>
      </c>
      <c r="N32" t="s">
        <v>250</v>
      </c>
      <c r="O32" t="s">
        <v>251</v>
      </c>
      <c r="P32">
        <v>36.375078000000002</v>
      </c>
      <c r="Q32">
        <v>-75.833826999999999</v>
      </c>
      <c r="R32" t="s">
        <v>493</v>
      </c>
      <c r="S32" t="s">
        <v>588</v>
      </c>
      <c r="T32" t="s">
        <v>8</v>
      </c>
      <c r="U32">
        <v>4.0650000000000004</v>
      </c>
      <c r="V32">
        <v>33</v>
      </c>
      <c r="W32" s="3">
        <f t="shared" si="0"/>
        <v>8.1180811808118065</v>
      </c>
      <c r="X32">
        <v>6.4619999999999997</v>
      </c>
      <c r="Y32"/>
      <c r="Z32"/>
      <c r="AA32" s="3"/>
      <c r="AB32"/>
      <c r="AC32" s="44"/>
      <c r="AD32" s="4"/>
      <c r="AE32" s="5"/>
      <c r="AF32"/>
      <c r="AG32"/>
      <c r="AH32" s="2" t="str">
        <f t="shared" si="9"/>
        <v/>
      </c>
      <c r="AI32">
        <f t="shared" si="10"/>
        <v>2.0940938184667059</v>
      </c>
      <c r="AJ32" t="str">
        <f t="shared" si="11"/>
        <v/>
      </c>
      <c r="AK32" t="str">
        <f t="shared" si="12"/>
        <v/>
      </c>
      <c r="AL32" t="str">
        <f t="shared" si="13"/>
        <v/>
      </c>
    </row>
    <row r="33" spans="1:38" s="2" customFormat="1">
      <c r="A33">
        <v>235</v>
      </c>
      <c r="B33">
        <v>645</v>
      </c>
      <c r="C33"/>
      <c r="D33" t="s">
        <v>586</v>
      </c>
      <c r="E33" s="1">
        <v>40039.431944444441</v>
      </c>
      <c r="F33"/>
      <c r="G33">
        <v>25</v>
      </c>
      <c r="H33" t="s">
        <v>1</v>
      </c>
      <c r="I33" t="s">
        <v>83</v>
      </c>
      <c r="J33"/>
      <c r="K33" t="s">
        <v>1006</v>
      </c>
      <c r="L33"/>
      <c r="M33" t="s">
        <v>249</v>
      </c>
      <c r="N33" t="s">
        <v>250</v>
      </c>
      <c r="O33" t="s">
        <v>251</v>
      </c>
      <c r="P33">
        <v>36.375078000000002</v>
      </c>
      <c r="Q33">
        <v>-75.833826999999999</v>
      </c>
      <c r="R33" t="s">
        <v>493</v>
      </c>
      <c r="S33" t="s">
        <v>588</v>
      </c>
      <c r="T33" t="s">
        <v>8</v>
      </c>
      <c r="U33">
        <v>2.8620000000000001</v>
      </c>
      <c r="V33">
        <v>23</v>
      </c>
      <c r="W33" s="3">
        <f t="shared" si="0"/>
        <v>8.0363382250174702</v>
      </c>
      <c r="X33">
        <v>6.7080000000000002</v>
      </c>
      <c r="Y33"/>
      <c r="Z33"/>
      <c r="AA33" s="3"/>
      <c r="AB33"/>
      <c r="AC33" s="44"/>
      <c r="AD33" s="4"/>
      <c r="AE33" s="5"/>
      <c r="AF33"/>
      <c r="AG33"/>
      <c r="AH33" s="2" t="str">
        <f t="shared" si="9"/>
        <v/>
      </c>
      <c r="AI33">
        <f t="shared" si="10"/>
        <v>2.0839735347948904</v>
      </c>
      <c r="AJ33" t="str">
        <f t="shared" si="11"/>
        <v/>
      </c>
      <c r="AK33" t="str">
        <f t="shared" si="12"/>
        <v/>
      </c>
      <c r="AL33" t="str">
        <f t="shared" si="13"/>
        <v/>
      </c>
    </row>
    <row r="34" spans="1:38" s="2" customFormat="1">
      <c r="A34">
        <v>237</v>
      </c>
      <c r="B34">
        <v>647</v>
      </c>
      <c r="C34"/>
      <c r="D34" t="s">
        <v>586</v>
      </c>
      <c r="E34" s="1">
        <v>40039.431944444441</v>
      </c>
      <c r="F34"/>
      <c r="G34">
        <v>25</v>
      </c>
      <c r="H34" t="s">
        <v>1</v>
      </c>
      <c r="I34" t="s">
        <v>83</v>
      </c>
      <c r="J34"/>
      <c r="K34" t="s">
        <v>1007</v>
      </c>
      <c r="L34"/>
      <c r="M34" t="s">
        <v>249</v>
      </c>
      <c r="N34" t="s">
        <v>250</v>
      </c>
      <c r="O34" t="s">
        <v>251</v>
      </c>
      <c r="P34">
        <v>36.375078000000002</v>
      </c>
      <c r="Q34">
        <v>-75.833826999999999</v>
      </c>
      <c r="R34" t="s">
        <v>493</v>
      </c>
      <c r="S34" t="s">
        <v>588</v>
      </c>
      <c r="T34" t="s">
        <v>8</v>
      </c>
      <c r="U34">
        <v>2.1389999999999998</v>
      </c>
      <c r="V34">
        <v>17</v>
      </c>
      <c r="W34" s="3">
        <f t="shared" si="0"/>
        <v>7.9476390836839652</v>
      </c>
      <c r="X34">
        <v>6.3220000000000001</v>
      </c>
      <c r="Y34"/>
      <c r="Z34"/>
      <c r="AA34" s="3"/>
      <c r="AB34"/>
      <c r="AC34" s="44"/>
      <c r="AD34" s="4"/>
      <c r="AE34" s="5"/>
      <c r="AF34"/>
      <c r="AG34"/>
      <c r="AH34" s="2" t="str">
        <f t="shared" si="9"/>
        <v/>
      </c>
      <c r="AI34">
        <f t="shared" si="10"/>
        <v>2.0728749139559475</v>
      </c>
      <c r="AJ34" t="str">
        <f t="shared" si="11"/>
        <v/>
      </c>
      <c r="AK34" t="str">
        <f t="shared" si="12"/>
        <v/>
      </c>
      <c r="AL34" t="str">
        <f t="shared" si="13"/>
        <v/>
      </c>
    </row>
    <row r="35" spans="1:38" s="50" customFormat="1">
      <c r="D35" s="50" t="s">
        <v>1025</v>
      </c>
      <c r="E35" s="52">
        <v>41478.262499999997</v>
      </c>
      <c r="G35" s="50">
        <v>25.8</v>
      </c>
      <c r="H35" s="50" t="s">
        <v>1</v>
      </c>
      <c r="I35" s="50" t="s">
        <v>83</v>
      </c>
      <c r="M35" s="50" t="s">
        <v>249</v>
      </c>
      <c r="N35" s="50" t="s">
        <v>250</v>
      </c>
      <c r="O35" s="50" t="s">
        <v>251</v>
      </c>
      <c r="P35" s="50">
        <v>36.394804000000001</v>
      </c>
      <c r="Q35" s="50">
        <v>-75.838699000000005</v>
      </c>
      <c r="R35" s="50" t="s">
        <v>1026</v>
      </c>
      <c r="S35" s="50" t="s">
        <v>7</v>
      </c>
      <c r="T35" s="50" t="s">
        <v>8</v>
      </c>
      <c r="U35" s="50">
        <v>4.1180000000000003</v>
      </c>
      <c r="V35" s="50">
        <v>32</v>
      </c>
      <c r="W35" s="51">
        <f t="shared" si="0"/>
        <v>7.7707625060709073</v>
      </c>
      <c r="X35" s="50">
        <v>6.65</v>
      </c>
      <c r="AA35" s="51"/>
      <c r="AC35" s="44">
        <v>3.1E-2</v>
      </c>
      <c r="AD35" s="53">
        <f t="shared" ref="AD35:AD40" si="14">AC35*(X35*1000)</f>
        <v>206.15</v>
      </c>
      <c r="AE35" s="54">
        <f t="shared" ref="AE35:AE40" si="15">U35/V35</f>
        <v>0.12868750000000001</v>
      </c>
      <c r="AF35" s="54">
        <f t="shared" ref="AF35:AF40" si="16">AC35/AE35</f>
        <v>0.24089363768819813</v>
      </c>
      <c r="AH35" s="2">
        <f t="shared" si="9"/>
        <v>9.768750000000001E-2</v>
      </c>
      <c r="AI35">
        <f t="shared" si="10"/>
        <v>2.0503682941941288</v>
      </c>
      <c r="AJ35">
        <f t="shared" si="11"/>
        <v>3.4339872044851463</v>
      </c>
      <c r="AK35">
        <f t="shared" si="12"/>
        <v>4.5817736081816953</v>
      </c>
      <c r="AL35">
        <f t="shared" si="13"/>
        <v>4.8573869847880085</v>
      </c>
    </row>
    <row r="36" spans="1:38" s="50" customFormat="1">
      <c r="D36" s="50" t="s">
        <v>1027</v>
      </c>
      <c r="E36" s="52">
        <v>41478.268055555556</v>
      </c>
      <c r="G36" s="50">
        <v>25.8</v>
      </c>
      <c r="H36" s="50" t="s">
        <v>1</v>
      </c>
      <c r="I36" s="50" t="s">
        <v>83</v>
      </c>
      <c r="M36" s="50" t="s">
        <v>249</v>
      </c>
      <c r="N36" s="50" t="s">
        <v>250</v>
      </c>
      <c r="O36" s="50" t="s">
        <v>251</v>
      </c>
      <c r="P36" s="50">
        <v>36.394804000000001</v>
      </c>
      <c r="Q36" s="50">
        <v>-75.838699000000005</v>
      </c>
      <c r="R36" s="50" t="s">
        <v>1026</v>
      </c>
      <c r="S36" s="50" t="s">
        <v>7</v>
      </c>
      <c r="T36" s="50" t="s">
        <v>8</v>
      </c>
      <c r="U36" s="50">
        <v>4.2649999999999997</v>
      </c>
      <c r="V36" s="50">
        <v>33</v>
      </c>
      <c r="W36" s="51">
        <f t="shared" si="0"/>
        <v>7.7373974208675271</v>
      </c>
      <c r="X36" s="50">
        <v>6.6760000000000002</v>
      </c>
      <c r="AA36" s="51"/>
      <c r="AC36" s="44">
        <v>3.1E-2</v>
      </c>
      <c r="AD36" s="53">
        <f t="shared" si="14"/>
        <v>206.95599999999999</v>
      </c>
      <c r="AE36" s="54">
        <f t="shared" si="15"/>
        <v>0.12924242424242424</v>
      </c>
      <c r="AF36" s="54">
        <f t="shared" si="16"/>
        <v>0.23985932004689331</v>
      </c>
      <c r="AH36" s="2">
        <f t="shared" si="9"/>
        <v>9.8242424242424242E-2</v>
      </c>
      <c r="AI36">
        <f t="shared" si="10"/>
        <v>2.0460653805228377</v>
      </c>
      <c r="AJ36">
        <f t="shared" si="11"/>
        <v>3.4339872044851463</v>
      </c>
      <c r="AK36">
        <f t="shared" si="12"/>
        <v>4.5874381408291409</v>
      </c>
      <c r="AL36">
        <f t="shared" si="13"/>
        <v>4.8616898984592991</v>
      </c>
    </row>
    <row r="37" spans="1:38" s="50" customFormat="1">
      <c r="D37" s="50" t="s">
        <v>1027</v>
      </c>
      <c r="E37" s="52">
        <v>41478.268055555556</v>
      </c>
      <c r="G37" s="50">
        <v>25.8</v>
      </c>
      <c r="H37" s="50" t="s">
        <v>1</v>
      </c>
      <c r="I37" s="50" t="s">
        <v>83</v>
      </c>
      <c r="M37" s="50" t="s">
        <v>249</v>
      </c>
      <c r="N37" s="50" t="s">
        <v>250</v>
      </c>
      <c r="O37" s="50" t="s">
        <v>251</v>
      </c>
      <c r="P37" s="50">
        <v>36.394804000000001</v>
      </c>
      <c r="Q37" s="50">
        <v>-75.838699000000005</v>
      </c>
      <c r="R37" s="50" t="s">
        <v>1026</v>
      </c>
      <c r="S37" s="50" t="s">
        <v>7</v>
      </c>
      <c r="T37" s="50" t="s">
        <v>8</v>
      </c>
      <c r="U37" s="50">
        <v>4.18</v>
      </c>
      <c r="V37" s="50">
        <v>36</v>
      </c>
      <c r="W37" s="51">
        <f t="shared" si="0"/>
        <v>8.6124401913875612</v>
      </c>
      <c r="X37" s="50">
        <v>6.5039999999999996</v>
      </c>
      <c r="AA37" s="51"/>
      <c r="AC37" s="44">
        <v>2.8000000000000001E-2</v>
      </c>
      <c r="AD37" s="53">
        <f t="shared" si="14"/>
        <v>182.11199999999999</v>
      </c>
      <c r="AE37" s="54">
        <f t="shared" si="15"/>
        <v>0.11611111111111111</v>
      </c>
      <c r="AF37" s="54">
        <f t="shared" si="16"/>
        <v>0.2411483253588517</v>
      </c>
      <c r="AH37" s="2">
        <f t="shared" si="9"/>
        <v>8.8111111111111112E-2</v>
      </c>
      <c r="AI37">
        <f t="shared" si="10"/>
        <v>2.1532076919194454</v>
      </c>
      <c r="AJ37">
        <f t="shared" si="11"/>
        <v>3.3322045101752038</v>
      </c>
      <c r="AK37">
        <f t="shared" si="12"/>
        <v>4.4785986442986285</v>
      </c>
      <c r="AL37">
        <f t="shared" si="13"/>
        <v>4.7545475870626923</v>
      </c>
    </row>
    <row r="38" spans="1:38" s="50" customFormat="1">
      <c r="D38" s="50" t="s">
        <v>1029</v>
      </c>
      <c r="E38" s="52">
        <v>41478.272916666669</v>
      </c>
      <c r="G38" s="50">
        <v>25.8</v>
      </c>
      <c r="H38" s="50" t="s">
        <v>1</v>
      </c>
      <c r="I38" s="50" t="s">
        <v>83</v>
      </c>
      <c r="M38" s="50" t="s">
        <v>249</v>
      </c>
      <c r="N38" s="50" t="s">
        <v>250</v>
      </c>
      <c r="O38" s="50" t="s">
        <v>251</v>
      </c>
      <c r="P38" s="50">
        <v>36.394804000000001</v>
      </c>
      <c r="Q38" s="50">
        <v>-75.838699000000005</v>
      </c>
      <c r="R38" s="50" t="s">
        <v>1026</v>
      </c>
      <c r="S38" s="50" t="s">
        <v>7</v>
      </c>
      <c r="T38" s="50" t="s">
        <v>8</v>
      </c>
      <c r="U38" s="50">
        <v>3.851</v>
      </c>
      <c r="V38" s="50">
        <v>33</v>
      </c>
      <c r="W38" s="51">
        <f t="shared" si="0"/>
        <v>8.5692028044663733</v>
      </c>
      <c r="X38" s="50">
        <v>6.9850000000000003</v>
      </c>
      <c r="AA38" s="51"/>
      <c r="AC38" s="44">
        <v>2.7E-2</v>
      </c>
      <c r="AD38" s="53">
        <f t="shared" si="14"/>
        <v>188.595</v>
      </c>
      <c r="AE38" s="54">
        <f t="shared" si="15"/>
        <v>0.1166969696969697</v>
      </c>
      <c r="AF38" s="54">
        <f t="shared" si="16"/>
        <v>0.23136847572059205</v>
      </c>
      <c r="AH38" s="2">
        <f t="shared" si="9"/>
        <v>8.9696969696969706E-2</v>
      </c>
      <c r="AI38">
        <f t="shared" si="10"/>
        <v>2.1481747066337085</v>
      </c>
      <c r="AJ38">
        <f t="shared" si="11"/>
        <v>3.2958368660043291</v>
      </c>
      <c r="AK38">
        <f t="shared" si="12"/>
        <v>4.4964369858516262</v>
      </c>
      <c r="AL38">
        <f t="shared" si="13"/>
        <v>4.7595805723484288</v>
      </c>
    </row>
    <row r="39" spans="1:38" s="50" customFormat="1">
      <c r="D39" s="50" t="s">
        <v>1029</v>
      </c>
      <c r="E39" s="52">
        <v>41478.272916666669</v>
      </c>
      <c r="G39" s="50">
        <v>25.8</v>
      </c>
      <c r="H39" s="50" t="s">
        <v>1</v>
      </c>
      <c r="I39" s="50" t="s">
        <v>83</v>
      </c>
      <c r="M39" s="50" t="s">
        <v>249</v>
      </c>
      <c r="N39" s="50" t="s">
        <v>250</v>
      </c>
      <c r="O39" s="50" t="s">
        <v>251</v>
      </c>
      <c r="P39" s="50">
        <v>36.394804000000001</v>
      </c>
      <c r="Q39" s="50">
        <v>-75.838699000000005</v>
      </c>
      <c r="R39" s="50" t="s">
        <v>1026</v>
      </c>
      <c r="S39" s="50" t="s">
        <v>7</v>
      </c>
      <c r="T39" s="50" t="s">
        <v>8</v>
      </c>
      <c r="U39" s="50">
        <v>4.4829999999999997</v>
      </c>
      <c r="V39" s="50">
        <v>37</v>
      </c>
      <c r="W39" s="51">
        <f t="shared" si="0"/>
        <v>8.2534017399063142</v>
      </c>
      <c r="X39" s="50">
        <v>6.5030000000000001</v>
      </c>
      <c r="AA39" s="51"/>
      <c r="AC39" s="44">
        <v>2.9000000000000001E-2</v>
      </c>
      <c r="AD39" s="53">
        <f t="shared" si="14"/>
        <v>188.58700000000002</v>
      </c>
      <c r="AE39" s="54">
        <f t="shared" si="15"/>
        <v>0.12116216216216215</v>
      </c>
      <c r="AF39" s="54">
        <f t="shared" si="16"/>
        <v>0.2393486504572831</v>
      </c>
      <c r="AH39" s="2">
        <f t="shared" si="9"/>
        <v>9.2162162162162151E-2</v>
      </c>
      <c r="AI39">
        <f t="shared" si="10"/>
        <v>2.1106254474709223</v>
      </c>
      <c r="AJ39">
        <f t="shared" si="11"/>
        <v>3.3672958299864741</v>
      </c>
      <c r="AK39">
        <f t="shared" si="12"/>
        <v>4.5235496576333381</v>
      </c>
      <c r="AL39">
        <f t="shared" si="13"/>
        <v>4.7971298315112145</v>
      </c>
    </row>
    <row r="40" spans="1:38" s="50" customFormat="1">
      <c r="D40" s="50" t="s">
        <v>1033</v>
      </c>
      <c r="E40" s="52">
        <v>41478.279861111114</v>
      </c>
      <c r="G40" s="50">
        <v>25.8</v>
      </c>
      <c r="H40" s="50" t="s">
        <v>1</v>
      </c>
      <c r="I40" s="50" t="s">
        <v>83</v>
      </c>
      <c r="M40" s="50" t="s">
        <v>249</v>
      </c>
      <c r="N40" s="50" t="s">
        <v>250</v>
      </c>
      <c r="O40" s="50" t="s">
        <v>251</v>
      </c>
      <c r="P40" s="50">
        <v>36.394804000000001</v>
      </c>
      <c r="Q40" s="50">
        <v>-75.838699000000005</v>
      </c>
      <c r="R40" s="50" t="s">
        <v>1026</v>
      </c>
      <c r="S40" s="50" t="s">
        <v>7</v>
      </c>
      <c r="T40" s="50" t="s">
        <v>8</v>
      </c>
      <c r="U40" s="50">
        <v>2.3450000000000002</v>
      </c>
      <c r="V40" s="50">
        <v>19</v>
      </c>
      <c r="W40" s="51">
        <f t="shared" si="0"/>
        <v>8.1023454157782506</v>
      </c>
      <c r="X40" s="50">
        <v>6.5190000000000001</v>
      </c>
      <c r="AA40" s="51"/>
      <c r="AC40" s="44">
        <v>2.9000000000000001E-2</v>
      </c>
      <c r="AD40" s="53">
        <f t="shared" si="14"/>
        <v>189.05100000000002</v>
      </c>
      <c r="AE40" s="54">
        <f t="shared" si="15"/>
        <v>0.12342105263157896</v>
      </c>
      <c r="AF40" s="54">
        <f t="shared" si="16"/>
        <v>0.23496801705756928</v>
      </c>
      <c r="AH40" s="2">
        <f t="shared" si="9"/>
        <v>9.4421052631578961E-2</v>
      </c>
      <c r="AI40">
        <f t="shared" si="10"/>
        <v>2.0921535772681978</v>
      </c>
      <c r="AJ40">
        <f t="shared" si="11"/>
        <v>3.3672958299864741</v>
      </c>
      <c r="AK40">
        <f t="shared" si="12"/>
        <v>4.5477640634523011</v>
      </c>
      <c r="AL40">
        <f t="shared" si="13"/>
        <v>4.8156017017139394</v>
      </c>
    </row>
    <row r="41" spans="1:38" s="2" customFormat="1">
      <c r="A41">
        <v>226</v>
      </c>
      <c r="B41">
        <v>636</v>
      </c>
      <c r="C41"/>
      <c r="D41" t="s">
        <v>1008</v>
      </c>
      <c r="E41" s="1">
        <v>40035.40347222222</v>
      </c>
      <c r="F41"/>
      <c r="G41">
        <v>28.5</v>
      </c>
      <c r="H41" t="s">
        <v>1</v>
      </c>
      <c r="I41" t="s">
        <v>83</v>
      </c>
      <c r="J41"/>
      <c r="K41" t="s">
        <v>1009</v>
      </c>
      <c r="L41"/>
      <c r="M41" t="s">
        <v>249</v>
      </c>
      <c r="N41" t="s">
        <v>250</v>
      </c>
      <c r="O41" t="s">
        <v>251</v>
      </c>
      <c r="P41">
        <v>36.390000999999998</v>
      </c>
      <c r="Q41">
        <v>-75.836534</v>
      </c>
      <c r="R41" t="s">
        <v>1010</v>
      </c>
      <c r="S41"/>
      <c r="T41" t="s">
        <v>86</v>
      </c>
      <c r="U41">
        <v>2.0579999999999998</v>
      </c>
      <c r="V41">
        <v>18</v>
      </c>
      <c r="W41" s="3">
        <f t="shared" si="0"/>
        <v>8.7463556851311957</v>
      </c>
      <c r="X41">
        <v>6.9969999999999999</v>
      </c>
      <c r="Y41"/>
      <c r="Z41"/>
      <c r="AA41" s="3"/>
      <c r="AB41"/>
      <c r="AC41"/>
      <c r="AD41" s="4"/>
      <c r="AE41" s="5"/>
      <c r="AF41"/>
      <c r="AG41"/>
      <c r="AH41" s="2" t="str">
        <f t="shared" si="9"/>
        <v/>
      </c>
      <c r="AI41">
        <f t="shared" si="10"/>
        <v>2.1686371204843069</v>
      </c>
      <c r="AJ41" t="str">
        <f t="shared" si="11"/>
        <v/>
      </c>
      <c r="AK41" t="str">
        <f t="shared" si="12"/>
        <v/>
      </c>
      <c r="AL41" t="str">
        <f t="shared" si="13"/>
        <v/>
      </c>
    </row>
    <row r="42" spans="1:38" s="2" customFormat="1">
      <c r="A42">
        <v>227</v>
      </c>
      <c r="B42">
        <v>637</v>
      </c>
      <c r="C42"/>
      <c r="D42" t="s">
        <v>1008</v>
      </c>
      <c r="E42" s="1">
        <v>40035.40347222222</v>
      </c>
      <c r="F42"/>
      <c r="G42">
        <v>28.5</v>
      </c>
      <c r="H42" t="s">
        <v>1</v>
      </c>
      <c r="I42" t="s">
        <v>83</v>
      </c>
      <c r="J42"/>
      <c r="K42" t="s">
        <v>1011</v>
      </c>
      <c r="L42"/>
      <c r="M42" t="s">
        <v>249</v>
      </c>
      <c r="N42" t="s">
        <v>250</v>
      </c>
      <c r="O42" t="s">
        <v>251</v>
      </c>
      <c r="P42">
        <v>36.390000999999998</v>
      </c>
      <c r="Q42">
        <v>-75.836534</v>
      </c>
      <c r="R42" t="s">
        <v>1010</v>
      </c>
      <c r="S42"/>
      <c r="T42" t="s">
        <v>86</v>
      </c>
      <c r="U42">
        <v>2.044</v>
      </c>
      <c r="V42">
        <v>18</v>
      </c>
      <c r="W42" s="3">
        <f t="shared" si="0"/>
        <v>8.8062622309197653</v>
      </c>
      <c r="X42">
        <v>6.9939999999999998</v>
      </c>
      <c r="Y42"/>
      <c r="Z42"/>
      <c r="AA42" s="3"/>
      <c r="AB42"/>
      <c r="AC42"/>
      <c r="AD42" s="4"/>
      <c r="AE42" s="5"/>
      <c r="AF42"/>
      <c r="AG42"/>
      <c r="AH42" s="2" t="str">
        <f t="shared" si="9"/>
        <v/>
      </c>
      <c r="AI42">
        <f t="shared" si="10"/>
        <v>2.1754630855547066</v>
      </c>
      <c r="AJ42" t="str">
        <f t="shared" si="11"/>
        <v/>
      </c>
      <c r="AK42" t="str">
        <f t="shared" si="12"/>
        <v/>
      </c>
      <c r="AL42" t="str">
        <f t="shared" si="13"/>
        <v/>
      </c>
    </row>
    <row r="43" spans="1:38" s="2" customFormat="1">
      <c r="A43"/>
      <c r="B43"/>
      <c r="C43"/>
      <c r="D43" t="s">
        <v>43</v>
      </c>
      <c r="E43" s="1">
        <v>41119.52847222222</v>
      </c>
      <c r="F43"/>
      <c r="G43">
        <v>29.2</v>
      </c>
      <c r="H43" t="s">
        <v>1</v>
      </c>
      <c r="I43" t="s">
        <v>83</v>
      </c>
      <c r="J43"/>
      <c r="K43"/>
      <c r="L43"/>
      <c r="M43" t="s">
        <v>44</v>
      </c>
      <c r="N43" t="s">
        <v>45</v>
      </c>
      <c r="O43" t="s">
        <v>46</v>
      </c>
      <c r="P43">
        <v>39.336731999999998</v>
      </c>
      <c r="Q43">
        <v>-76.129684999999995</v>
      </c>
      <c r="R43" t="s">
        <v>47</v>
      </c>
      <c r="S43" t="s">
        <v>7</v>
      </c>
      <c r="T43" t="s">
        <v>29</v>
      </c>
      <c r="U43">
        <v>3.51</v>
      </c>
      <c r="V43">
        <v>31</v>
      </c>
      <c r="W43" s="3">
        <f t="shared" si="0"/>
        <v>8.8319088319088319</v>
      </c>
      <c r="X43">
        <v>7.1420000000000003</v>
      </c>
      <c r="Y43"/>
      <c r="Z43"/>
      <c r="AA43" s="3"/>
      <c r="AB43"/>
      <c r="AC43">
        <v>2.1999999999999999E-2</v>
      </c>
      <c r="AD43" s="4">
        <f t="shared" ref="AD43:AD49" si="17">AC43*(X43*1000)</f>
        <v>157.124</v>
      </c>
      <c r="AE43" s="5">
        <f t="shared" ref="AE43:AE49" si="18">U43/V43</f>
        <v>0.1132258064516129</v>
      </c>
      <c r="AF43" s="6">
        <f t="shared" ref="AF43:AF49" si="19">AC43/AE43</f>
        <v>0.1943019943019943</v>
      </c>
      <c r="AG43"/>
      <c r="AH43" s="2">
        <f t="shared" si="9"/>
        <v>9.1225806451612906E-2</v>
      </c>
      <c r="AI43">
        <f t="shared" si="10"/>
        <v>2.1783711670073718</v>
      </c>
      <c r="AJ43">
        <f t="shared" si="11"/>
        <v>3.0910424533583161</v>
      </c>
      <c r="AK43">
        <f t="shared" si="12"/>
        <v>4.5133378225313177</v>
      </c>
      <c r="AL43">
        <f t="shared" si="13"/>
        <v>4.729384111974765</v>
      </c>
    </row>
    <row r="44" spans="1:38" s="2" customFormat="1">
      <c r="A44"/>
      <c r="B44"/>
      <c r="C44"/>
      <c r="D44" t="s">
        <v>43</v>
      </c>
      <c r="E44" s="1">
        <v>41119.52847222222</v>
      </c>
      <c r="F44"/>
      <c r="G44">
        <v>29.2</v>
      </c>
      <c r="H44" t="s">
        <v>1</v>
      </c>
      <c r="I44" t="s">
        <v>83</v>
      </c>
      <c r="J44"/>
      <c r="K44"/>
      <c r="L44"/>
      <c r="M44" t="s">
        <v>44</v>
      </c>
      <c r="N44" t="s">
        <v>45</v>
      </c>
      <c r="O44" t="s">
        <v>46</v>
      </c>
      <c r="P44">
        <v>39.336731999999998</v>
      </c>
      <c r="Q44">
        <v>-76.129684999999995</v>
      </c>
      <c r="R44" t="s">
        <v>47</v>
      </c>
      <c r="S44" t="s">
        <v>7</v>
      </c>
      <c r="T44" t="s">
        <v>29</v>
      </c>
      <c r="U44">
        <v>2.7519999999999998</v>
      </c>
      <c r="V44">
        <v>25</v>
      </c>
      <c r="W44" s="3">
        <f t="shared" si="0"/>
        <v>9.0843023255813957</v>
      </c>
      <c r="X44">
        <v>7.25</v>
      </c>
      <c r="Y44"/>
      <c r="Z44"/>
      <c r="AA44" s="3"/>
      <c r="AB44"/>
      <c r="AC44">
        <v>2.5999999999999999E-2</v>
      </c>
      <c r="AD44" s="4">
        <f t="shared" si="17"/>
        <v>188.5</v>
      </c>
      <c r="AE44" s="5">
        <f t="shared" si="18"/>
        <v>0.11008</v>
      </c>
      <c r="AF44" s="6">
        <f t="shared" si="19"/>
        <v>0.23619186046511628</v>
      </c>
      <c r="AG44"/>
      <c r="AH44" s="2">
        <f t="shared" si="9"/>
        <v>8.4080000000000002E-2</v>
      </c>
      <c r="AI44">
        <f t="shared" si="10"/>
        <v>2.2065479047971035</v>
      </c>
      <c r="AJ44">
        <f t="shared" si="11"/>
        <v>3.2580965380214821</v>
      </c>
      <c r="AK44">
        <f t="shared" si="12"/>
        <v>4.4317687265686958</v>
      </c>
      <c r="AL44">
        <f t="shared" si="13"/>
        <v>4.7012073741850333</v>
      </c>
    </row>
    <row r="45" spans="1:38" s="2" customFormat="1">
      <c r="A45"/>
      <c r="B45"/>
      <c r="C45"/>
      <c r="D45" t="s">
        <v>84</v>
      </c>
      <c r="E45" s="1">
        <v>41119.542361111111</v>
      </c>
      <c r="F45"/>
      <c r="G45">
        <v>29.2</v>
      </c>
      <c r="H45" t="s">
        <v>1</v>
      </c>
      <c r="I45" t="s">
        <v>83</v>
      </c>
      <c r="J45"/>
      <c r="K45"/>
      <c r="L45"/>
      <c r="M45" t="s">
        <v>44</v>
      </c>
      <c r="N45" t="s">
        <v>45</v>
      </c>
      <c r="O45" t="s">
        <v>46</v>
      </c>
      <c r="P45">
        <v>39.337164000000001</v>
      </c>
      <c r="Q45">
        <v>-76.125448000000006</v>
      </c>
      <c r="R45" t="s">
        <v>85</v>
      </c>
      <c r="S45" t="s">
        <v>7</v>
      </c>
      <c r="T45" t="s">
        <v>29</v>
      </c>
      <c r="U45">
        <v>0.65</v>
      </c>
      <c r="V45">
        <v>6</v>
      </c>
      <c r="W45" s="3">
        <f t="shared" si="0"/>
        <v>9.2307692307692299</v>
      </c>
      <c r="X45">
        <v>6.9409999999999998</v>
      </c>
      <c r="Y45"/>
      <c r="Z45"/>
      <c r="AA45" s="3"/>
      <c r="AB45"/>
      <c r="AC45">
        <v>2.5000000000000001E-2</v>
      </c>
      <c r="AD45" s="4">
        <f t="shared" si="17"/>
        <v>173.52500000000001</v>
      </c>
      <c r="AE45" s="5">
        <f t="shared" si="18"/>
        <v>0.10833333333333334</v>
      </c>
      <c r="AF45" s="6">
        <f t="shared" si="19"/>
        <v>0.23076923076923078</v>
      </c>
      <c r="AG45"/>
      <c r="AH45" s="2">
        <f t="shared" si="9"/>
        <v>8.3333333333333343E-2</v>
      </c>
      <c r="AI45">
        <f t="shared" si="10"/>
        <v>2.2225423853205091</v>
      </c>
      <c r="AJ45">
        <f t="shared" si="11"/>
        <v>3.2188758248682006</v>
      </c>
      <c r="AK45">
        <f t="shared" si="12"/>
        <v>4.4228486291941369</v>
      </c>
      <c r="AL45">
        <f t="shared" si="13"/>
        <v>4.6852128936616282</v>
      </c>
    </row>
    <row r="46" spans="1:38" s="2" customFormat="1">
      <c r="A46"/>
      <c r="B46"/>
      <c r="C46"/>
      <c r="D46" t="s">
        <v>84</v>
      </c>
      <c r="E46" s="1">
        <v>41119.542361111111</v>
      </c>
      <c r="F46"/>
      <c r="G46">
        <v>29.2</v>
      </c>
      <c r="H46" t="s">
        <v>1</v>
      </c>
      <c r="I46" t="s">
        <v>83</v>
      </c>
      <c r="J46"/>
      <c r="K46"/>
      <c r="L46"/>
      <c r="M46" t="s">
        <v>44</v>
      </c>
      <c r="N46" t="s">
        <v>45</v>
      </c>
      <c r="O46" t="s">
        <v>46</v>
      </c>
      <c r="P46">
        <v>39.337164000000001</v>
      </c>
      <c r="Q46">
        <v>-76.125448000000006</v>
      </c>
      <c r="R46" t="s">
        <v>85</v>
      </c>
      <c r="S46" t="s">
        <v>7</v>
      </c>
      <c r="T46" t="s">
        <v>86</v>
      </c>
      <c r="U46">
        <v>1.7270000000000001</v>
      </c>
      <c r="V46">
        <v>16</v>
      </c>
      <c r="W46" s="3">
        <f t="shared" si="0"/>
        <v>9.2646207295888825</v>
      </c>
      <c r="X46">
        <v>6.9989999999999997</v>
      </c>
      <c r="Y46"/>
      <c r="Z46"/>
      <c r="AA46" s="3"/>
      <c r="AB46"/>
      <c r="AC46">
        <v>2.4E-2</v>
      </c>
      <c r="AD46" s="4">
        <f t="shared" si="17"/>
        <v>167.976</v>
      </c>
      <c r="AE46" s="5">
        <f t="shared" si="18"/>
        <v>0.10793750000000001</v>
      </c>
      <c r="AF46" s="6">
        <f t="shared" si="19"/>
        <v>0.22235089751013318</v>
      </c>
      <c r="AG46"/>
      <c r="AH46" s="2">
        <f t="shared" si="9"/>
        <v>8.3937499999999998E-2</v>
      </c>
      <c r="AI46">
        <f t="shared" si="10"/>
        <v>2.2262029230752396</v>
      </c>
      <c r="AJ46">
        <f t="shared" si="11"/>
        <v>3.1780538303479458</v>
      </c>
      <c r="AK46">
        <f t="shared" si="12"/>
        <v>4.4300724742834561</v>
      </c>
      <c r="AL46">
        <f t="shared" si="13"/>
        <v>4.6815523559068977</v>
      </c>
    </row>
    <row r="47" spans="1:38" s="2" customFormat="1">
      <c r="A47"/>
      <c r="B47"/>
      <c r="C47"/>
      <c r="D47" t="s">
        <v>87</v>
      </c>
      <c r="E47" s="1">
        <v>41119.577777777777</v>
      </c>
      <c r="F47"/>
      <c r="G47">
        <v>29.2</v>
      </c>
      <c r="H47" t="s">
        <v>1</v>
      </c>
      <c r="I47" t="s">
        <v>83</v>
      </c>
      <c r="J47"/>
      <c r="K47"/>
      <c r="L47"/>
      <c r="M47" t="s">
        <v>44</v>
      </c>
      <c r="N47" t="s">
        <v>45</v>
      </c>
      <c r="O47" t="s">
        <v>46</v>
      </c>
      <c r="P47">
        <v>39.335265</v>
      </c>
      <c r="Q47">
        <v>-76.118322000000006</v>
      </c>
      <c r="R47" t="s">
        <v>88</v>
      </c>
      <c r="S47" t="s">
        <v>7</v>
      </c>
      <c r="T47" t="s">
        <v>29</v>
      </c>
      <c r="U47">
        <v>1.113</v>
      </c>
      <c r="V47">
        <v>10</v>
      </c>
      <c r="W47" s="3">
        <f t="shared" si="0"/>
        <v>8.9847259658580416</v>
      </c>
      <c r="X47">
        <v>6.2930000000000001</v>
      </c>
      <c r="Y47"/>
      <c r="Z47"/>
      <c r="AA47" s="3"/>
      <c r="AB47"/>
      <c r="AC47">
        <v>2.4E-2</v>
      </c>
      <c r="AD47" s="4">
        <f t="shared" si="17"/>
        <v>151.03200000000001</v>
      </c>
      <c r="AE47" s="5">
        <f t="shared" si="18"/>
        <v>0.1113</v>
      </c>
      <c r="AF47" s="6">
        <f t="shared" si="19"/>
        <v>0.215633423180593</v>
      </c>
      <c r="AG47"/>
      <c r="AH47" s="2">
        <f t="shared" si="9"/>
        <v>8.7299999999999989E-2</v>
      </c>
      <c r="AI47">
        <f t="shared" si="10"/>
        <v>2.1955260207006377</v>
      </c>
      <c r="AJ47">
        <f t="shared" si="11"/>
        <v>3.1780538303479458</v>
      </c>
      <c r="AK47">
        <f t="shared" si="12"/>
        <v>4.469350462845556</v>
      </c>
      <c r="AL47">
        <f t="shared" si="13"/>
        <v>4.7122292582814991</v>
      </c>
    </row>
    <row r="48" spans="1:38" s="2" customFormat="1">
      <c r="A48"/>
      <c r="B48"/>
      <c r="C48"/>
      <c r="D48" t="s">
        <v>87</v>
      </c>
      <c r="E48" s="1">
        <v>41119.577777777777</v>
      </c>
      <c r="F48"/>
      <c r="G48">
        <v>29.2</v>
      </c>
      <c r="H48" t="s">
        <v>1</v>
      </c>
      <c r="I48" t="s">
        <v>83</v>
      </c>
      <c r="J48"/>
      <c r="K48"/>
      <c r="L48"/>
      <c r="M48" t="s">
        <v>44</v>
      </c>
      <c r="N48" t="s">
        <v>45</v>
      </c>
      <c r="O48" t="s">
        <v>46</v>
      </c>
      <c r="P48">
        <v>39.335265</v>
      </c>
      <c r="Q48">
        <v>-76.118322000000006</v>
      </c>
      <c r="R48" t="s">
        <v>88</v>
      </c>
      <c r="S48" t="s">
        <v>7</v>
      </c>
      <c r="T48" t="s">
        <v>29</v>
      </c>
      <c r="U48">
        <v>1.4730000000000001</v>
      </c>
      <c r="V48">
        <v>13</v>
      </c>
      <c r="W48" s="3">
        <f t="shared" si="0"/>
        <v>8.8255261371350979</v>
      </c>
      <c r="X48">
        <v>7.1050000000000004</v>
      </c>
      <c r="Y48"/>
      <c r="Z48"/>
      <c r="AA48" s="3"/>
      <c r="AB48"/>
      <c r="AC48">
        <v>2.8000000000000001E-2</v>
      </c>
      <c r="AD48" s="4">
        <f t="shared" si="17"/>
        <v>198.94</v>
      </c>
      <c r="AE48" s="5">
        <f t="shared" si="18"/>
        <v>0.11330769230769232</v>
      </c>
      <c r="AF48" s="6">
        <f t="shared" si="19"/>
        <v>0.24711473183978275</v>
      </c>
      <c r="AG48"/>
      <c r="AH48" s="2">
        <f t="shared" si="9"/>
        <v>8.530769230769232E-2</v>
      </c>
      <c r="AI48">
        <f t="shared" si="10"/>
        <v>2.1776482199810436</v>
      </c>
      <c r="AJ48">
        <f t="shared" si="11"/>
        <v>3.3322045101752038</v>
      </c>
      <c r="AK48">
        <f t="shared" si="12"/>
        <v>4.4462646298888302</v>
      </c>
      <c r="AL48">
        <f t="shared" si="13"/>
        <v>4.7301070590010941</v>
      </c>
    </row>
    <row r="49" spans="1:38">
      <c r="D49" t="s">
        <v>87</v>
      </c>
      <c r="E49" s="1">
        <v>41119.577777777777</v>
      </c>
      <c r="G49">
        <v>29.2</v>
      </c>
      <c r="H49" t="s">
        <v>1</v>
      </c>
      <c r="I49" t="s">
        <v>83</v>
      </c>
      <c r="M49" t="s">
        <v>44</v>
      </c>
      <c r="N49" t="s">
        <v>45</v>
      </c>
      <c r="O49" t="s">
        <v>46</v>
      </c>
      <c r="P49">
        <v>39.335265</v>
      </c>
      <c r="Q49">
        <v>-76.118322000000006</v>
      </c>
      <c r="R49" t="s">
        <v>88</v>
      </c>
      <c r="S49" t="s">
        <v>7</v>
      </c>
      <c r="T49" t="s">
        <v>29</v>
      </c>
      <c r="U49">
        <v>1.077</v>
      </c>
      <c r="V49">
        <v>9</v>
      </c>
      <c r="W49" s="3">
        <f t="shared" si="0"/>
        <v>8.3565459610027855</v>
      </c>
      <c r="X49">
        <v>6.9260000000000002</v>
      </c>
      <c r="AA49" s="3"/>
      <c r="AC49">
        <v>2.4E-2</v>
      </c>
      <c r="AD49" s="4">
        <f t="shared" si="17"/>
        <v>166.22399999999999</v>
      </c>
      <c r="AE49" s="5">
        <f t="shared" si="18"/>
        <v>0.11966666666666666</v>
      </c>
      <c r="AF49" s="6">
        <f t="shared" si="19"/>
        <v>0.20055710306406688</v>
      </c>
      <c r="AH49" s="2">
        <f t="shared" si="9"/>
        <v>9.566666666666665E-2</v>
      </c>
      <c r="AI49">
        <f t="shared" si="10"/>
        <v>2.1230451791619678</v>
      </c>
      <c r="AJ49">
        <f t="shared" si="11"/>
        <v>3.1780538303479458</v>
      </c>
      <c r="AK49">
        <f t="shared" si="12"/>
        <v>4.5608699270915114</v>
      </c>
      <c r="AL49">
        <f t="shared" si="13"/>
        <v>4.7847100998201695</v>
      </c>
    </row>
    <row r="50" spans="1:38">
      <c r="A50">
        <v>299</v>
      </c>
      <c r="B50">
        <v>677</v>
      </c>
      <c r="D50" t="s">
        <v>1012</v>
      </c>
      <c r="E50" s="1">
        <v>40062.352777777778</v>
      </c>
      <c r="H50" t="s">
        <v>1</v>
      </c>
      <c r="I50" t="s">
        <v>83</v>
      </c>
      <c r="K50" t="s">
        <v>959</v>
      </c>
      <c r="M50" t="s">
        <v>44</v>
      </c>
      <c r="N50" t="s">
        <v>45</v>
      </c>
      <c r="O50" t="s">
        <v>46</v>
      </c>
      <c r="R50" s="40" t="s">
        <v>1013</v>
      </c>
      <c r="S50" s="40" t="s">
        <v>334</v>
      </c>
      <c r="T50" s="40" t="s">
        <v>8</v>
      </c>
      <c r="U50">
        <v>3.355</v>
      </c>
      <c r="V50">
        <v>20</v>
      </c>
      <c r="W50" s="3">
        <f t="shared" si="0"/>
        <v>5.9612518628912072</v>
      </c>
      <c r="X50">
        <v>5.1440000000000001</v>
      </c>
      <c r="AA50" s="3"/>
      <c r="AD50" s="4"/>
      <c r="AE50" s="5"/>
      <c r="AH50" s="2" t="str">
        <f t="shared" si="9"/>
        <v/>
      </c>
      <c r="AI50">
        <f t="shared" si="10"/>
        <v>1.7852805031303458</v>
      </c>
      <c r="AJ50" t="str">
        <f t="shared" si="11"/>
        <v/>
      </c>
      <c r="AK50" t="str">
        <f t="shared" si="12"/>
        <v/>
      </c>
      <c r="AL50" t="str">
        <f t="shared" si="13"/>
        <v/>
      </c>
    </row>
    <row r="51" spans="1:38">
      <c r="A51">
        <v>302</v>
      </c>
      <c r="B51">
        <v>678</v>
      </c>
      <c r="D51" t="s">
        <v>1012</v>
      </c>
      <c r="E51" s="1">
        <v>40062.352777777778</v>
      </c>
      <c r="H51" t="s">
        <v>1</v>
      </c>
      <c r="I51" t="s">
        <v>83</v>
      </c>
      <c r="K51" t="s">
        <v>959</v>
      </c>
      <c r="M51" t="s">
        <v>44</v>
      </c>
      <c r="N51" t="s">
        <v>45</v>
      </c>
      <c r="O51" t="s">
        <v>46</v>
      </c>
      <c r="R51" s="40" t="s">
        <v>1013</v>
      </c>
      <c r="S51" s="40" t="s">
        <v>334</v>
      </c>
      <c r="T51" s="40" t="s">
        <v>8</v>
      </c>
      <c r="U51">
        <v>2.5209999999999999</v>
      </c>
      <c r="V51">
        <v>16</v>
      </c>
      <c r="W51" s="3">
        <f t="shared" si="0"/>
        <v>6.3466878222927416</v>
      </c>
      <c r="X51">
        <v>5.5919999999999996</v>
      </c>
      <c r="AA51" s="3"/>
      <c r="AD51" s="4"/>
      <c r="AE51" s="5"/>
      <c r="AH51" s="2" t="str">
        <f t="shared" si="9"/>
        <v/>
      </c>
      <c r="AI51">
        <f t="shared" si="10"/>
        <v>1.8479330740339985</v>
      </c>
      <c r="AJ51" t="str">
        <f t="shared" si="11"/>
        <v/>
      </c>
      <c r="AK51" t="str">
        <f t="shared" si="12"/>
        <v/>
      </c>
      <c r="AL51" t="str">
        <f t="shared" si="13"/>
        <v/>
      </c>
    </row>
    <row r="52" spans="1:38">
      <c r="A52">
        <v>303</v>
      </c>
      <c r="B52">
        <v>679</v>
      </c>
      <c r="D52" t="s">
        <v>1014</v>
      </c>
      <c r="E52" s="1">
        <v>40062.359027777777</v>
      </c>
      <c r="H52" t="s">
        <v>1</v>
      </c>
      <c r="I52" t="s">
        <v>83</v>
      </c>
      <c r="K52" t="s">
        <v>959</v>
      </c>
      <c r="M52" t="s">
        <v>44</v>
      </c>
      <c r="N52" t="s">
        <v>45</v>
      </c>
      <c r="O52" t="s">
        <v>46</v>
      </c>
      <c r="R52" s="40" t="s">
        <v>1013</v>
      </c>
      <c r="S52" s="40" t="s">
        <v>334</v>
      </c>
      <c r="T52" s="40" t="s">
        <v>8</v>
      </c>
      <c r="U52">
        <v>3.464</v>
      </c>
      <c r="V52">
        <v>22</v>
      </c>
      <c r="W52" s="3">
        <f t="shared" si="0"/>
        <v>6.3510392609699773</v>
      </c>
      <c r="X52">
        <v>5.4240000000000004</v>
      </c>
      <c r="AA52" s="3"/>
      <c r="AD52" s="4"/>
      <c r="AE52" s="5"/>
      <c r="AH52" s="2" t="str">
        <f t="shared" si="9"/>
        <v/>
      </c>
      <c r="AI52">
        <f t="shared" si="10"/>
        <v>1.8486184626581272</v>
      </c>
      <c r="AJ52" t="str">
        <f t="shared" si="11"/>
        <v/>
      </c>
      <c r="AK52" t="str">
        <f t="shared" si="12"/>
        <v/>
      </c>
      <c r="AL52" t="str">
        <f t="shared" si="13"/>
        <v/>
      </c>
    </row>
    <row r="53" spans="1:38">
      <c r="A53">
        <v>304</v>
      </c>
      <c r="B53">
        <v>680</v>
      </c>
      <c r="D53" t="s">
        <v>1014</v>
      </c>
      <c r="E53" s="1">
        <v>40062.359027777777</v>
      </c>
      <c r="H53" t="s">
        <v>1</v>
      </c>
      <c r="I53" t="s">
        <v>83</v>
      </c>
      <c r="K53" t="s">
        <v>959</v>
      </c>
      <c r="M53" t="s">
        <v>44</v>
      </c>
      <c r="N53" t="s">
        <v>45</v>
      </c>
      <c r="O53" t="s">
        <v>46</v>
      </c>
      <c r="R53" s="40" t="s">
        <v>1013</v>
      </c>
      <c r="S53" s="40" t="s">
        <v>334</v>
      </c>
      <c r="T53" s="40" t="s">
        <v>29</v>
      </c>
      <c r="U53">
        <v>3.7509999999999999</v>
      </c>
      <c r="V53">
        <v>26</v>
      </c>
      <c r="W53" s="3">
        <f t="shared" si="0"/>
        <v>6.9314849373500405</v>
      </c>
      <c r="X53">
        <v>5.3810000000000002</v>
      </c>
      <c r="AA53" s="3"/>
      <c r="AD53" s="4"/>
      <c r="AE53" s="5"/>
      <c r="AH53" s="2" t="str">
        <f t="shared" si="9"/>
        <v/>
      </c>
      <c r="AI53">
        <f t="shared" si="10"/>
        <v>1.9360740669217318</v>
      </c>
      <c r="AJ53" t="str">
        <f t="shared" si="11"/>
        <v/>
      </c>
      <c r="AK53" t="str">
        <f t="shared" si="12"/>
        <v/>
      </c>
      <c r="AL53" t="str">
        <f t="shared" si="13"/>
        <v/>
      </c>
    </row>
    <row r="54" spans="1:38">
      <c r="A54">
        <v>305</v>
      </c>
      <c r="B54">
        <v>681</v>
      </c>
      <c r="D54" t="s">
        <v>1014</v>
      </c>
      <c r="E54" s="1">
        <v>40062.359027777777</v>
      </c>
      <c r="H54" t="s">
        <v>1</v>
      </c>
      <c r="I54" t="s">
        <v>83</v>
      </c>
      <c r="K54" t="s">
        <v>959</v>
      </c>
      <c r="M54" t="s">
        <v>44</v>
      </c>
      <c r="N54" t="s">
        <v>45</v>
      </c>
      <c r="O54" t="s">
        <v>46</v>
      </c>
      <c r="R54" s="40" t="s">
        <v>1013</v>
      </c>
      <c r="S54" s="40" t="s">
        <v>334</v>
      </c>
      <c r="T54" s="40" t="s">
        <v>29</v>
      </c>
      <c r="U54">
        <v>3.2160000000000002</v>
      </c>
      <c r="V54">
        <v>23</v>
      </c>
      <c r="W54" s="3">
        <f t="shared" si="0"/>
        <v>7.1517412935323375</v>
      </c>
      <c r="X54">
        <v>5.68</v>
      </c>
      <c r="AA54" s="3"/>
      <c r="AD54" s="4"/>
      <c r="AE54" s="5"/>
      <c r="AH54" s="2" t="str">
        <f t="shared" si="9"/>
        <v/>
      </c>
      <c r="AI54">
        <f t="shared" si="10"/>
        <v>1.9673558646124296</v>
      </c>
      <c r="AJ54" t="str">
        <f t="shared" si="11"/>
        <v/>
      </c>
      <c r="AK54" t="str">
        <f t="shared" si="12"/>
        <v/>
      </c>
      <c r="AL54" t="str">
        <f t="shared" si="13"/>
        <v/>
      </c>
    </row>
    <row r="55" spans="1:38">
      <c r="A55">
        <v>306</v>
      </c>
      <c r="B55">
        <v>682</v>
      </c>
      <c r="D55" t="s">
        <v>1014</v>
      </c>
      <c r="E55" s="1">
        <v>40062.359027777777</v>
      </c>
      <c r="H55" t="s">
        <v>1</v>
      </c>
      <c r="I55" t="s">
        <v>83</v>
      </c>
      <c r="K55" t="s">
        <v>959</v>
      </c>
      <c r="M55" t="s">
        <v>44</v>
      </c>
      <c r="N55" t="s">
        <v>45</v>
      </c>
      <c r="O55" t="s">
        <v>46</v>
      </c>
      <c r="R55" s="40" t="s">
        <v>1013</v>
      </c>
      <c r="S55" s="40" t="s">
        <v>334</v>
      </c>
      <c r="T55" s="40" t="s">
        <v>86</v>
      </c>
      <c r="U55">
        <v>3.431</v>
      </c>
      <c r="V55">
        <v>31</v>
      </c>
      <c r="W55" s="3">
        <f t="shared" si="0"/>
        <v>9.0352666860973478</v>
      </c>
      <c r="X55">
        <v>7.0389999999999997</v>
      </c>
      <c r="AA55" s="3"/>
      <c r="AD55" s="4"/>
      <c r="AE55" s="5"/>
      <c r="AH55" s="2" t="str">
        <f t="shared" si="9"/>
        <v/>
      </c>
      <c r="AI55">
        <f t="shared" si="10"/>
        <v>2.2011354406088337</v>
      </c>
      <c r="AJ55" t="str">
        <f t="shared" si="11"/>
        <v/>
      </c>
      <c r="AK55" t="str">
        <f t="shared" si="12"/>
        <v/>
      </c>
      <c r="AL55" t="str">
        <f t="shared" si="13"/>
        <v/>
      </c>
    </row>
    <row r="56" spans="1:38">
      <c r="A56">
        <v>307</v>
      </c>
      <c r="B56">
        <v>683</v>
      </c>
      <c r="D56" t="s">
        <v>1015</v>
      </c>
      <c r="E56" s="1">
        <v>40062.370833333334</v>
      </c>
      <c r="H56" t="s">
        <v>1</v>
      </c>
      <c r="I56" t="s">
        <v>83</v>
      </c>
      <c r="K56" t="s">
        <v>959</v>
      </c>
      <c r="M56" t="s">
        <v>44</v>
      </c>
      <c r="N56" t="s">
        <v>45</v>
      </c>
      <c r="O56" t="s">
        <v>46</v>
      </c>
      <c r="R56" s="40" t="s">
        <v>88</v>
      </c>
      <c r="S56" s="40" t="s">
        <v>334</v>
      </c>
      <c r="T56" s="40" t="s">
        <v>8</v>
      </c>
      <c r="U56">
        <v>2.36</v>
      </c>
      <c r="V56">
        <v>15</v>
      </c>
      <c r="W56" s="3">
        <f t="shared" si="0"/>
        <v>6.3559322033898304</v>
      </c>
      <c r="X56">
        <v>5.5030000000000001</v>
      </c>
      <c r="AA56" s="3"/>
      <c r="AD56" s="4"/>
      <c r="AE56" s="5"/>
      <c r="AH56" s="2" t="str">
        <f t="shared" si="9"/>
        <v/>
      </c>
      <c r="AI56">
        <f t="shared" si="10"/>
        <v>1.8493885820646914</v>
      </c>
      <c r="AJ56" t="str">
        <f t="shared" si="11"/>
        <v/>
      </c>
      <c r="AK56" t="str">
        <f t="shared" si="12"/>
        <v/>
      </c>
      <c r="AL56" t="str">
        <f t="shared" si="13"/>
        <v/>
      </c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33"/>
  <sheetViews>
    <sheetView topLeftCell="A2" workbookViewId="0">
      <pane xSplit="17385" ySplit="1155" topLeftCell="AG102" activePane="bottomLeft"/>
      <selection activeCell="A2" sqref="A2"/>
      <selection pane="topRight" activeCell="AH2" sqref="AH2:AL2"/>
      <selection pane="bottomLeft" activeCell="B102" sqref="B102"/>
      <selection pane="bottomRight" activeCell="AH3" sqref="AH3:AL3"/>
    </sheetView>
  </sheetViews>
  <sheetFormatPr defaultColWidth="11" defaultRowHeight="15.75"/>
  <cols>
    <col min="5" max="5" width="18" bestFit="1" customWidth="1"/>
  </cols>
  <sheetData>
    <row r="1" spans="1:38">
      <c r="V1" s="63" t="s">
        <v>48</v>
      </c>
      <c r="W1" s="63"/>
      <c r="X1" s="63"/>
      <c r="Z1" s="63" t="s">
        <v>49</v>
      </c>
      <c r="AA1" s="63"/>
      <c r="AB1" s="63"/>
      <c r="AD1" s="4"/>
      <c r="AE1" s="5"/>
    </row>
    <row r="2" spans="1:38" s="10" customFormat="1" ht="47.25">
      <c r="A2" s="10" t="s">
        <v>50</v>
      </c>
      <c r="B2" s="10" t="s">
        <v>89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90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 t="s">
        <v>69</v>
      </c>
      <c r="U2" s="10" t="s">
        <v>70</v>
      </c>
      <c r="V2" s="10" t="s">
        <v>71</v>
      </c>
      <c r="W2" s="12" t="s">
        <v>72</v>
      </c>
      <c r="X2" s="10" t="s">
        <v>73</v>
      </c>
      <c r="Y2" s="10" t="s">
        <v>74</v>
      </c>
      <c r="Z2" s="10" t="s">
        <v>75</v>
      </c>
      <c r="AA2" s="12" t="s">
        <v>76</v>
      </c>
      <c r="AB2" s="10" t="s">
        <v>77</v>
      </c>
      <c r="AC2" s="14" t="s">
        <v>78</v>
      </c>
      <c r="AD2" s="16" t="s">
        <v>79</v>
      </c>
      <c r="AE2" s="18" t="s">
        <v>91</v>
      </c>
      <c r="AF2" s="14" t="s">
        <v>92</v>
      </c>
      <c r="AG2" s="14" t="s">
        <v>93</v>
      </c>
      <c r="AH2" s="15" t="s">
        <v>1046</v>
      </c>
      <c r="AI2" s="10" t="s">
        <v>1047</v>
      </c>
      <c r="AJ2" s="10" t="s">
        <v>1048</v>
      </c>
      <c r="AK2" s="10" t="s">
        <v>1049</v>
      </c>
      <c r="AL2" s="10" t="s">
        <v>1050</v>
      </c>
    </row>
    <row r="3" spans="1:38">
      <c r="A3">
        <v>272</v>
      </c>
      <c r="B3">
        <v>670</v>
      </c>
      <c r="D3" t="s">
        <v>661</v>
      </c>
      <c r="E3" s="1">
        <v>40056.306944444441</v>
      </c>
      <c r="G3">
        <v>15</v>
      </c>
      <c r="H3" t="s">
        <v>1</v>
      </c>
      <c r="I3" t="s">
        <v>94</v>
      </c>
      <c r="J3" t="s">
        <v>491</v>
      </c>
      <c r="M3" t="s">
        <v>3</v>
      </c>
      <c r="N3" t="s">
        <v>4</v>
      </c>
      <c r="O3" t="s">
        <v>5</v>
      </c>
      <c r="R3" t="s">
        <v>428</v>
      </c>
      <c r="S3" s="40" t="s">
        <v>334</v>
      </c>
      <c r="T3" t="s">
        <v>8</v>
      </c>
      <c r="U3">
        <v>2.9409999999999998</v>
      </c>
      <c r="V3">
        <v>25</v>
      </c>
      <c r="W3" s="3">
        <f t="shared" ref="W3:W34" si="0">V3/U3</f>
        <v>8.500510030601836</v>
      </c>
      <c r="X3">
        <v>5.1239999999999997</v>
      </c>
      <c r="AA3" s="3"/>
      <c r="AD3" s="4"/>
      <c r="AE3" s="5"/>
      <c r="AH3" s="2" t="str">
        <f t="shared" ref="AH3" si="1">IF(AE3&gt;0,AE3-AC3,"")</f>
        <v/>
      </c>
      <c r="AI3">
        <f t="shared" ref="AI3" si="2">IF(W3&gt;0,LN(W3),"")</f>
        <v>2.1401261652963428</v>
      </c>
      <c r="AJ3" t="str">
        <f t="shared" ref="AJ3" si="3">IF(AC3&gt;0,LN(AC3*1000),"")</f>
        <v/>
      </c>
      <c r="AK3" t="str">
        <f t="shared" ref="AK3" si="4">IF(AE3&gt;0,LN((AE3-AC3)*1000),"")</f>
        <v/>
      </c>
      <c r="AL3" t="str">
        <f t="shared" ref="AL3" si="5">IF(AE3&gt;0,LN(AE3*1000),"")</f>
        <v/>
      </c>
    </row>
    <row r="4" spans="1:38" s="26" customFormat="1">
      <c r="A4">
        <v>275</v>
      </c>
      <c r="B4">
        <v>672</v>
      </c>
      <c r="C4"/>
      <c r="D4" t="s">
        <v>661</v>
      </c>
      <c r="E4" s="1">
        <v>40056.306944444441</v>
      </c>
      <c r="F4"/>
      <c r="G4">
        <v>15</v>
      </c>
      <c r="H4" t="s">
        <v>1</v>
      </c>
      <c r="I4" t="s">
        <v>94</v>
      </c>
      <c r="J4" t="s">
        <v>491</v>
      </c>
      <c r="K4"/>
      <c r="L4"/>
      <c r="M4" t="s">
        <v>3</v>
      </c>
      <c r="N4" t="s">
        <v>4</v>
      </c>
      <c r="O4" t="s">
        <v>5</v>
      </c>
      <c r="P4"/>
      <c r="Q4"/>
      <c r="R4" t="s">
        <v>428</v>
      </c>
      <c r="S4" s="40" t="s">
        <v>334</v>
      </c>
      <c r="T4" t="s">
        <v>8</v>
      </c>
      <c r="U4">
        <v>1.835</v>
      </c>
      <c r="V4">
        <v>15</v>
      </c>
      <c r="W4" s="3">
        <f t="shared" si="0"/>
        <v>8.1743869209809272</v>
      </c>
      <c r="X4">
        <v>5.1150000000000002</v>
      </c>
      <c r="Y4"/>
      <c r="Z4"/>
      <c r="AA4" s="3"/>
      <c r="AB4"/>
      <c r="AC4"/>
      <c r="AD4" s="4"/>
      <c r="AE4" s="5"/>
      <c r="AF4"/>
      <c r="AG4"/>
      <c r="AH4" s="2" t="str">
        <f t="shared" ref="AH4:AH67" si="6">IF(AE4&gt;0,AE4-AC4,"")</f>
        <v/>
      </c>
      <c r="AI4">
        <f t="shared" ref="AI4:AI67" si="7">IF(W4&gt;0,LN(W4),"")</f>
        <v>2.1010057195956766</v>
      </c>
      <c r="AJ4" t="str">
        <f t="shared" ref="AJ4:AJ67" si="8">IF(AC4&gt;0,LN(AC4*1000),"")</f>
        <v/>
      </c>
      <c r="AK4" t="str">
        <f t="shared" ref="AK4:AK67" si="9">IF(AE4&gt;0,LN((AE4-AC4)*1000),"")</f>
        <v/>
      </c>
      <c r="AL4" t="str">
        <f t="shared" ref="AL4:AL67" si="10">IF(AE4&gt;0,LN(AE4*1000),"")</f>
        <v/>
      </c>
    </row>
    <row r="5" spans="1:38" s="26" customFormat="1">
      <c r="A5"/>
      <c r="B5"/>
      <c r="C5"/>
      <c r="D5" t="s">
        <v>0</v>
      </c>
      <c r="E5" s="1">
        <v>41151.296527777777</v>
      </c>
      <c r="F5"/>
      <c r="G5">
        <v>15</v>
      </c>
      <c r="H5" t="s">
        <v>1</v>
      </c>
      <c r="I5" t="s">
        <v>94</v>
      </c>
      <c r="J5"/>
      <c r="K5"/>
      <c r="L5"/>
      <c r="M5" s="2" t="s">
        <v>3</v>
      </c>
      <c r="N5" s="2" t="s">
        <v>4</v>
      </c>
      <c r="O5" s="2" t="s">
        <v>5</v>
      </c>
      <c r="P5" s="2">
        <v>39.767099000000002</v>
      </c>
      <c r="Q5" s="2">
        <v>-75.897705999999999</v>
      </c>
      <c r="R5" s="2" t="s">
        <v>95</v>
      </c>
      <c r="S5" s="2" t="s">
        <v>7</v>
      </c>
      <c r="T5" s="2" t="s">
        <v>8</v>
      </c>
      <c r="U5">
        <v>2.173</v>
      </c>
      <c r="V5">
        <v>20</v>
      </c>
      <c r="W5" s="3">
        <f t="shared" si="0"/>
        <v>9.2038656235618959</v>
      </c>
      <c r="X5">
        <v>5.14</v>
      </c>
      <c r="Y5"/>
      <c r="Z5"/>
      <c r="AA5" s="3"/>
      <c r="AB5"/>
      <c r="AC5">
        <v>3.4000000000000002E-2</v>
      </c>
      <c r="AD5" s="4">
        <f>AC5*(X5*1000)</f>
        <v>174.76000000000002</v>
      </c>
      <c r="AE5" s="5">
        <f>U5/V5</f>
        <v>0.10865</v>
      </c>
      <c r="AF5" s="6">
        <f>AC5/AE5</f>
        <v>0.3129314312011045</v>
      </c>
      <c r="AG5"/>
      <c r="AH5" s="2">
        <f t="shared" si="6"/>
        <v>7.4649999999999994E-2</v>
      </c>
      <c r="AI5">
        <f t="shared" si="7"/>
        <v>2.2196235722796982</v>
      </c>
      <c r="AJ5">
        <f t="shared" si="8"/>
        <v>3.5263605246161616</v>
      </c>
      <c r="AK5">
        <f t="shared" si="9"/>
        <v>4.312810523985199</v>
      </c>
      <c r="AL5">
        <f t="shared" si="10"/>
        <v>4.6881317067024382</v>
      </c>
    </row>
    <row r="6" spans="1:38" s="26" customFormat="1">
      <c r="A6">
        <v>63</v>
      </c>
      <c r="B6">
        <v>613</v>
      </c>
      <c r="C6" t="s">
        <v>662</v>
      </c>
      <c r="D6" t="s">
        <v>663</v>
      </c>
      <c r="E6" s="1">
        <v>39702.257268518515</v>
      </c>
      <c r="F6" t="s">
        <v>664</v>
      </c>
      <c r="G6">
        <v>15.5</v>
      </c>
      <c r="H6" t="s">
        <v>1</v>
      </c>
      <c r="I6" t="s">
        <v>94</v>
      </c>
      <c r="J6" t="s">
        <v>491</v>
      </c>
      <c r="K6"/>
      <c r="L6"/>
      <c r="M6" t="s">
        <v>3</v>
      </c>
      <c r="N6" t="s">
        <v>4</v>
      </c>
      <c r="O6" t="s">
        <v>5</v>
      </c>
      <c r="P6"/>
      <c r="Q6"/>
      <c r="R6" t="s">
        <v>338</v>
      </c>
      <c r="S6"/>
      <c r="T6" t="s">
        <v>8</v>
      </c>
      <c r="U6">
        <v>5.2270000000000003</v>
      </c>
      <c r="V6">
        <v>44</v>
      </c>
      <c r="W6" s="3">
        <f t="shared" si="0"/>
        <v>8.4178304955041128</v>
      </c>
      <c r="X6">
        <v>4.95</v>
      </c>
      <c r="Y6"/>
      <c r="Z6"/>
      <c r="AA6" s="3"/>
      <c r="AB6"/>
      <c r="AC6"/>
      <c r="AD6" s="4"/>
      <c r="AE6" s="5"/>
      <c r="AF6"/>
      <c r="AG6"/>
      <c r="AH6" s="2" t="str">
        <f t="shared" si="6"/>
        <v/>
      </c>
      <c r="AI6">
        <f t="shared" si="7"/>
        <v>2.1303521341874765</v>
      </c>
      <c r="AJ6" t="str">
        <f t="shared" si="8"/>
        <v/>
      </c>
      <c r="AK6" t="str">
        <f t="shared" si="9"/>
        <v/>
      </c>
      <c r="AL6" t="str">
        <f t="shared" si="10"/>
        <v/>
      </c>
    </row>
    <row r="7" spans="1:38" s="26" customFormat="1">
      <c r="A7" s="2"/>
      <c r="B7" s="2">
        <v>1275</v>
      </c>
      <c r="C7" s="2"/>
      <c r="D7" s="2" t="s">
        <v>665</v>
      </c>
      <c r="E7" s="31">
        <v>40111.60833333333</v>
      </c>
      <c r="F7" s="2"/>
      <c r="G7" s="2">
        <v>16</v>
      </c>
      <c r="H7" s="2" t="s">
        <v>1</v>
      </c>
      <c r="I7" s="2" t="s">
        <v>94</v>
      </c>
      <c r="J7" s="2" t="s">
        <v>491</v>
      </c>
      <c r="K7" s="2"/>
      <c r="L7" s="2"/>
      <c r="M7" s="2" t="s">
        <v>3</v>
      </c>
      <c r="N7" s="2" t="s">
        <v>4</v>
      </c>
      <c r="O7" s="2" t="s">
        <v>5</v>
      </c>
      <c r="P7" s="2">
        <v>39.767099000000002</v>
      </c>
      <c r="Q7" s="2">
        <v>-75.897705999999999</v>
      </c>
      <c r="R7" s="2" t="s">
        <v>666</v>
      </c>
      <c r="S7" s="2"/>
      <c r="T7" s="2" t="s">
        <v>29</v>
      </c>
      <c r="U7" s="2">
        <v>3.1269999999999998</v>
      </c>
      <c r="V7" s="2">
        <v>26</v>
      </c>
      <c r="W7" s="25">
        <f t="shared" si="0"/>
        <v>8.3146786056923574</v>
      </c>
      <c r="X7" s="2">
        <v>4.6749999999999998</v>
      </c>
      <c r="Y7" s="2"/>
      <c r="Z7" s="2"/>
      <c r="AA7" s="25"/>
      <c r="AB7" s="2"/>
      <c r="AC7" s="2">
        <v>3.6999999999999998E-2</v>
      </c>
      <c r="AD7" s="32">
        <f>AC7*(X7*1000)</f>
        <v>172.97499999999999</v>
      </c>
      <c r="AE7" s="6">
        <f>U7/V7</f>
        <v>0.12026923076923077</v>
      </c>
      <c r="AF7" s="6">
        <f>AC7/AE7</f>
        <v>0.30764310841061721</v>
      </c>
      <c r="AG7" s="2"/>
      <c r="AH7" s="2">
        <f t="shared" si="6"/>
        <v>8.3269230769230762E-2</v>
      </c>
      <c r="AI7">
        <f t="shared" si="7"/>
        <v>2.1180224595457777</v>
      </c>
      <c r="AJ7">
        <f t="shared" si="8"/>
        <v>3.6109179126442243</v>
      </c>
      <c r="AK7">
        <f t="shared" si="9"/>
        <v>4.4220791024151085</v>
      </c>
      <c r="AL7">
        <f t="shared" si="10"/>
        <v>4.7897328194363595</v>
      </c>
    </row>
    <row r="8" spans="1:38" s="26" customFormat="1">
      <c r="A8" s="2"/>
      <c r="B8" s="2">
        <v>1276</v>
      </c>
      <c r="C8" s="2"/>
      <c r="D8" s="2" t="s">
        <v>665</v>
      </c>
      <c r="E8" s="31">
        <v>40111.60833333333</v>
      </c>
      <c r="F8" s="2"/>
      <c r="G8" s="2">
        <v>16</v>
      </c>
      <c r="H8" s="2" t="s">
        <v>1</v>
      </c>
      <c r="I8" s="2" t="s">
        <v>94</v>
      </c>
      <c r="J8" s="2" t="s">
        <v>491</v>
      </c>
      <c r="K8" s="2"/>
      <c r="L8" s="2"/>
      <c r="M8" s="2" t="s">
        <v>3</v>
      </c>
      <c r="N8" s="2" t="s">
        <v>4</v>
      </c>
      <c r="O8" s="2" t="s">
        <v>5</v>
      </c>
      <c r="P8" s="2">
        <v>39.767099000000002</v>
      </c>
      <c r="Q8" s="2">
        <v>-75.897705999999999</v>
      </c>
      <c r="R8" s="2" t="s">
        <v>667</v>
      </c>
      <c r="S8" s="2"/>
      <c r="T8" s="2" t="s">
        <v>8</v>
      </c>
      <c r="U8" s="2">
        <v>2.4820000000000002</v>
      </c>
      <c r="V8" s="2">
        <v>19</v>
      </c>
      <c r="W8" s="25">
        <f t="shared" si="0"/>
        <v>7.6551168412570503</v>
      </c>
      <c r="X8" s="2">
        <v>4.8630000000000004</v>
      </c>
      <c r="Y8" s="2"/>
      <c r="Z8" s="2"/>
      <c r="AA8" s="25"/>
      <c r="AB8" s="2"/>
      <c r="AC8" s="2">
        <v>3.5000000000000003E-2</v>
      </c>
      <c r="AD8" s="32">
        <f>AC8*(X8*1000)</f>
        <v>170.20500000000001</v>
      </c>
      <c r="AE8" s="6">
        <f>U8/V8</f>
        <v>0.13063157894736843</v>
      </c>
      <c r="AF8" s="6">
        <f>AC8/AE8</f>
        <v>0.26792908944399679</v>
      </c>
      <c r="AG8" s="2"/>
      <c r="AH8" s="2">
        <f t="shared" si="6"/>
        <v>9.5631578947368429E-2</v>
      </c>
      <c r="AI8">
        <f t="shared" si="7"/>
        <v>2.035374292384025</v>
      </c>
      <c r="AJ8">
        <f t="shared" si="8"/>
        <v>3.5553480614894135</v>
      </c>
      <c r="AK8">
        <f t="shared" si="9"/>
        <v>4.5605030892297309</v>
      </c>
      <c r="AL8">
        <f t="shared" si="10"/>
        <v>4.8723809865981123</v>
      </c>
    </row>
    <row r="9" spans="1:38" s="2" customFormat="1">
      <c r="A9"/>
      <c r="B9">
        <v>1503</v>
      </c>
      <c r="C9"/>
      <c r="D9" s="2" t="s">
        <v>668</v>
      </c>
      <c r="E9" s="31">
        <v>40461.511805555558</v>
      </c>
      <c r="G9" s="2">
        <v>16.3</v>
      </c>
      <c r="H9" s="2" t="s">
        <v>106</v>
      </c>
      <c r="I9" s="2" t="s">
        <v>94</v>
      </c>
      <c r="J9" t="s">
        <v>669</v>
      </c>
      <c r="K9"/>
      <c r="L9"/>
      <c r="M9" s="2" t="s">
        <v>143</v>
      </c>
      <c r="N9" s="2" t="s">
        <v>403</v>
      </c>
      <c r="O9" s="2" t="s">
        <v>670</v>
      </c>
      <c r="P9">
        <v>39.736215999999999</v>
      </c>
      <c r="Q9">
        <v>-76.049436999999998</v>
      </c>
      <c r="R9" s="2" t="s">
        <v>671</v>
      </c>
      <c r="S9" s="2" t="s">
        <v>672</v>
      </c>
      <c r="T9" t="s">
        <v>155</v>
      </c>
      <c r="U9" s="2">
        <v>2.4260000000000002</v>
      </c>
      <c r="V9" s="2">
        <v>26</v>
      </c>
      <c r="W9" s="25">
        <f t="shared" si="0"/>
        <v>10.717230008244023</v>
      </c>
      <c r="X9" s="2">
        <v>5.6970000000000001</v>
      </c>
      <c r="Y9"/>
      <c r="Z9"/>
      <c r="AA9" s="3"/>
      <c r="AB9"/>
      <c r="AC9" s="2">
        <v>2.9000000000000001E-2</v>
      </c>
      <c r="AD9" s="32">
        <f>AC9*(X9*1000)</f>
        <v>165.21300000000002</v>
      </c>
      <c r="AE9" s="6">
        <f>U9/V9</f>
        <v>9.3307692307692314E-2</v>
      </c>
      <c r="AF9" s="6">
        <f>AC9/AE9</f>
        <v>0.31079967023907668</v>
      </c>
      <c r="AG9"/>
      <c r="AH9" s="2">
        <f t="shared" si="6"/>
        <v>6.4307692307692316E-2</v>
      </c>
      <c r="AI9">
        <f t="shared" si="7"/>
        <v>2.3718527274996237</v>
      </c>
      <c r="AJ9">
        <f t="shared" si="8"/>
        <v>3.3672958299864741</v>
      </c>
      <c r="AK9">
        <f t="shared" si="9"/>
        <v>4.1636792556231654</v>
      </c>
      <c r="AL9">
        <f t="shared" si="10"/>
        <v>4.535902551482514</v>
      </c>
    </row>
    <row r="10" spans="1:38" s="2" customFormat="1">
      <c r="A10">
        <v>117</v>
      </c>
      <c r="B10">
        <v>617</v>
      </c>
      <c r="C10" t="s">
        <v>673</v>
      </c>
      <c r="D10" t="s">
        <v>674</v>
      </c>
      <c r="E10" s="1">
        <v>39361.233726851853</v>
      </c>
      <c r="F10" t="s">
        <v>675</v>
      </c>
      <c r="G10">
        <v>16.5</v>
      </c>
      <c r="H10" t="s">
        <v>1</v>
      </c>
      <c r="I10" t="s">
        <v>94</v>
      </c>
      <c r="J10" t="s">
        <v>491</v>
      </c>
      <c r="K10"/>
      <c r="L10"/>
      <c r="M10" t="s">
        <v>3</v>
      </c>
      <c r="N10" t="s">
        <v>4</v>
      </c>
      <c r="O10" t="s">
        <v>5</v>
      </c>
      <c r="P10"/>
      <c r="Q10"/>
      <c r="R10" t="s">
        <v>338</v>
      </c>
      <c r="S10"/>
      <c r="T10" t="s">
        <v>8</v>
      </c>
      <c r="U10">
        <v>6.5880000000000001</v>
      </c>
      <c r="V10">
        <v>57</v>
      </c>
      <c r="W10" s="3">
        <f t="shared" si="0"/>
        <v>8.6520947176684881</v>
      </c>
      <c r="X10">
        <v>4.88</v>
      </c>
      <c r="Y10"/>
      <c r="Z10"/>
      <c r="AA10" s="3"/>
      <c r="AB10"/>
      <c r="AC10"/>
      <c r="AD10" s="4"/>
      <c r="AE10" s="5"/>
      <c r="AF10"/>
      <c r="AG10"/>
      <c r="AH10" s="2" t="str">
        <f t="shared" si="6"/>
        <v/>
      </c>
      <c r="AI10">
        <f t="shared" si="7"/>
        <v>2.1578014555191563</v>
      </c>
      <c r="AJ10" t="str">
        <f t="shared" si="8"/>
        <v/>
      </c>
      <c r="AK10" t="str">
        <f t="shared" si="9"/>
        <v/>
      </c>
      <c r="AL10" t="str">
        <f t="shared" si="10"/>
        <v/>
      </c>
    </row>
    <row r="11" spans="1:38" s="2" customFormat="1">
      <c r="A11"/>
      <c r="B11"/>
      <c r="C11"/>
      <c r="D11" t="s">
        <v>9</v>
      </c>
      <c r="E11" s="1">
        <v>41202.673611111109</v>
      </c>
      <c r="F11"/>
      <c r="G11">
        <v>16.8</v>
      </c>
      <c r="H11" t="s">
        <v>1</v>
      </c>
      <c r="I11" t="s">
        <v>94</v>
      </c>
      <c r="J11"/>
      <c r="K11"/>
      <c r="L11"/>
      <c r="M11" s="2" t="s">
        <v>3</v>
      </c>
      <c r="N11" s="2" t="s">
        <v>4</v>
      </c>
      <c r="O11" s="2" t="s">
        <v>5</v>
      </c>
      <c r="P11" s="2">
        <v>39.767099000000002</v>
      </c>
      <c r="Q11" s="2">
        <v>-75.897705999999999</v>
      </c>
      <c r="R11" s="2" t="s">
        <v>96</v>
      </c>
      <c r="S11" s="2" t="s">
        <v>7</v>
      </c>
      <c r="T11" s="2" t="s">
        <v>8</v>
      </c>
      <c r="U11">
        <v>2.1</v>
      </c>
      <c r="V11">
        <v>17</v>
      </c>
      <c r="W11" s="3">
        <f t="shared" si="0"/>
        <v>8.0952380952380949</v>
      </c>
      <c r="X11">
        <v>4.9420000000000002</v>
      </c>
      <c r="Y11"/>
      <c r="Z11"/>
      <c r="AA11" s="3"/>
      <c r="AB11"/>
      <c r="AC11">
        <v>2.5999999999999999E-2</v>
      </c>
      <c r="AD11" s="4">
        <f>AC11*(X11*1000)</f>
        <v>128.49199999999999</v>
      </c>
      <c r="AE11" s="5">
        <f>U11/V11</f>
        <v>0.12352941176470589</v>
      </c>
      <c r="AF11" s="6">
        <f>AC11/AE11</f>
        <v>0.21047619047619046</v>
      </c>
      <c r="AG11"/>
      <c r="AH11" s="2">
        <f t="shared" si="6"/>
        <v>9.7529411764705892E-2</v>
      </c>
      <c r="AI11">
        <f t="shared" si="7"/>
        <v>2.0912759993268386</v>
      </c>
      <c r="AJ11">
        <f t="shared" si="8"/>
        <v>3.2580965380214821</v>
      </c>
      <c r="AK11">
        <f t="shared" si="9"/>
        <v>4.5801539916390244</v>
      </c>
      <c r="AL11">
        <f t="shared" si="10"/>
        <v>4.8164792796552982</v>
      </c>
    </row>
    <row r="12" spans="1:38" s="2" customFormat="1">
      <c r="A12"/>
      <c r="B12"/>
      <c r="C12"/>
      <c r="D12" t="s">
        <v>9</v>
      </c>
      <c r="E12" s="1">
        <v>41202.673611111109</v>
      </c>
      <c r="F12"/>
      <c r="G12">
        <v>16.8</v>
      </c>
      <c r="H12" t="s">
        <v>1</v>
      </c>
      <c r="I12" t="s">
        <v>94</v>
      </c>
      <c r="J12"/>
      <c r="K12"/>
      <c r="L12"/>
      <c r="M12" s="2" t="s">
        <v>3</v>
      </c>
      <c r="N12" s="2" t="s">
        <v>4</v>
      </c>
      <c r="O12" s="2" t="s">
        <v>5</v>
      </c>
      <c r="P12" s="2">
        <v>39.767099000000002</v>
      </c>
      <c r="Q12" s="2">
        <v>-75.897705999999999</v>
      </c>
      <c r="R12" s="2" t="s">
        <v>10</v>
      </c>
      <c r="S12" s="2" t="s">
        <v>7</v>
      </c>
      <c r="T12" s="2" t="s">
        <v>8</v>
      </c>
      <c r="U12">
        <v>1.782</v>
      </c>
      <c r="V12">
        <v>15</v>
      </c>
      <c r="W12" s="3">
        <f t="shared" si="0"/>
        <v>8.4175084175084169</v>
      </c>
      <c r="X12">
        <v>5.476</v>
      </c>
      <c r="Y12"/>
      <c r="Z12"/>
      <c r="AA12" s="3"/>
      <c r="AB12"/>
      <c r="AC12">
        <v>2.1000000000000001E-2</v>
      </c>
      <c r="AD12" s="4">
        <f>AC12*(X12*1000)</f>
        <v>114.99600000000001</v>
      </c>
      <c r="AE12" s="5">
        <f>U12/V12</f>
        <v>0.1188</v>
      </c>
      <c r="AF12" s="6">
        <f>AC12/AE12</f>
        <v>0.17676767676767677</v>
      </c>
      <c r="AG12"/>
      <c r="AH12" s="2">
        <f t="shared" si="6"/>
        <v>9.7799999999999998E-2</v>
      </c>
      <c r="AI12">
        <f t="shared" si="7"/>
        <v>2.1303138720535926</v>
      </c>
      <c r="AJ12">
        <f t="shared" si="8"/>
        <v>3.044522437723423</v>
      </c>
      <c r="AK12">
        <f t="shared" si="9"/>
        <v>4.5829245770407718</v>
      </c>
      <c r="AL12">
        <f t="shared" si="10"/>
        <v>4.7774414069285447</v>
      </c>
    </row>
    <row r="13" spans="1:38" s="2" customFormat="1">
      <c r="A13"/>
      <c r="B13"/>
      <c r="C13"/>
      <c r="D13" t="s">
        <v>9</v>
      </c>
      <c r="E13" s="1">
        <v>41202.673611111109</v>
      </c>
      <c r="F13"/>
      <c r="G13">
        <v>16.8</v>
      </c>
      <c r="H13" t="s">
        <v>1</v>
      </c>
      <c r="I13" t="s">
        <v>94</v>
      </c>
      <c r="J13"/>
      <c r="K13"/>
      <c r="L13"/>
      <c r="M13" s="2" t="s">
        <v>3</v>
      </c>
      <c r="N13" s="2" t="s">
        <v>4</v>
      </c>
      <c r="O13" s="2" t="s">
        <v>5</v>
      </c>
      <c r="P13" s="2">
        <v>39.767099000000002</v>
      </c>
      <c r="Q13" s="2">
        <v>-75.897705999999999</v>
      </c>
      <c r="R13" s="2" t="s">
        <v>97</v>
      </c>
      <c r="S13" s="2" t="s">
        <v>7</v>
      </c>
      <c r="T13" s="2" t="s">
        <v>8</v>
      </c>
      <c r="U13">
        <v>1.6359999999999999</v>
      </c>
      <c r="V13">
        <v>14</v>
      </c>
      <c r="W13" s="3">
        <f t="shared" si="0"/>
        <v>8.5574572127139366</v>
      </c>
      <c r="X13">
        <v>4.8159999999999998</v>
      </c>
      <c r="Y13"/>
      <c r="Z13"/>
      <c r="AA13" s="3"/>
      <c r="AB13"/>
      <c r="AC13">
        <v>3.3000000000000002E-2</v>
      </c>
      <c r="AD13" s="4">
        <f>AC13*(X13*1000)</f>
        <v>158.928</v>
      </c>
      <c r="AE13" s="5">
        <f>U13/V13</f>
        <v>0.11685714285714285</v>
      </c>
      <c r="AF13" s="6">
        <f>AC13/AE13</f>
        <v>0.2823960880195599</v>
      </c>
      <c r="AG13"/>
      <c r="AH13" s="2">
        <f t="shared" si="6"/>
        <v>8.3857142857142852E-2</v>
      </c>
      <c r="AI13">
        <f t="shared" si="7"/>
        <v>2.1468030914347032</v>
      </c>
      <c r="AJ13">
        <f t="shared" si="8"/>
        <v>3.4965075614664802</v>
      </c>
      <c r="AK13">
        <f t="shared" si="9"/>
        <v>4.4291146707727833</v>
      </c>
      <c r="AL13">
        <f t="shared" si="10"/>
        <v>4.7609521875474341</v>
      </c>
    </row>
    <row r="14" spans="1:38" s="2" customFormat="1">
      <c r="A14"/>
      <c r="B14"/>
      <c r="C14"/>
      <c r="D14" t="s">
        <v>9</v>
      </c>
      <c r="E14" s="1">
        <v>41202.673611111109</v>
      </c>
      <c r="F14"/>
      <c r="G14">
        <v>16.8</v>
      </c>
      <c r="H14" t="s">
        <v>1</v>
      </c>
      <c r="I14" t="s">
        <v>94</v>
      </c>
      <c r="J14"/>
      <c r="K14"/>
      <c r="L14"/>
      <c r="M14" s="2" t="s">
        <v>3</v>
      </c>
      <c r="N14" s="2" t="s">
        <v>4</v>
      </c>
      <c r="O14" s="2" t="s">
        <v>5</v>
      </c>
      <c r="P14" s="2">
        <v>39.767099000000002</v>
      </c>
      <c r="Q14" s="2">
        <v>-75.897705999999999</v>
      </c>
      <c r="R14" s="2" t="s">
        <v>98</v>
      </c>
      <c r="S14" s="2" t="s">
        <v>7</v>
      </c>
      <c r="T14" s="2" t="s">
        <v>8</v>
      </c>
      <c r="U14">
        <v>1.446</v>
      </c>
      <c r="V14">
        <v>13</v>
      </c>
      <c r="W14" s="3">
        <f t="shared" si="0"/>
        <v>8.9903181189488244</v>
      </c>
      <c r="X14">
        <v>5.2990000000000004</v>
      </c>
      <c r="Y14"/>
      <c r="Z14"/>
      <c r="AA14" s="3"/>
      <c r="AB14"/>
      <c r="AC14">
        <v>3.3000000000000002E-2</v>
      </c>
      <c r="AD14" s="4">
        <f>AC14*(X14*1000)</f>
        <v>174.86700000000002</v>
      </c>
      <c r="AE14" s="5">
        <f>U14/V14</f>
        <v>0.11123076923076923</v>
      </c>
      <c r="AF14" s="6">
        <f>AC14/AE14</f>
        <v>0.2966804979253112</v>
      </c>
      <c r="AG14"/>
      <c r="AH14" s="2">
        <f t="shared" si="6"/>
        <v>7.8230769230769229E-2</v>
      </c>
      <c r="AI14">
        <f t="shared" si="7"/>
        <v>2.1961482337249638</v>
      </c>
      <c r="AJ14">
        <f t="shared" si="8"/>
        <v>3.4965075614664802</v>
      </c>
      <c r="AK14">
        <f t="shared" si="9"/>
        <v>4.3596630385870228</v>
      </c>
      <c r="AL14">
        <f t="shared" si="10"/>
        <v>4.711607045257173</v>
      </c>
    </row>
    <row r="15" spans="1:38" s="2" customFormat="1">
      <c r="A15">
        <v>110</v>
      </c>
      <c r="B15">
        <v>615</v>
      </c>
      <c r="C15" t="s">
        <v>673</v>
      </c>
      <c r="D15" t="s">
        <v>676</v>
      </c>
      <c r="E15" s="1">
        <v>39359.209583333337</v>
      </c>
      <c r="F15" t="s">
        <v>677</v>
      </c>
      <c r="G15">
        <v>17.5</v>
      </c>
      <c r="H15" t="s">
        <v>1</v>
      </c>
      <c r="I15" s="2" t="s">
        <v>94</v>
      </c>
      <c r="J15" t="s">
        <v>491</v>
      </c>
      <c r="K15"/>
      <c r="L15"/>
      <c r="M15" t="s">
        <v>3</v>
      </c>
      <c r="N15" t="s">
        <v>4</v>
      </c>
      <c r="O15" t="s">
        <v>5</v>
      </c>
      <c r="P15"/>
      <c r="Q15"/>
      <c r="R15" t="s">
        <v>338</v>
      </c>
      <c r="S15"/>
      <c r="T15" t="s">
        <v>8</v>
      </c>
      <c r="U15">
        <v>4.9119999999999999</v>
      </c>
      <c r="V15">
        <v>45</v>
      </c>
      <c r="W15" s="3">
        <f t="shared" si="0"/>
        <v>9.1612377850162865</v>
      </c>
      <c r="X15">
        <v>5.14</v>
      </c>
      <c r="Y15"/>
      <c r="Z15"/>
      <c r="AA15" s="3"/>
      <c r="AB15"/>
      <c r="AC15"/>
      <c r="AD15" s="4"/>
      <c r="AE15" s="5"/>
      <c r="AF15"/>
      <c r="AG15"/>
      <c r="AH15" s="2" t="str">
        <f t="shared" si="6"/>
        <v/>
      </c>
      <c r="AI15">
        <f t="shared" si="7"/>
        <v>2.2149812989254785</v>
      </c>
      <c r="AJ15" t="str">
        <f t="shared" si="8"/>
        <v/>
      </c>
      <c r="AK15" t="str">
        <f t="shared" si="9"/>
        <v/>
      </c>
      <c r="AL15" t="str">
        <f t="shared" si="10"/>
        <v/>
      </c>
    </row>
    <row r="16" spans="1:38" s="2" customFormat="1">
      <c r="B16" s="2">
        <v>1195</v>
      </c>
      <c r="D16" s="2" t="s">
        <v>678</v>
      </c>
      <c r="E16" s="31">
        <v>39684.298611111109</v>
      </c>
      <c r="G16" s="2">
        <v>17.5</v>
      </c>
      <c r="H16" s="2" t="s">
        <v>1</v>
      </c>
      <c r="I16" s="2" t="s">
        <v>94</v>
      </c>
      <c r="J16" s="2" t="s">
        <v>491</v>
      </c>
      <c r="K16" s="2" t="s">
        <v>679</v>
      </c>
      <c r="M16" s="2" t="s">
        <v>3</v>
      </c>
      <c r="N16" s="2" t="s">
        <v>4</v>
      </c>
      <c r="O16" s="2" t="s">
        <v>5</v>
      </c>
      <c r="P16" s="2">
        <v>39.767099000000002</v>
      </c>
      <c r="Q16" s="2">
        <v>-75.897705999999999</v>
      </c>
      <c r="R16" s="2" t="s">
        <v>338</v>
      </c>
      <c r="S16" s="2" t="s">
        <v>680</v>
      </c>
      <c r="U16" s="2">
        <v>2.222</v>
      </c>
      <c r="V16" s="2">
        <v>22</v>
      </c>
      <c r="W16" s="25">
        <f t="shared" si="0"/>
        <v>9.9009900990099009</v>
      </c>
      <c r="X16" s="2">
        <v>5.0030000000000001</v>
      </c>
      <c r="AA16" s="25"/>
      <c r="AC16" s="2">
        <v>3.4000000000000002E-2</v>
      </c>
      <c r="AD16" s="32">
        <f>AC16*(X16*1000)</f>
        <v>170.102</v>
      </c>
      <c r="AE16" s="6">
        <f>U16/V16</f>
        <v>0.10099999999999999</v>
      </c>
      <c r="AF16" s="6">
        <f>AC16/AE16</f>
        <v>0.33663366336633666</v>
      </c>
      <c r="AH16" s="2">
        <f t="shared" si="6"/>
        <v>6.699999999999999E-2</v>
      </c>
      <c r="AI16">
        <f t="shared" si="7"/>
        <v>2.2926347621408776</v>
      </c>
      <c r="AJ16">
        <f t="shared" si="8"/>
        <v>3.5263605246161616</v>
      </c>
      <c r="AK16">
        <f t="shared" si="9"/>
        <v>4.2046926193909657</v>
      </c>
      <c r="AL16">
        <f t="shared" si="10"/>
        <v>4.6151205168412597</v>
      </c>
    </row>
    <row r="17" spans="1:38" s="2" customFormat="1">
      <c r="B17" s="2">
        <v>1197</v>
      </c>
      <c r="D17" s="2" t="s">
        <v>678</v>
      </c>
      <c r="E17" s="31">
        <v>39684.298611111109</v>
      </c>
      <c r="G17" s="2">
        <v>17.5</v>
      </c>
      <c r="H17" s="2" t="s">
        <v>1</v>
      </c>
      <c r="I17" s="2" t="s">
        <v>94</v>
      </c>
      <c r="J17" s="2" t="s">
        <v>491</v>
      </c>
      <c r="K17" s="2" t="s">
        <v>681</v>
      </c>
      <c r="M17" s="2" t="s">
        <v>3</v>
      </c>
      <c r="N17" s="2" t="s">
        <v>4</v>
      </c>
      <c r="O17" s="2" t="s">
        <v>5</v>
      </c>
      <c r="P17" s="2">
        <v>39.767099000000002</v>
      </c>
      <c r="Q17" s="2">
        <v>-75.897705999999999</v>
      </c>
      <c r="R17" s="2" t="s">
        <v>338</v>
      </c>
      <c r="S17" s="2" t="s">
        <v>682</v>
      </c>
      <c r="U17" s="2">
        <v>2.0609999999999999</v>
      </c>
      <c r="V17" s="2">
        <v>19</v>
      </c>
      <c r="W17" s="25">
        <f t="shared" si="0"/>
        <v>9.2188258127122751</v>
      </c>
      <c r="X17" s="2">
        <v>4.8739999999999997</v>
      </c>
      <c r="AA17" s="25"/>
      <c r="AC17" s="2">
        <v>3.5000000000000003E-2</v>
      </c>
      <c r="AD17" s="32">
        <f>AC17*(X17*1000)</f>
        <v>170.59</v>
      </c>
      <c r="AE17" s="6">
        <f>U17/V17</f>
        <v>0.10847368421052632</v>
      </c>
      <c r="AF17" s="6">
        <f>AC17/AE17</f>
        <v>0.32265890344492965</v>
      </c>
      <c r="AH17" s="2">
        <f t="shared" si="6"/>
        <v>7.3473684210526316E-2</v>
      </c>
      <c r="AI17">
        <f t="shared" si="7"/>
        <v>2.2212476772581184</v>
      </c>
      <c r="AJ17">
        <f t="shared" si="8"/>
        <v>3.5553480614894135</v>
      </c>
      <c r="AK17">
        <f t="shared" si="9"/>
        <v>4.2969273041558775</v>
      </c>
      <c r="AL17">
        <f t="shared" si="10"/>
        <v>4.6865076017240188</v>
      </c>
    </row>
    <row r="18" spans="1:38" s="2" customFormat="1">
      <c r="A18"/>
      <c r="B18"/>
      <c r="C18"/>
      <c r="D18" t="s">
        <v>99</v>
      </c>
      <c r="E18" s="1">
        <v>41152.279861111114</v>
      </c>
      <c r="F18"/>
      <c r="G18">
        <v>18.399999999999999</v>
      </c>
      <c r="H18" t="s">
        <v>1</v>
      </c>
      <c r="I18" t="s">
        <v>94</v>
      </c>
      <c r="J18"/>
      <c r="K18"/>
      <c r="L18"/>
      <c r="M18" s="2" t="s">
        <v>3</v>
      </c>
      <c r="N18" s="2" t="s">
        <v>4</v>
      </c>
      <c r="O18" s="2" t="s">
        <v>5</v>
      </c>
      <c r="P18" s="2">
        <v>39.767099000000002</v>
      </c>
      <c r="Q18" s="2">
        <v>-75.897705999999999</v>
      </c>
      <c r="R18" s="2" t="s">
        <v>98</v>
      </c>
      <c r="S18" s="2" t="s">
        <v>7</v>
      </c>
      <c r="T18" s="2" t="s">
        <v>8</v>
      </c>
      <c r="U18">
        <v>2.3969999999999998</v>
      </c>
      <c r="V18">
        <v>24</v>
      </c>
      <c r="W18" s="3">
        <f t="shared" si="0"/>
        <v>10.012515644555695</v>
      </c>
      <c r="X18">
        <v>5.24</v>
      </c>
      <c r="Y18"/>
      <c r="Z18"/>
      <c r="AA18" s="3"/>
      <c r="AB18"/>
      <c r="AC18">
        <v>0.03</v>
      </c>
      <c r="AD18" s="4">
        <f>AC18*(X18*1000)</f>
        <v>157.19999999999999</v>
      </c>
      <c r="AE18" s="5">
        <f>U18/V18</f>
        <v>9.9874999999999992E-2</v>
      </c>
      <c r="AF18" s="6">
        <f>AC18/AE18</f>
        <v>0.30037546933667086</v>
      </c>
      <c r="AG18"/>
      <c r="AH18" s="2">
        <f t="shared" si="6"/>
        <v>6.9874999999999993E-2</v>
      </c>
      <c r="AI18">
        <f t="shared" si="7"/>
        <v>2.3038358748956984</v>
      </c>
      <c r="AJ18">
        <f t="shared" si="8"/>
        <v>3.4011973816621555</v>
      </c>
      <c r="AK18">
        <f t="shared" si="9"/>
        <v>4.2467079314752629</v>
      </c>
      <c r="AL18">
        <f t="shared" si="10"/>
        <v>4.6039194040864384</v>
      </c>
    </row>
    <row r="19" spans="1:38" s="2" customFormat="1">
      <c r="A19">
        <v>145</v>
      </c>
      <c r="B19">
        <v>625</v>
      </c>
      <c r="C19" t="s">
        <v>673</v>
      </c>
      <c r="D19" t="s">
        <v>683</v>
      </c>
      <c r="E19" s="1">
        <v>39378.212129629632</v>
      </c>
      <c r="F19" t="s">
        <v>684</v>
      </c>
      <c r="G19">
        <v>18.5</v>
      </c>
      <c r="H19" t="s">
        <v>1</v>
      </c>
      <c r="I19" t="s">
        <v>94</v>
      </c>
      <c r="J19" t="s">
        <v>491</v>
      </c>
      <c r="K19"/>
      <c r="L19"/>
      <c r="M19" t="s">
        <v>3</v>
      </c>
      <c r="N19" t="s">
        <v>4</v>
      </c>
      <c r="O19" t="s">
        <v>5</v>
      </c>
      <c r="P19"/>
      <c r="Q19"/>
      <c r="R19" t="s">
        <v>338</v>
      </c>
      <c r="S19"/>
      <c r="T19" t="s">
        <v>8</v>
      </c>
      <c r="U19">
        <v>3.6419999999999999</v>
      </c>
      <c r="V19">
        <v>33</v>
      </c>
      <c r="W19" s="3">
        <f t="shared" si="0"/>
        <v>9.0609555189456348</v>
      </c>
      <c r="X19">
        <v>5.24</v>
      </c>
      <c r="Y19"/>
      <c r="Z19"/>
      <c r="AA19" s="3"/>
      <c r="AB19"/>
      <c r="AC19"/>
      <c r="AD19" s="4"/>
      <c r="AE19" s="5"/>
      <c r="AF19"/>
      <c r="AG19"/>
      <c r="AH19" s="2" t="str">
        <f t="shared" si="6"/>
        <v/>
      </c>
      <c r="AI19">
        <f t="shared" si="7"/>
        <v>2.2039745801610642</v>
      </c>
      <c r="AJ19" t="str">
        <f t="shared" si="8"/>
        <v/>
      </c>
      <c r="AK19" t="str">
        <f t="shared" si="9"/>
        <v/>
      </c>
      <c r="AL19" t="str">
        <f t="shared" si="10"/>
        <v/>
      </c>
    </row>
    <row r="20" spans="1:38" s="2" customFormat="1">
      <c r="A20">
        <v>292</v>
      </c>
      <c r="B20">
        <v>673</v>
      </c>
      <c r="C20"/>
      <c r="D20" t="s">
        <v>685</v>
      </c>
      <c r="E20" s="1">
        <v>40061.345138888886</v>
      </c>
      <c r="F20"/>
      <c r="G20">
        <v>18.5</v>
      </c>
      <c r="H20" t="s">
        <v>1</v>
      </c>
      <c r="I20" t="s">
        <v>94</v>
      </c>
      <c r="J20" t="s">
        <v>491</v>
      </c>
      <c r="K20"/>
      <c r="L20"/>
      <c r="M20" t="s">
        <v>44</v>
      </c>
      <c r="N20" t="s">
        <v>45</v>
      </c>
      <c r="O20" t="s">
        <v>46</v>
      </c>
      <c r="P20"/>
      <c r="Q20"/>
      <c r="R20" s="40" t="s">
        <v>686</v>
      </c>
      <c r="S20" s="40" t="s">
        <v>334</v>
      </c>
      <c r="T20" s="40" t="s">
        <v>8</v>
      </c>
      <c r="U20">
        <v>1.7050000000000001</v>
      </c>
      <c r="V20">
        <v>19</v>
      </c>
      <c r="W20" s="3">
        <f t="shared" si="0"/>
        <v>11.143695014662756</v>
      </c>
      <c r="X20">
        <v>5.1660000000000004</v>
      </c>
      <c r="Y20"/>
      <c r="Z20"/>
      <c r="AA20" s="3"/>
      <c r="AB20"/>
      <c r="AC20"/>
      <c r="AD20" s="4"/>
      <c r="AE20" s="5"/>
      <c r="AF20"/>
      <c r="AG20"/>
      <c r="AH20" s="2" t="str">
        <f t="shared" si="6"/>
        <v/>
      </c>
      <c r="AI20">
        <f t="shared" si="7"/>
        <v>2.4108738684309601</v>
      </c>
      <c r="AJ20" t="str">
        <f t="shared" si="8"/>
        <v/>
      </c>
      <c r="AK20" t="str">
        <f t="shared" si="9"/>
        <v/>
      </c>
      <c r="AL20" t="str">
        <f t="shared" si="10"/>
        <v/>
      </c>
    </row>
    <row r="21" spans="1:38" s="2" customFormat="1">
      <c r="A21">
        <v>293</v>
      </c>
      <c r="B21">
        <v>674</v>
      </c>
      <c r="C21"/>
      <c r="D21" t="s">
        <v>685</v>
      </c>
      <c r="E21" s="1">
        <v>40061.345138888886</v>
      </c>
      <c r="F21"/>
      <c r="G21">
        <v>18.5</v>
      </c>
      <c r="H21" t="s">
        <v>1</v>
      </c>
      <c r="I21" t="s">
        <v>94</v>
      </c>
      <c r="J21" t="s">
        <v>491</v>
      </c>
      <c r="K21"/>
      <c r="L21"/>
      <c r="M21" t="s">
        <v>44</v>
      </c>
      <c r="N21" t="s">
        <v>45</v>
      </c>
      <c r="O21" t="s">
        <v>46</v>
      </c>
      <c r="P21"/>
      <c r="Q21"/>
      <c r="R21" s="40" t="s">
        <v>686</v>
      </c>
      <c r="S21" s="40" t="s">
        <v>334</v>
      </c>
      <c r="T21" s="40" t="s">
        <v>8</v>
      </c>
      <c r="U21">
        <v>1.2210000000000001</v>
      </c>
      <c r="V21">
        <v>12</v>
      </c>
      <c r="W21" s="3">
        <f t="shared" si="0"/>
        <v>9.8280098280098276</v>
      </c>
      <c r="X21">
        <v>5.37</v>
      </c>
      <c r="Y21"/>
      <c r="Z21"/>
      <c r="AA21" s="3"/>
      <c r="AB21"/>
      <c r="AC21"/>
      <c r="AD21" s="4"/>
      <c r="AE21" s="5"/>
      <c r="AF21"/>
      <c r="AG21"/>
      <c r="AH21" s="2" t="str">
        <f t="shared" si="6"/>
        <v/>
      </c>
      <c r="AI21">
        <f t="shared" si="7"/>
        <v>2.2852364546594326</v>
      </c>
      <c r="AJ21" t="str">
        <f t="shared" si="8"/>
        <v/>
      </c>
      <c r="AK21" t="str">
        <f t="shared" si="9"/>
        <v/>
      </c>
      <c r="AL21" t="str">
        <f t="shared" si="10"/>
        <v/>
      </c>
    </row>
    <row r="22" spans="1:38" s="2" customFormat="1">
      <c r="A22">
        <v>345</v>
      </c>
      <c r="B22">
        <v>713</v>
      </c>
      <c r="C22"/>
      <c r="D22" t="s">
        <v>687</v>
      </c>
      <c r="E22" s="1">
        <v>40082.595833333333</v>
      </c>
      <c r="F22"/>
      <c r="G22">
        <v>18.5</v>
      </c>
      <c r="H22" t="s">
        <v>1</v>
      </c>
      <c r="I22" t="s">
        <v>94</v>
      </c>
      <c r="J22" t="s">
        <v>491</v>
      </c>
      <c r="K22"/>
      <c r="L22"/>
      <c r="M22" t="s">
        <v>44</v>
      </c>
      <c r="N22" t="s">
        <v>310</v>
      </c>
      <c r="O22" t="s">
        <v>311</v>
      </c>
      <c r="P22">
        <v>39.683</v>
      </c>
      <c r="Q22">
        <v>-75.846492999999995</v>
      </c>
      <c r="R22" t="s">
        <v>688</v>
      </c>
      <c r="S22"/>
      <c r="T22" t="s">
        <v>8</v>
      </c>
      <c r="U22">
        <v>2.2349999999999999</v>
      </c>
      <c r="V22">
        <v>21</v>
      </c>
      <c r="W22" s="3">
        <f t="shared" si="0"/>
        <v>9.3959731543624159</v>
      </c>
      <c r="X22">
        <v>5.32</v>
      </c>
      <c r="Y22"/>
      <c r="Z22"/>
      <c r="AA22" s="3"/>
      <c r="AB22"/>
      <c r="AC22">
        <v>0.03</v>
      </c>
      <c r="AD22" s="4">
        <f t="shared" ref="AD22:AD27" si="11">AC22*(X22*1000)</f>
        <v>159.6</v>
      </c>
      <c r="AE22" s="5">
        <f t="shared" ref="AE22:AE27" si="12">U22/V22</f>
        <v>0.10642857142857143</v>
      </c>
      <c r="AF22" s="5">
        <f t="shared" ref="AF22:AF27" si="13">AC22/AE22</f>
        <v>0.28187919463087246</v>
      </c>
      <c r="AG22"/>
      <c r="AH22" s="2">
        <f t="shared" si="6"/>
        <v>7.6428571428571429E-2</v>
      </c>
      <c r="AI22">
        <f t="shared" si="7"/>
        <v>2.240281209657891</v>
      </c>
      <c r="AJ22">
        <f t="shared" si="8"/>
        <v>3.4011973816621555</v>
      </c>
      <c r="AK22">
        <f t="shared" si="9"/>
        <v>4.3363565978406928</v>
      </c>
      <c r="AL22">
        <f t="shared" si="10"/>
        <v>4.6674740693242462</v>
      </c>
    </row>
    <row r="23" spans="1:38" s="2" customFormat="1">
      <c r="A23">
        <v>353</v>
      </c>
      <c r="B23">
        <v>715</v>
      </c>
      <c r="C23"/>
      <c r="D23" t="s">
        <v>689</v>
      </c>
      <c r="E23" s="1">
        <v>40082.604166666664</v>
      </c>
      <c r="F23"/>
      <c r="G23">
        <v>18.5</v>
      </c>
      <c r="H23" t="s">
        <v>1</v>
      </c>
      <c r="I23" t="s">
        <v>94</v>
      </c>
      <c r="J23" t="s">
        <v>491</v>
      </c>
      <c r="K23"/>
      <c r="L23"/>
      <c r="M23" t="s">
        <v>44</v>
      </c>
      <c r="N23" t="s">
        <v>310</v>
      </c>
      <c r="O23" t="s">
        <v>311</v>
      </c>
      <c r="P23">
        <v>39.681541000000003</v>
      </c>
      <c r="Q23">
        <v>-75.847434000000007</v>
      </c>
      <c r="R23" t="s">
        <v>690</v>
      </c>
      <c r="S23" t="s">
        <v>691</v>
      </c>
      <c r="T23" t="s">
        <v>8</v>
      </c>
      <c r="U23">
        <v>1.7090000000000001</v>
      </c>
      <c r="V23">
        <v>17</v>
      </c>
      <c r="W23" s="3">
        <f t="shared" si="0"/>
        <v>9.9473376243417206</v>
      </c>
      <c r="X23">
        <v>5.4349999999999996</v>
      </c>
      <c r="Y23"/>
      <c r="Z23"/>
      <c r="AA23" s="3"/>
      <c r="AB23"/>
      <c r="AC23">
        <v>0.03</v>
      </c>
      <c r="AD23" s="4">
        <f t="shared" si="11"/>
        <v>163.04999999999998</v>
      </c>
      <c r="AE23" s="5">
        <f t="shared" si="12"/>
        <v>0.10052941176470588</v>
      </c>
      <c r="AF23" s="5">
        <f t="shared" si="13"/>
        <v>0.29842012873025159</v>
      </c>
      <c r="AG23"/>
      <c r="AH23" s="2">
        <f t="shared" si="6"/>
        <v>7.0529411764705882E-2</v>
      </c>
      <c r="AI23">
        <f t="shared" si="7"/>
        <v>2.2973049399227623</v>
      </c>
      <c r="AJ23">
        <f t="shared" si="8"/>
        <v>3.4011973816621555</v>
      </c>
      <c r="AK23">
        <f t="shared" si="9"/>
        <v>4.256029810971298</v>
      </c>
      <c r="AL23">
        <f t="shared" si="10"/>
        <v>4.6104503390593745</v>
      </c>
    </row>
    <row r="24" spans="1:38" s="2" customFormat="1">
      <c r="A24">
        <v>355</v>
      </c>
      <c r="B24">
        <v>717</v>
      </c>
      <c r="C24"/>
      <c r="D24" t="s">
        <v>689</v>
      </c>
      <c r="E24" s="1">
        <v>40082.604166666664</v>
      </c>
      <c r="F24"/>
      <c r="G24">
        <v>18.5</v>
      </c>
      <c r="H24" t="s">
        <v>1</v>
      </c>
      <c r="I24" t="s">
        <v>94</v>
      </c>
      <c r="J24" t="s">
        <v>491</v>
      </c>
      <c r="K24"/>
      <c r="L24"/>
      <c r="M24" t="s">
        <v>44</v>
      </c>
      <c r="N24" t="s">
        <v>310</v>
      </c>
      <c r="O24" t="s">
        <v>311</v>
      </c>
      <c r="P24">
        <v>39.681541000000003</v>
      </c>
      <c r="Q24">
        <v>-75.847434000000007</v>
      </c>
      <c r="R24" t="s">
        <v>690</v>
      </c>
      <c r="S24" t="s">
        <v>691</v>
      </c>
      <c r="T24" t="s">
        <v>8</v>
      </c>
      <c r="U24">
        <v>1.1819999999999999</v>
      </c>
      <c r="V24">
        <v>12</v>
      </c>
      <c r="W24" s="3">
        <f t="shared" si="0"/>
        <v>10.152284263959391</v>
      </c>
      <c r="X24">
        <v>5.5110000000000001</v>
      </c>
      <c r="Y24"/>
      <c r="Z24"/>
      <c r="AA24" s="3"/>
      <c r="AB24"/>
      <c r="AC24">
        <v>3.4000000000000002E-2</v>
      </c>
      <c r="AD24" s="4">
        <f t="shared" si="11"/>
        <v>187.37400000000002</v>
      </c>
      <c r="AE24" s="5">
        <f t="shared" si="12"/>
        <v>9.849999999999999E-2</v>
      </c>
      <c r="AF24" s="5">
        <f t="shared" si="13"/>
        <v>0.34517766497461932</v>
      </c>
      <c r="AG24"/>
      <c r="AH24" s="2">
        <f t="shared" si="6"/>
        <v>6.4499999999999988E-2</v>
      </c>
      <c r="AI24">
        <f t="shared" si="7"/>
        <v>2.3176987308040937</v>
      </c>
      <c r="AJ24">
        <f t="shared" si="8"/>
        <v>3.5263605246161616</v>
      </c>
      <c r="AK24">
        <f t="shared" si="9"/>
        <v>4.1666652238017265</v>
      </c>
      <c r="AL24">
        <f t="shared" si="10"/>
        <v>4.5900565481780431</v>
      </c>
    </row>
    <row r="25" spans="1:38" s="2" customFormat="1">
      <c r="A25">
        <v>356</v>
      </c>
      <c r="B25">
        <v>718</v>
      </c>
      <c r="C25"/>
      <c r="D25" t="s">
        <v>692</v>
      </c>
      <c r="E25" s="1">
        <v>40082.606944444444</v>
      </c>
      <c r="F25"/>
      <c r="G25">
        <v>18.5</v>
      </c>
      <c r="H25" t="s">
        <v>1</v>
      </c>
      <c r="I25" t="s">
        <v>94</v>
      </c>
      <c r="J25" t="s">
        <v>491</v>
      </c>
      <c r="K25"/>
      <c r="L25"/>
      <c r="M25" t="s">
        <v>44</v>
      </c>
      <c r="N25" t="s">
        <v>310</v>
      </c>
      <c r="O25" t="s">
        <v>311</v>
      </c>
      <c r="P25">
        <v>39.681541000000003</v>
      </c>
      <c r="Q25">
        <v>-75.847434000000007</v>
      </c>
      <c r="R25" t="s">
        <v>690</v>
      </c>
      <c r="S25" t="s">
        <v>693</v>
      </c>
      <c r="T25" t="s">
        <v>8</v>
      </c>
      <c r="U25">
        <v>1.835</v>
      </c>
      <c r="V25">
        <v>19</v>
      </c>
      <c r="W25" s="3">
        <f t="shared" si="0"/>
        <v>10.354223433242508</v>
      </c>
      <c r="X25">
        <v>5.1120000000000001</v>
      </c>
      <c r="Y25"/>
      <c r="Z25"/>
      <c r="AA25" s="3"/>
      <c r="AB25"/>
      <c r="AC25">
        <v>2.8000000000000001E-2</v>
      </c>
      <c r="AD25" s="4">
        <f t="shared" si="11"/>
        <v>143.136</v>
      </c>
      <c r="AE25" s="5">
        <f t="shared" si="12"/>
        <v>9.6578947368421056E-2</v>
      </c>
      <c r="AF25" s="5">
        <f t="shared" si="13"/>
        <v>0.2899182561307902</v>
      </c>
      <c r="AG25"/>
      <c r="AH25" s="2">
        <f t="shared" si="6"/>
        <v>6.8578947368421059E-2</v>
      </c>
      <c r="AI25">
        <f t="shared" si="7"/>
        <v>2.3373944976599068</v>
      </c>
      <c r="AJ25">
        <f t="shared" si="8"/>
        <v>3.3322045101752038</v>
      </c>
      <c r="AK25">
        <f t="shared" si="9"/>
        <v>4.2279855979584049</v>
      </c>
      <c r="AL25">
        <f t="shared" si="10"/>
        <v>4.57036078132223</v>
      </c>
    </row>
    <row r="26" spans="1:38" s="2" customFormat="1">
      <c r="A26">
        <v>364</v>
      </c>
      <c r="B26">
        <v>719</v>
      </c>
      <c r="C26"/>
      <c r="D26" t="s">
        <v>694</v>
      </c>
      <c r="E26" s="1">
        <v>40082.612500000003</v>
      </c>
      <c r="F26"/>
      <c r="G26">
        <v>18.5</v>
      </c>
      <c r="H26" t="s">
        <v>1</v>
      </c>
      <c r="I26" t="s">
        <v>94</v>
      </c>
      <c r="J26" t="s">
        <v>491</v>
      </c>
      <c r="K26"/>
      <c r="L26"/>
      <c r="M26" t="s">
        <v>44</v>
      </c>
      <c r="N26" t="s">
        <v>310</v>
      </c>
      <c r="O26" t="s">
        <v>311</v>
      </c>
      <c r="P26">
        <v>39.681541000000003</v>
      </c>
      <c r="Q26">
        <v>-75.847434000000007</v>
      </c>
      <c r="R26" t="s">
        <v>690</v>
      </c>
      <c r="S26" t="s">
        <v>691</v>
      </c>
      <c r="T26" t="s">
        <v>8</v>
      </c>
      <c r="U26">
        <v>1.8029999999999999</v>
      </c>
      <c r="V26">
        <v>17</v>
      </c>
      <c r="W26" s="3">
        <f t="shared" si="0"/>
        <v>9.4287298946200782</v>
      </c>
      <c r="X26">
        <v>5.03</v>
      </c>
      <c r="Y26"/>
      <c r="Z26"/>
      <c r="AA26" s="3"/>
      <c r="AB26"/>
      <c r="AC26">
        <v>3.1E-2</v>
      </c>
      <c r="AD26" s="4">
        <f t="shared" si="11"/>
        <v>155.93</v>
      </c>
      <c r="AE26" s="5">
        <f t="shared" si="12"/>
        <v>0.10605882352941176</v>
      </c>
      <c r="AF26" s="5">
        <f t="shared" si="13"/>
        <v>0.29229062673322243</v>
      </c>
      <c r="AG26"/>
      <c r="AH26" s="2">
        <f t="shared" si="6"/>
        <v>7.5058823529411761E-2</v>
      </c>
      <c r="AI26">
        <f t="shared" si="7"/>
        <v>2.2437613998350359</v>
      </c>
      <c r="AJ26">
        <f t="shared" si="8"/>
        <v>3.4339872044851463</v>
      </c>
      <c r="AK26">
        <f t="shared" si="9"/>
        <v>4.318272119848519</v>
      </c>
      <c r="AL26">
        <f t="shared" si="10"/>
        <v>4.6639938791471014</v>
      </c>
    </row>
    <row r="27" spans="1:38" s="2" customFormat="1">
      <c r="B27" s="2">
        <v>1271</v>
      </c>
      <c r="D27" s="2" t="s">
        <v>695</v>
      </c>
      <c r="E27" s="31">
        <v>40107.729861111111</v>
      </c>
      <c r="G27" s="2">
        <v>19</v>
      </c>
      <c r="H27" s="2" t="s">
        <v>1</v>
      </c>
      <c r="I27" s="2" t="s">
        <v>94</v>
      </c>
      <c r="J27" s="2" t="s">
        <v>491</v>
      </c>
      <c r="M27" s="2" t="s">
        <v>3</v>
      </c>
      <c r="N27" s="2" t="s">
        <v>4</v>
      </c>
      <c r="O27" s="2" t="s">
        <v>5</v>
      </c>
      <c r="P27" s="2">
        <v>39.767099000000002</v>
      </c>
      <c r="Q27" s="2">
        <v>-75.897705999999999</v>
      </c>
      <c r="R27" s="2" t="s">
        <v>696</v>
      </c>
      <c r="T27" s="2" t="s">
        <v>8</v>
      </c>
      <c r="U27" s="2">
        <v>1.974</v>
      </c>
      <c r="V27" s="2">
        <v>18</v>
      </c>
      <c r="W27" s="25">
        <f t="shared" si="0"/>
        <v>9.1185410334346511</v>
      </c>
      <c r="X27" s="2">
        <v>5.1379999999999999</v>
      </c>
      <c r="AA27" s="25"/>
      <c r="AC27" s="2">
        <v>3.3000000000000002E-2</v>
      </c>
      <c r="AD27" s="32">
        <f t="shared" si="11"/>
        <v>169.554</v>
      </c>
      <c r="AE27" s="6">
        <f t="shared" si="12"/>
        <v>0.10966666666666666</v>
      </c>
      <c r="AF27" s="6">
        <f t="shared" si="13"/>
        <v>0.30091185410334348</v>
      </c>
      <c r="AH27" s="2">
        <f t="shared" si="6"/>
        <v>7.6666666666666661E-2</v>
      </c>
      <c r="AI27">
        <f t="shared" si="7"/>
        <v>2.2103098168848749</v>
      </c>
      <c r="AJ27">
        <f t="shared" si="8"/>
        <v>3.4965075614664802</v>
      </c>
      <c r="AK27">
        <f t="shared" si="9"/>
        <v>4.3394670202550856</v>
      </c>
      <c r="AL27">
        <f t="shared" si="10"/>
        <v>4.6974454620972619</v>
      </c>
    </row>
    <row r="28" spans="1:38" s="2" customFormat="1">
      <c r="A28">
        <v>259</v>
      </c>
      <c r="B28">
        <v>657</v>
      </c>
      <c r="C28"/>
      <c r="D28" t="s">
        <v>697</v>
      </c>
      <c r="E28" s="1">
        <v>40049.288194444445</v>
      </c>
      <c r="F28"/>
      <c r="G28">
        <v>19.5</v>
      </c>
      <c r="H28" t="s">
        <v>1</v>
      </c>
      <c r="I28" t="s">
        <v>94</v>
      </c>
      <c r="J28" t="s">
        <v>491</v>
      </c>
      <c r="K28"/>
      <c r="L28"/>
      <c r="M28" t="s">
        <v>3</v>
      </c>
      <c r="N28" t="s">
        <v>4</v>
      </c>
      <c r="O28" t="s">
        <v>5</v>
      </c>
      <c r="P28"/>
      <c r="Q28"/>
      <c r="R28" s="40" t="s">
        <v>698</v>
      </c>
      <c r="S28" s="40" t="s">
        <v>334</v>
      </c>
      <c r="T28" t="s">
        <v>8</v>
      </c>
      <c r="U28">
        <v>1.865</v>
      </c>
      <c r="V28">
        <v>20</v>
      </c>
      <c r="W28" s="3">
        <f t="shared" si="0"/>
        <v>10.723860589812332</v>
      </c>
      <c r="X28">
        <v>4.8310000000000004</v>
      </c>
      <c r="Y28"/>
      <c r="Z28"/>
      <c r="AA28" s="3"/>
      <c r="AB28"/>
      <c r="AC28"/>
      <c r="AD28" s="4"/>
      <c r="AE28" s="5"/>
      <c r="AF28"/>
      <c r="AG28"/>
      <c r="AH28" s="2" t="str">
        <f t="shared" si="6"/>
        <v/>
      </c>
      <c r="AI28">
        <f t="shared" si="7"/>
        <v>2.3724712204582121</v>
      </c>
      <c r="AJ28" t="str">
        <f t="shared" si="8"/>
        <v/>
      </c>
      <c r="AK28" t="str">
        <f t="shared" si="9"/>
        <v/>
      </c>
      <c r="AL28" t="str">
        <f t="shared" si="10"/>
        <v/>
      </c>
    </row>
    <row r="29" spans="1:38" s="2" customFormat="1">
      <c r="A29">
        <v>261</v>
      </c>
      <c r="B29">
        <v>659</v>
      </c>
      <c r="C29"/>
      <c r="D29" t="s">
        <v>697</v>
      </c>
      <c r="E29" s="1">
        <v>40049.288194444445</v>
      </c>
      <c r="F29"/>
      <c r="G29">
        <v>19.5</v>
      </c>
      <c r="H29" t="s">
        <v>1</v>
      </c>
      <c r="I29" t="s">
        <v>94</v>
      </c>
      <c r="J29" t="s">
        <v>491</v>
      </c>
      <c r="K29"/>
      <c r="L29"/>
      <c r="M29" t="s">
        <v>3</v>
      </c>
      <c r="N29" t="s">
        <v>4</v>
      </c>
      <c r="O29" t="s">
        <v>5</v>
      </c>
      <c r="P29"/>
      <c r="Q29"/>
      <c r="R29" s="40" t="s">
        <v>698</v>
      </c>
      <c r="S29" s="40" t="s">
        <v>334</v>
      </c>
      <c r="T29" t="s">
        <v>8</v>
      </c>
      <c r="U29">
        <v>2.4950000000000001</v>
      </c>
      <c r="V29">
        <v>26</v>
      </c>
      <c r="W29" s="3">
        <f t="shared" si="0"/>
        <v>10.420841683366733</v>
      </c>
      <c r="X29">
        <v>5.1440000000000001</v>
      </c>
      <c r="Y29"/>
      <c r="Z29"/>
      <c r="AA29" s="3"/>
      <c r="AB29"/>
      <c r="AC29"/>
      <c r="AD29" s="4"/>
      <c r="AE29" s="5"/>
      <c r="AF29"/>
      <c r="AG29"/>
      <c r="AH29" s="2" t="str">
        <f t="shared" si="6"/>
        <v/>
      </c>
      <c r="AI29">
        <f t="shared" si="7"/>
        <v>2.3438078088180001</v>
      </c>
      <c r="AJ29" t="str">
        <f t="shared" si="8"/>
        <v/>
      </c>
      <c r="AK29" t="str">
        <f t="shared" si="9"/>
        <v/>
      </c>
      <c r="AL29" t="str">
        <f t="shared" si="10"/>
        <v/>
      </c>
    </row>
    <row r="30" spans="1:38" s="2" customFormat="1">
      <c r="A30">
        <v>262</v>
      </c>
      <c r="B30">
        <v>660</v>
      </c>
      <c r="C30"/>
      <c r="D30" t="s">
        <v>332</v>
      </c>
      <c r="E30" s="1">
        <v>40051.318749999999</v>
      </c>
      <c r="F30"/>
      <c r="G30">
        <v>20</v>
      </c>
      <c r="H30" t="s">
        <v>1</v>
      </c>
      <c r="I30" t="s">
        <v>94</v>
      </c>
      <c r="J30" t="s">
        <v>491</v>
      </c>
      <c r="K30"/>
      <c r="L30"/>
      <c r="M30" t="s">
        <v>3</v>
      </c>
      <c r="N30" t="s">
        <v>4</v>
      </c>
      <c r="O30" t="s">
        <v>5</v>
      </c>
      <c r="P30"/>
      <c r="Q30"/>
      <c r="R30" s="40" t="s">
        <v>699</v>
      </c>
      <c r="S30" s="40" t="s">
        <v>334</v>
      </c>
      <c r="T30" t="s">
        <v>8</v>
      </c>
      <c r="U30">
        <v>1.6830000000000001</v>
      </c>
      <c r="V30">
        <v>18</v>
      </c>
      <c r="W30" s="3">
        <f t="shared" si="0"/>
        <v>10.695187165775401</v>
      </c>
      <c r="X30">
        <v>5.5209999999999999</v>
      </c>
      <c r="Y30"/>
      <c r="Z30"/>
      <c r="AA30" s="3"/>
      <c r="AB30"/>
      <c r="AC30"/>
      <c r="AD30" s="4"/>
      <c r="AE30" s="5"/>
      <c r="AF30"/>
      <c r="AG30"/>
      <c r="AH30" s="2" t="str">
        <f t="shared" si="6"/>
        <v/>
      </c>
      <c r="AI30">
        <f t="shared" si="7"/>
        <v>2.3697938426874958</v>
      </c>
      <c r="AJ30" t="str">
        <f t="shared" si="8"/>
        <v/>
      </c>
      <c r="AK30" t="str">
        <f t="shared" si="9"/>
        <v/>
      </c>
      <c r="AL30" t="str">
        <f t="shared" si="10"/>
        <v/>
      </c>
    </row>
    <row r="31" spans="1:38" s="2" customFormat="1">
      <c r="A31">
        <v>264</v>
      </c>
      <c r="B31">
        <v>662</v>
      </c>
      <c r="C31"/>
      <c r="D31" t="s">
        <v>332</v>
      </c>
      <c r="E31" s="1">
        <v>40051.318749999999</v>
      </c>
      <c r="F31"/>
      <c r="G31">
        <v>20</v>
      </c>
      <c r="H31" t="s">
        <v>1</v>
      </c>
      <c r="I31" t="s">
        <v>94</v>
      </c>
      <c r="J31" t="s">
        <v>491</v>
      </c>
      <c r="K31"/>
      <c r="L31"/>
      <c r="M31" t="s">
        <v>3</v>
      </c>
      <c r="N31" t="s">
        <v>4</v>
      </c>
      <c r="O31" t="s">
        <v>5</v>
      </c>
      <c r="P31"/>
      <c r="Q31"/>
      <c r="R31" t="s">
        <v>333</v>
      </c>
      <c r="S31" s="40" t="s">
        <v>334</v>
      </c>
      <c r="T31" t="s">
        <v>8</v>
      </c>
      <c r="U31">
        <v>3.9990000000000001</v>
      </c>
      <c r="V31">
        <v>43</v>
      </c>
      <c r="W31" s="3">
        <f t="shared" si="0"/>
        <v>10.75268817204301</v>
      </c>
      <c r="X31">
        <v>5.2969999999999997</v>
      </c>
      <c r="Y31"/>
      <c r="Z31"/>
      <c r="AA31" s="3"/>
      <c r="AB31"/>
      <c r="AC31"/>
      <c r="AD31" s="4"/>
      <c r="AE31" s="5"/>
      <c r="AF31"/>
      <c r="AG31"/>
      <c r="AH31" s="2" t="str">
        <f t="shared" si="6"/>
        <v/>
      </c>
      <c r="AI31">
        <f t="shared" si="7"/>
        <v>2.375155785828881</v>
      </c>
      <c r="AJ31" t="str">
        <f t="shared" si="8"/>
        <v/>
      </c>
      <c r="AK31" t="str">
        <f t="shared" si="9"/>
        <v/>
      </c>
      <c r="AL31" t="str">
        <f t="shared" si="10"/>
        <v/>
      </c>
    </row>
    <row r="32" spans="1:38" s="2" customFormat="1">
      <c r="B32" s="2">
        <v>1232</v>
      </c>
      <c r="D32" s="2" t="s">
        <v>700</v>
      </c>
      <c r="E32" s="31">
        <v>40076.470138888886</v>
      </c>
      <c r="G32" s="2">
        <v>20</v>
      </c>
      <c r="H32" s="2" t="s">
        <v>1</v>
      </c>
      <c r="I32" s="2" t="s">
        <v>94</v>
      </c>
      <c r="J32" s="2" t="s">
        <v>491</v>
      </c>
      <c r="L32" s="2" t="s">
        <v>701</v>
      </c>
      <c r="M32" s="2" t="s">
        <v>3</v>
      </c>
      <c r="N32" s="2" t="s">
        <v>4</v>
      </c>
      <c r="O32" s="2" t="s">
        <v>5</v>
      </c>
      <c r="P32" s="2">
        <v>39.767099000000002</v>
      </c>
      <c r="Q32" s="2">
        <v>-75.897705999999999</v>
      </c>
      <c r="R32" s="2" t="s">
        <v>338</v>
      </c>
      <c r="S32" s="2" t="s">
        <v>702</v>
      </c>
      <c r="T32" s="2" t="s">
        <v>8</v>
      </c>
      <c r="U32" s="2">
        <v>1.4370000000000001</v>
      </c>
      <c r="V32" s="2">
        <v>15</v>
      </c>
      <c r="W32" s="25">
        <f t="shared" si="0"/>
        <v>10.438413361169102</v>
      </c>
      <c r="X32" s="2">
        <v>5.7960000000000003</v>
      </c>
      <c r="AA32" s="25"/>
      <c r="AC32" s="2">
        <v>3.6999999999999998E-2</v>
      </c>
      <c r="AD32" s="32">
        <f t="shared" ref="AD32:AD38" si="14">AC32*(X32*1000)</f>
        <v>214.452</v>
      </c>
      <c r="AE32" s="6">
        <f t="shared" ref="AE32:AE38" si="15">U32/V32</f>
        <v>9.580000000000001E-2</v>
      </c>
      <c r="AF32" s="6">
        <f t="shared" ref="AF32:AF38" si="16">AC32/AE32</f>
        <v>0.38622129436325675</v>
      </c>
      <c r="AH32" s="2">
        <f t="shared" si="6"/>
        <v>5.8800000000000012E-2</v>
      </c>
      <c r="AI32">
        <f t="shared" si="7"/>
        <v>2.3454925940053224</v>
      </c>
      <c r="AJ32">
        <f t="shared" si="8"/>
        <v>3.6109179126442243</v>
      </c>
      <c r="AK32">
        <f t="shared" si="9"/>
        <v>4.0741418549045818</v>
      </c>
      <c r="AL32">
        <f t="shared" si="10"/>
        <v>4.5622626849768153</v>
      </c>
    </row>
    <row r="33" spans="1:38" s="2" customFormat="1">
      <c r="A33" s="2">
        <v>384</v>
      </c>
      <c r="B33" s="2">
        <v>1239</v>
      </c>
      <c r="D33" s="2" t="s">
        <v>703</v>
      </c>
      <c r="E33" s="31">
        <v>40085.859027777777</v>
      </c>
      <c r="G33" s="2">
        <v>20</v>
      </c>
      <c r="H33" s="2" t="s">
        <v>1</v>
      </c>
      <c r="I33" s="2" t="s">
        <v>94</v>
      </c>
      <c r="J33" s="2" t="s">
        <v>491</v>
      </c>
      <c r="L33" s="2" t="s">
        <v>701</v>
      </c>
      <c r="M33" s="2" t="s">
        <v>3</v>
      </c>
      <c r="N33" s="2" t="s">
        <v>4</v>
      </c>
      <c r="O33" s="2" t="s">
        <v>5</v>
      </c>
      <c r="P33" s="2">
        <v>39.767099000000002</v>
      </c>
      <c r="Q33" s="2">
        <v>-75.897705999999999</v>
      </c>
      <c r="S33" s="2" t="s">
        <v>704</v>
      </c>
      <c r="U33" s="2">
        <v>1.784</v>
      </c>
      <c r="V33" s="2">
        <v>18</v>
      </c>
      <c r="W33" s="25">
        <f t="shared" si="0"/>
        <v>10.089686098654708</v>
      </c>
      <c r="X33" s="2">
        <v>5.7990000000000004</v>
      </c>
      <c r="AA33" s="25"/>
      <c r="AC33" s="2">
        <v>2.7E-2</v>
      </c>
      <c r="AD33" s="32">
        <f t="shared" si="14"/>
        <v>156.57300000000001</v>
      </c>
      <c r="AE33" s="6">
        <f t="shared" si="15"/>
        <v>9.9111111111111108E-2</v>
      </c>
      <c r="AF33" s="6">
        <f t="shared" si="16"/>
        <v>0.27242152466367714</v>
      </c>
      <c r="AH33" s="2">
        <f t="shared" si="6"/>
        <v>7.2111111111111112E-2</v>
      </c>
      <c r="AI33">
        <f t="shared" si="7"/>
        <v>2.3115137237383472</v>
      </c>
      <c r="AJ33">
        <f t="shared" si="8"/>
        <v>3.2958368660043291</v>
      </c>
      <c r="AK33">
        <f t="shared" si="9"/>
        <v>4.2782081393678704</v>
      </c>
      <c r="AL33">
        <f t="shared" si="10"/>
        <v>4.5962415552437896</v>
      </c>
    </row>
    <row r="34" spans="1:38" s="2" customFormat="1">
      <c r="A34"/>
      <c r="B34" s="2">
        <v>1399</v>
      </c>
      <c r="C34"/>
      <c r="D34" s="2" t="s">
        <v>705</v>
      </c>
      <c r="E34" s="1">
        <v>40427.433333333334</v>
      </c>
      <c r="F34"/>
      <c r="G34">
        <v>20.100000000000001</v>
      </c>
      <c r="H34" t="s">
        <v>106</v>
      </c>
      <c r="I34" t="s">
        <v>94</v>
      </c>
      <c r="J34" t="s">
        <v>669</v>
      </c>
      <c r="K34"/>
      <c r="L34"/>
      <c r="M34" s="2" t="s">
        <v>3</v>
      </c>
      <c r="N34" s="2" t="s">
        <v>706</v>
      </c>
      <c r="O34" t="s">
        <v>707</v>
      </c>
      <c r="P34" s="2">
        <v>39.801746999999999</v>
      </c>
      <c r="Q34" s="2">
        <v>-76.305611999999996</v>
      </c>
      <c r="R34" s="2" t="s">
        <v>708</v>
      </c>
      <c r="S34" s="2" t="s">
        <v>709</v>
      </c>
      <c r="T34" t="s">
        <v>17</v>
      </c>
      <c r="U34">
        <v>2.9239999999999999</v>
      </c>
      <c r="V34">
        <v>28</v>
      </c>
      <c r="W34" s="3">
        <f t="shared" si="0"/>
        <v>9.5759233926128591</v>
      </c>
      <c r="X34">
        <v>5.4889999999999999</v>
      </c>
      <c r="Y34"/>
      <c r="Z34"/>
      <c r="AA34" s="3"/>
      <c r="AB34"/>
      <c r="AC34">
        <v>3.3000000000000002E-2</v>
      </c>
      <c r="AD34" s="4">
        <f t="shared" si="14"/>
        <v>181.137</v>
      </c>
      <c r="AE34" s="5">
        <f t="shared" si="15"/>
        <v>0.10442857142857143</v>
      </c>
      <c r="AF34" s="5">
        <f t="shared" si="16"/>
        <v>0.31600547195622436</v>
      </c>
      <c r="AG34"/>
      <c r="AH34" s="2">
        <f t="shared" si="6"/>
        <v>7.1428571428571425E-2</v>
      </c>
      <c r="AI34">
        <f t="shared" si="7"/>
        <v>2.2592519682876717</v>
      </c>
      <c r="AJ34">
        <f t="shared" si="8"/>
        <v>3.4965075614664802</v>
      </c>
      <c r="AK34">
        <f t="shared" si="9"/>
        <v>4.2686979493668789</v>
      </c>
      <c r="AL34">
        <f t="shared" si="10"/>
        <v>4.6485033106944655</v>
      </c>
    </row>
    <row r="35" spans="1:38" s="2" customFormat="1">
      <c r="A35"/>
      <c r="B35" s="2">
        <v>1400</v>
      </c>
      <c r="C35"/>
      <c r="D35" s="2" t="s">
        <v>705</v>
      </c>
      <c r="E35" s="1">
        <v>40427.433333333334</v>
      </c>
      <c r="F35"/>
      <c r="G35">
        <v>20.100000000000001</v>
      </c>
      <c r="H35" t="s">
        <v>106</v>
      </c>
      <c r="I35" t="s">
        <v>94</v>
      </c>
      <c r="J35" t="s">
        <v>669</v>
      </c>
      <c r="K35"/>
      <c r="L35"/>
      <c r="M35" s="2" t="s">
        <v>3</v>
      </c>
      <c r="N35" s="2" t="s">
        <v>706</v>
      </c>
      <c r="O35" t="s">
        <v>707</v>
      </c>
      <c r="P35" s="2">
        <v>39.801746999999999</v>
      </c>
      <c r="Q35" s="2">
        <v>-76.305611999999996</v>
      </c>
      <c r="R35" s="2" t="s">
        <v>708</v>
      </c>
      <c r="S35" s="2" t="s">
        <v>709</v>
      </c>
      <c r="T35" t="s">
        <v>17</v>
      </c>
      <c r="U35">
        <v>3.1379999999999999</v>
      </c>
      <c r="V35">
        <v>31</v>
      </c>
      <c r="W35" s="3">
        <f t="shared" ref="W35:W66" si="17">V35/U35</f>
        <v>9.8789037603569163</v>
      </c>
      <c r="X35">
        <v>5.3920000000000003</v>
      </c>
      <c r="Y35"/>
      <c r="Z35"/>
      <c r="AA35" s="3"/>
      <c r="AB35"/>
      <c r="AC35">
        <v>3.1E-2</v>
      </c>
      <c r="AD35" s="4">
        <f t="shared" si="14"/>
        <v>167.15199999999999</v>
      </c>
      <c r="AE35" s="5">
        <f t="shared" si="15"/>
        <v>0.1012258064516129</v>
      </c>
      <c r="AF35" s="5">
        <f t="shared" si="16"/>
        <v>0.30624601657106437</v>
      </c>
      <c r="AG35"/>
      <c r="AH35" s="2">
        <f t="shared" si="6"/>
        <v>7.0225806451612902E-2</v>
      </c>
      <c r="AI35">
        <f t="shared" si="7"/>
        <v>2.2904015501743054</v>
      </c>
      <c r="AJ35">
        <f t="shared" si="8"/>
        <v>3.4339872044851463</v>
      </c>
      <c r="AK35">
        <f t="shared" si="9"/>
        <v>4.2517158567494011</v>
      </c>
      <c r="AL35">
        <f t="shared" si="10"/>
        <v>4.6173537288078315</v>
      </c>
    </row>
    <row r="36" spans="1:38" s="2" customFormat="1">
      <c r="A36"/>
      <c r="B36" s="2">
        <v>1402</v>
      </c>
      <c r="C36"/>
      <c r="D36" s="2" t="s">
        <v>705</v>
      </c>
      <c r="E36" s="1">
        <v>40427.433333333334</v>
      </c>
      <c r="F36"/>
      <c r="G36">
        <v>20.100000000000001</v>
      </c>
      <c r="H36" t="s">
        <v>106</v>
      </c>
      <c r="I36" t="s">
        <v>94</v>
      </c>
      <c r="J36" t="s">
        <v>669</v>
      </c>
      <c r="K36"/>
      <c r="L36"/>
      <c r="M36" s="2" t="s">
        <v>3</v>
      </c>
      <c r="N36" s="2" t="s">
        <v>706</v>
      </c>
      <c r="O36" t="s">
        <v>707</v>
      </c>
      <c r="P36" s="2">
        <v>39.801746999999999</v>
      </c>
      <c r="Q36" s="2">
        <v>-76.305611999999996</v>
      </c>
      <c r="R36" s="2" t="s">
        <v>708</v>
      </c>
      <c r="S36" s="2" t="s">
        <v>709</v>
      </c>
      <c r="T36" t="s">
        <v>17</v>
      </c>
      <c r="U36">
        <v>1.6419999999999999</v>
      </c>
      <c r="V36">
        <v>17</v>
      </c>
      <c r="W36" s="3">
        <f t="shared" si="17"/>
        <v>10.353227771010962</v>
      </c>
      <c r="X36">
        <v>5.8550000000000004</v>
      </c>
      <c r="Y36"/>
      <c r="Z36"/>
      <c r="AA36" s="3"/>
      <c r="AB36"/>
      <c r="AC36">
        <v>2.7E-2</v>
      </c>
      <c r="AD36" s="4">
        <f t="shared" si="14"/>
        <v>158.08500000000001</v>
      </c>
      <c r="AE36" s="5">
        <f t="shared" si="15"/>
        <v>9.6588235294117641E-2</v>
      </c>
      <c r="AF36" s="5">
        <f t="shared" si="16"/>
        <v>0.27953714981729599</v>
      </c>
      <c r="AG36"/>
      <c r="AH36" s="2">
        <f t="shared" si="6"/>
        <v>6.9588235294117645E-2</v>
      </c>
      <c r="AI36">
        <f t="shared" si="7"/>
        <v>2.3372983330259798</v>
      </c>
      <c r="AJ36">
        <f t="shared" si="8"/>
        <v>3.2958368660043291</v>
      </c>
      <c r="AK36">
        <f t="shared" si="9"/>
        <v>4.2425955199221708</v>
      </c>
      <c r="AL36">
        <f t="shared" si="10"/>
        <v>4.570456945956157</v>
      </c>
    </row>
    <row r="37" spans="1:38" s="2" customFormat="1">
      <c r="A37"/>
      <c r="B37" s="2">
        <v>1403</v>
      </c>
      <c r="C37"/>
      <c r="D37" s="2" t="s">
        <v>705</v>
      </c>
      <c r="E37" s="1">
        <v>40427.433333333334</v>
      </c>
      <c r="F37"/>
      <c r="G37">
        <v>20.100000000000001</v>
      </c>
      <c r="H37" t="s">
        <v>106</v>
      </c>
      <c r="I37" t="s">
        <v>94</v>
      </c>
      <c r="J37" t="s">
        <v>669</v>
      </c>
      <c r="K37"/>
      <c r="L37"/>
      <c r="M37" s="2" t="s">
        <v>3</v>
      </c>
      <c r="N37" s="2" t="s">
        <v>706</v>
      </c>
      <c r="O37" t="s">
        <v>707</v>
      </c>
      <c r="P37" s="2">
        <v>39.801746999999999</v>
      </c>
      <c r="Q37" s="2">
        <v>-76.305611999999996</v>
      </c>
      <c r="R37" s="2" t="s">
        <v>708</v>
      </c>
      <c r="S37" s="2" t="s">
        <v>709</v>
      </c>
      <c r="T37" t="s">
        <v>17</v>
      </c>
      <c r="U37">
        <v>1.458</v>
      </c>
      <c r="V37">
        <v>15</v>
      </c>
      <c r="W37" s="3">
        <f t="shared" si="17"/>
        <v>10.2880658436214</v>
      </c>
      <c r="X37">
        <v>5.4109999999999996</v>
      </c>
      <c r="Y37"/>
      <c r="Z37"/>
      <c r="AA37" s="3"/>
      <c r="AB37"/>
      <c r="AC37">
        <v>3.1E-2</v>
      </c>
      <c r="AD37" s="4">
        <f t="shared" si="14"/>
        <v>167.74099999999999</v>
      </c>
      <c r="AE37" s="5">
        <f t="shared" si="15"/>
        <v>9.7199999999999995E-2</v>
      </c>
      <c r="AF37" s="5">
        <f t="shared" si="16"/>
        <v>0.31893004115226337</v>
      </c>
      <c r="AG37"/>
      <c r="AH37" s="2">
        <f t="shared" si="6"/>
        <v>6.6199999999999995E-2</v>
      </c>
      <c r="AI37">
        <f t="shared" si="7"/>
        <v>2.3309845675157437</v>
      </c>
      <c r="AJ37">
        <f t="shared" si="8"/>
        <v>3.4339872044851463</v>
      </c>
      <c r="AK37">
        <f t="shared" si="9"/>
        <v>4.1926804629429624</v>
      </c>
      <c r="AL37">
        <f t="shared" si="10"/>
        <v>4.5767707114663931</v>
      </c>
    </row>
    <row r="38" spans="1:38" s="2" customFormat="1">
      <c r="A38"/>
      <c r="B38" s="2">
        <v>1304</v>
      </c>
      <c r="C38"/>
      <c r="D38" s="2" t="s">
        <v>335</v>
      </c>
      <c r="E38" s="1">
        <v>40392.334027777775</v>
      </c>
      <c r="F38"/>
      <c r="G38">
        <v>20.3</v>
      </c>
      <c r="H38" t="s">
        <v>106</v>
      </c>
      <c r="I38" t="s">
        <v>94</v>
      </c>
      <c r="J38" t="s">
        <v>669</v>
      </c>
      <c r="K38"/>
      <c r="L38"/>
      <c r="M38" s="2" t="s">
        <v>3</v>
      </c>
      <c r="N38" s="2" t="s">
        <v>4</v>
      </c>
      <c r="O38" s="2" t="s">
        <v>5</v>
      </c>
      <c r="P38" s="2">
        <v>39.767099000000002</v>
      </c>
      <c r="Q38" s="2">
        <v>-75.897705999999999</v>
      </c>
      <c r="R38" s="2" t="s">
        <v>338</v>
      </c>
      <c r="S38" s="2" t="s">
        <v>339</v>
      </c>
      <c r="T38" s="2" t="s">
        <v>17</v>
      </c>
      <c r="U38">
        <v>2.2109999999999999</v>
      </c>
      <c r="V38">
        <v>23</v>
      </c>
      <c r="W38" s="3">
        <f t="shared" si="17"/>
        <v>10.402532790592494</v>
      </c>
      <c r="X38">
        <v>5.6989999999999998</v>
      </c>
      <c r="Y38"/>
      <c r="Z38"/>
      <c r="AA38" s="3"/>
      <c r="AB38"/>
      <c r="AC38">
        <v>2.5999999999999999E-2</v>
      </c>
      <c r="AD38" s="4">
        <f t="shared" si="14"/>
        <v>148.17400000000001</v>
      </c>
      <c r="AE38" s="5">
        <f t="shared" si="15"/>
        <v>9.6130434782608687E-2</v>
      </c>
      <c r="AF38" s="5">
        <f t="shared" si="16"/>
        <v>0.27046585255540478</v>
      </c>
      <c r="AG38"/>
      <c r="AH38" s="2">
        <f t="shared" si="6"/>
        <v>7.0130434782608692E-2</v>
      </c>
      <c r="AI38">
        <f t="shared" si="7"/>
        <v>2.3420493140538405</v>
      </c>
      <c r="AJ38">
        <f t="shared" si="8"/>
        <v>3.2580965380214821</v>
      </c>
      <c r="AK38">
        <f t="shared" si="9"/>
        <v>4.2503568621960595</v>
      </c>
      <c r="AL38">
        <f t="shared" si="10"/>
        <v>4.5657059649282967</v>
      </c>
    </row>
    <row r="39" spans="1:38" s="2" customFormat="1">
      <c r="A39">
        <v>114</v>
      </c>
      <c r="B39">
        <v>616</v>
      </c>
      <c r="C39" t="s">
        <v>673</v>
      </c>
      <c r="D39" t="s">
        <v>710</v>
      </c>
      <c r="E39" s="1">
        <v>39360.216041666667</v>
      </c>
      <c r="F39" t="s">
        <v>711</v>
      </c>
      <c r="G39">
        <v>20.5</v>
      </c>
      <c r="H39" t="s">
        <v>1</v>
      </c>
      <c r="I39" t="s">
        <v>94</v>
      </c>
      <c r="J39" t="s">
        <v>491</v>
      </c>
      <c r="K39"/>
      <c r="L39"/>
      <c r="M39" t="s">
        <v>3</v>
      </c>
      <c r="N39" t="s">
        <v>4</v>
      </c>
      <c r="O39" t="s">
        <v>5</v>
      </c>
      <c r="P39"/>
      <c r="Q39"/>
      <c r="R39" t="s">
        <v>338</v>
      </c>
      <c r="S39"/>
      <c r="T39" t="s">
        <v>8</v>
      </c>
      <c r="U39">
        <v>1.857</v>
      </c>
      <c r="V39">
        <v>19</v>
      </c>
      <c r="W39" s="3">
        <f t="shared" si="17"/>
        <v>10.231556273559505</v>
      </c>
      <c r="X39">
        <v>5.62</v>
      </c>
      <c r="Y39"/>
      <c r="Z39"/>
      <c r="AA39" s="3"/>
      <c r="AB39"/>
      <c r="AC39"/>
      <c r="AD39" s="4"/>
      <c r="AE39" s="5"/>
      <c r="AF39"/>
      <c r="AG39"/>
      <c r="AH39" s="2" t="str">
        <f t="shared" si="6"/>
        <v/>
      </c>
      <c r="AI39">
        <f t="shared" si="7"/>
        <v>2.3254766967958718</v>
      </c>
      <c r="AJ39" t="str">
        <f t="shared" si="8"/>
        <v/>
      </c>
      <c r="AK39" t="str">
        <f t="shared" si="9"/>
        <v/>
      </c>
      <c r="AL39" t="str">
        <f t="shared" si="10"/>
        <v/>
      </c>
    </row>
    <row r="40" spans="1:38" s="2" customFormat="1">
      <c r="A40"/>
      <c r="B40">
        <v>1512</v>
      </c>
      <c r="C40"/>
      <c r="D40" s="2" t="s">
        <v>712</v>
      </c>
      <c r="E40" s="31">
        <v>40464.6875</v>
      </c>
      <c r="G40" s="2">
        <v>20.6</v>
      </c>
      <c r="H40" t="s">
        <v>106</v>
      </c>
      <c r="I40" t="s">
        <v>94</v>
      </c>
      <c r="J40" t="s">
        <v>669</v>
      </c>
      <c r="K40"/>
      <c r="L40"/>
      <c r="M40" s="2" t="s">
        <v>462</v>
      </c>
      <c r="N40" s="2" t="s">
        <v>713</v>
      </c>
      <c r="O40" s="2" t="s">
        <v>714</v>
      </c>
      <c r="P40">
        <v>39.317850999999997</v>
      </c>
      <c r="Q40">
        <v>-76.142446000000007</v>
      </c>
      <c r="R40" t="s">
        <v>715</v>
      </c>
      <c r="S40" s="2" t="s">
        <v>672</v>
      </c>
      <c r="T40" t="s">
        <v>155</v>
      </c>
      <c r="U40">
        <v>2.4009999999999998</v>
      </c>
      <c r="V40">
        <v>22</v>
      </c>
      <c r="W40" s="25">
        <f t="shared" si="17"/>
        <v>9.1628488129945858</v>
      </c>
      <c r="X40">
        <v>5.8630000000000004</v>
      </c>
      <c r="Y40"/>
      <c r="Z40"/>
      <c r="AA40" s="3"/>
      <c r="AB40"/>
      <c r="AC40">
        <v>2.8000000000000001E-2</v>
      </c>
      <c r="AD40" s="32">
        <f t="shared" ref="AD40:AD48" si="18">AC40*(X40*1000)</f>
        <v>164.16400000000002</v>
      </c>
      <c r="AE40" s="6">
        <f t="shared" ref="AE40:AE48" si="19">U40/V40</f>
        <v>0.10913636363636363</v>
      </c>
      <c r="AF40" s="6">
        <f t="shared" ref="AF40:AF48" si="20">AC40/AE40</f>
        <v>0.2565597667638484</v>
      </c>
      <c r="AG40"/>
      <c r="AH40" s="2">
        <f t="shared" si="6"/>
        <v>8.1136363636363631E-2</v>
      </c>
      <c r="AI40">
        <f t="shared" si="7"/>
        <v>2.2151571361191995</v>
      </c>
      <c r="AJ40">
        <f t="shared" si="8"/>
        <v>3.3322045101752038</v>
      </c>
      <c r="AK40">
        <f t="shared" si="9"/>
        <v>4.3961312408554232</v>
      </c>
      <c r="AL40">
        <f t="shared" si="10"/>
        <v>4.6925981428629369</v>
      </c>
    </row>
    <row r="41" spans="1:38" s="2" customFormat="1">
      <c r="A41" s="2">
        <v>26</v>
      </c>
      <c r="B41" s="2">
        <v>1162</v>
      </c>
      <c r="C41" s="2" t="s">
        <v>484</v>
      </c>
      <c r="D41" s="2" t="s">
        <v>716</v>
      </c>
      <c r="E41" s="31">
        <v>39672.418657407405</v>
      </c>
      <c r="F41" s="2" t="s">
        <v>675</v>
      </c>
      <c r="G41" s="2">
        <v>20.75</v>
      </c>
      <c r="H41" s="2" t="s">
        <v>1</v>
      </c>
      <c r="I41" s="2" t="s">
        <v>94</v>
      </c>
      <c r="J41" s="2" t="s">
        <v>491</v>
      </c>
      <c r="M41" s="2" t="s">
        <v>44</v>
      </c>
      <c r="N41" s="2" t="s">
        <v>45</v>
      </c>
      <c r="O41" s="2" t="s">
        <v>46</v>
      </c>
      <c r="R41" s="2" t="s">
        <v>717</v>
      </c>
      <c r="S41" s="2" t="s">
        <v>718</v>
      </c>
      <c r="T41" s="2" t="s">
        <v>8</v>
      </c>
      <c r="U41" s="2">
        <v>1.7809999999999999</v>
      </c>
      <c r="V41" s="2">
        <v>21</v>
      </c>
      <c r="W41" s="25">
        <f t="shared" si="17"/>
        <v>11.791128579449747</v>
      </c>
      <c r="X41" s="2">
        <v>6.1139999999999999</v>
      </c>
      <c r="AA41" s="25"/>
      <c r="AC41" s="2">
        <v>2.5999999999999999E-2</v>
      </c>
      <c r="AD41" s="32">
        <f t="shared" si="18"/>
        <v>158.964</v>
      </c>
      <c r="AE41" s="6">
        <f t="shared" si="19"/>
        <v>8.4809523809523807E-2</v>
      </c>
      <c r="AF41" s="6">
        <f t="shared" si="20"/>
        <v>0.30656934306569344</v>
      </c>
      <c r="AH41" s="2">
        <f t="shared" si="6"/>
        <v>5.8809523809523812E-2</v>
      </c>
      <c r="AI41">
        <f t="shared" si="7"/>
        <v>2.4673474334158985</v>
      </c>
      <c r="AJ41">
        <f t="shared" si="8"/>
        <v>3.2580965380214821</v>
      </c>
      <c r="AK41">
        <f t="shared" si="9"/>
        <v>4.0743038113386545</v>
      </c>
      <c r="AL41">
        <f t="shared" si="10"/>
        <v>4.4404078455662388</v>
      </c>
    </row>
    <row r="42" spans="1:38" s="2" customFormat="1">
      <c r="B42" s="2">
        <v>1163</v>
      </c>
      <c r="D42" s="2" t="s">
        <v>716</v>
      </c>
      <c r="E42" s="31">
        <v>39672.418657407405</v>
      </c>
      <c r="F42" s="2" t="s">
        <v>675</v>
      </c>
      <c r="G42" s="2">
        <v>20.75</v>
      </c>
      <c r="H42" s="2" t="s">
        <v>1</v>
      </c>
      <c r="I42" s="2" t="s">
        <v>94</v>
      </c>
      <c r="J42" s="2" t="s">
        <v>491</v>
      </c>
      <c r="M42" s="2" t="s">
        <v>44</v>
      </c>
      <c r="N42" s="2" t="s">
        <v>45</v>
      </c>
      <c r="O42" s="2" t="s">
        <v>46</v>
      </c>
      <c r="R42" s="2" t="s">
        <v>717</v>
      </c>
      <c r="S42" s="2" t="s">
        <v>718</v>
      </c>
      <c r="T42" s="2" t="s">
        <v>8</v>
      </c>
      <c r="U42" s="2">
        <v>1.5329999999999999</v>
      </c>
      <c r="V42" s="2">
        <v>17</v>
      </c>
      <c r="W42" s="25">
        <f t="shared" si="17"/>
        <v>11.089367253750815</v>
      </c>
      <c r="X42" s="2">
        <v>5.9210000000000003</v>
      </c>
      <c r="AA42" s="25"/>
      <c r="AC42" s="2">
        <v>0.03</v>
      </c>
      <c r="AD42" s="32">
        <f t="shared" si="18"/>
        <v>177.63</v>
      </c>
      <c r="AE42" s="6">
        <f t="shared" si="19"/>
        <v>9.0176470588235288E-2</v>
      </c>
      <c r="AF42" s="6">
        <f t="shared" si="20"/>
        <v>0.33268101761252444</v>
      </c>
      <c r="AH42" s="2">
        <f t="shared" si="6"/>
        <v>6.017647058823529E-2</v>
      </c>
      <c r="AI42">
        <f t="shared" si="7"/>
        <v>2.405986744166539</v>
      </c>
      <c r="AJ42">
        <f t="shared" si="8"/>
        <v>3.4011973816621555</v>
      </c>
      <c r="AK42">
        <f t="shared" si="9"/>
        <v>4.0972814218954099</v>
      </c>
      <c r="AL42">
        <f t="shared" si="10"/>
        <v>4.5017685348155982</v>
      </c>
    </row>
    <row r="43" spans="1:38" s="2" customFormat="1">
      <c r="B43" s="2">
        <v>1164</v>
      </c>
      <c r="D43" s="2" t="s">
        <v>716</v>
      </c>
      <c r="E43" s="31">
        <v>39672.418657407405</v>
      </c>
      <c r="F43" s="2" t="s">
        <v>675</v>
      </c>
      <c r="G43" s="2">
        <v>20.75</v>
      </c>
      <c r="H43" s="2" t="s">
        <v>1</v>
      </c>
      <c r="I43" s="2" t="s">
        <v>94</v>
      </c>
      <c r="J43" s="2" t="s">
        <v>491</v>
      </c>
      <c r="M43" s="2" t="s">
        <v>44</v>
      </c>
      <c r="N43" s="2" t="s">
        <v>45</v>
      </c>
      <c r="O43" s="2" t="s">
        <v>46</v>
      </c>
      <c r="R43" s="2" t="s">
        <v>717</v>
      </c>
      <c r="S43" s="2" t="s">
        <v>718</v>
      </c>
      <c r="T43" s="2" t="s">
        <v>29</v>
      </c>
      <c r="U43" s="2">
        <v>1.9590000000000001</v>
      </c>
      <c r="V43" s="2">
        <v>23</v>
      </c>
      <c r="W43" s="25">
        <f t="shared" si="17"/>
        <v>11.740684022460439</v>
      </c>
      <c r="X43" s="2">
        <v>6.0549999999999997</v>
      </c>
      <c r="AA43" s="25"/>
      <c r="AC43" s="2">
        <v>0.03</v>
      </c>
      <c r="AD43" s="32">
        <f t="shared" si="18"/>
        <v>181.65</v>
      </c>
      <c r="AE43" s="6">
        <f t="shared" si="19"/>
        <v>8.5173913043478267E-2</v>
      </c>
      <c r="AF43" s="6">
        <f t="shared" si="20"/>
        <v>0.35222052067381315</v>
      </c>
      <c r="AH43" s="2">
        <f t="shared" si="6"/>
        <v>5.5173913043478268E-2</v>
      </c>
      <c r="AI43">
        <f t="shared" si="7"/>
        <v>2.4630600769667459</v>
      </c>
      <c r="AJ43">
        <f t="shared" si="8"/>
        <v>3.4011973816621555</v>
      </c>
      <c r="AK43">
        <f t="shared" si="9"/>
        <v>4.0104902517852379</v>
      </c>
      <c r="AL43">
        <f t="shared" si="10"/>
        <v>4.4446952020153914</v>
      </c>
    </row>
    <row r="44" spans="1:38" s="2" customFormat="1">
      <c r="B44" s="2">
        <v>1165</v>
      </c>
      <c r="D44" s="2" t="s">
        <v>716</v>
      </c>
      <c r="E44" s="31">
        <v>39672.418657407405</v>
      </c>
      <c r="F44" s="2" t="s">
        <v>675</v>
      </c>
      <c r="G44" s="2">
        <v>20.75</v>
      </c>
      <c r="H44" s="2" t="s">
        <v>1</v>
      </c>
      <c r="I44" s="2" t="s">
        <v>94</v>
      </c>
      <c r="J44" s="2" t="s">
        <v>491</v>
      </c>
      <c r="M44" s="2" t="s">
        <v>44</v>
      </c>
      <c r="N44" s="2" t="s">
        <v>45</v>
      </c>
      <c r="O44" s="2" t="s">
        <v>46</v>
      </c>
      <c r="R44" s="2" t="s">
        <v>717</v>
      </c>
      <c r="S44" s="2" t="s">
        <v>718</v>
      </c>
      <c r="T44" s="2" t="s">
        <v>8</v>
      </c>
      <c r="U44" s="2">
        <v>1.76</v>
      </c>
      <c r="V44" s="2">
        <v>20</v>
      </c>
      <c r="W44" s="25">
        <f t="shared" si="17"/>
        <v>11.363636363636363</v>
      </c>
      <c r="X44" s="2">
        <v>5.9539999999999997</v>
      </c>
      <c r="AA44" s="25"/>
      <c r="AC44" s="2">
        <v>3.3000000000000002E-2</v>
      </c>
      <c r="AD44" s="32">
        <f t="shared" si="18"/>
        <v>196.482</v>
      </c>
      <c r="AE44" s="6">
        <f t="shared" si="19"/>
        <v>8.7999999999999995E-2</v>
      </c>
      <c r="AF44" s="6">
        <f t="shared" si="20"/>
        <v>0.37500000000000006</v>
      </c>
      <c r="AH44" s="2">
        <f t="shared" si="6"/>
        <v>5.4999999999999993E-2</v>
      </c>
      <c r="AI44">
        <f t="shared" si="7"/>
        <v>2.4304184645039304</v>
      </c>
      <c r="AJ44">
        <f t="shared" si="8"/>
        <v>3.4965075614664802</v>
      </c>
      <c r="AK44">
        <f t="shared" si="9"/>
        <v>4.0073331852324712</v>
      </c>
      <c r="AL44">
        <f t="shared" si="10"/>
        <v>4.4773368144782069</v>
      </c>
    </row>
    <row r="45" spans="1:38" s="2" customFormat="1">
      <c r="B45" s="2">
        <v>1166</v>
      </c>
      <c r="D45" s="2" t="s">
        <v>716</v>
      </c>
      <c r="E45" s="31">
        <v>39672.418657407405</v>
      </c>
      <c r="F45" s="2" t="s">
        <v>675</v>
      </c>
      <c r="G45" s="2">
        <v>20.75</v>
      </c>
      <c r="H45" s="2" t="s">
        <v>1</v>
      </c>
      <c r="I45" s="2" t="s">
        <v>94</v>
      </c>
      <c r="J45" s="2" t="s">
        <v>491</v>
      </c>
      <c r="M45" s="2" t="s">
        <v>44</v>
      </c>
      <c r="N45" s="2" t="s">
        <v>45</v>
      </c>
      <c r="O45" s="2" t="s">
        <v>46</v>
      </c>
      <c r="R45" s="2" t="s">
        <v>717</v>
      </c>
      <c r="S45" s="2" t="s">
        <v>718</v>
      </c>
      <c r="T45" s="2" t="s">
        <v>8</v>
      </c>
      <c r="U45" s="2">
        <v>1.26</v>
      </c>
      <c r="V45" s="2">
        <v>14</v>
      </c>
      <c r="W45" s="25">
        <f t="shared" si="17"/>
        <v>11.111111111111111</v>
      </c>
      <c r="X45" s="2">
        <v>5.6130000000000004</v>
      </c>
      <c r="AA45" s="25"/>
      <c r="AC45" s="2">
        <v>0.03</v>
      </c>
      <c r="AD45" s="32">
        <f t="shared" si="18"/>
        <v>168.39</v>
      </c>
      <c r="AE45" s="6">
        <f t="shared" si="19"/>
        <v>0.09</v>
      </c>
      <c r="AF45" s="6">
        <f t="shared" si="20"/>
        <v>0.33333333333333331</v>
      </c>
      <c r="AH45" s="2">
        <f t="shared" si="6"/>
        <v>0.06</v>
      </c>
      <c r="AI45">
        <f t="shared" si="7"/>
        <v>2.4079456086518718</v>
      </c>
      <c r="AJ45">
        <f t="shared" si="8"/>
        <v>3.4011973816621555</v>
      </c>
      <c r="AK45">
        <f t="shared" si="9"/>
        <v>4.0943445622221004</v>
      </c>
      <c r="AL45">
        <f t="shared" si="10"/>
        <v>4.499809670330265</v>
      </c>
    </row>
    <row r="46" spans="1:38" s="2" customFormat="1">
      <c r="B46" s="2">
        <v>1211</v>
      </c>
      <c r="D46" s="2" t="s">
        <v>719</v>
      </c>
      <c r="E46" s="31">
        <v>40070.339583333334</v>
      </c>
      <c r="G46" s="2">
        <v>21</v>
      </c>
      <c r="H46" s="2" t="s">
        <v>1</v>
      </c>
      <c r="I46" s="2" t="s">
        <v>94</v>
      </c>
      <c r="J46" s="2" t="s">
        <v>491</v>
      </c>
      <c r="L46" s="2" t="s">
        <v>701</v>
      </c>
      <c r="M46" s="2" t="s">
        <v>3</v>
      </c>
      <c r="N46" s="2" t="s">
        <v>4</v>
      </c>
      <c r="O46" s="2" t="s">
        <v>5</v>
      </c>
      <c r="P46" s="2">
        <v>39.767099000000002</v>
      </c>
      <c r="Q46" s="2">
        <v>-75.897705999999999</v>
      </c>
      <c r="R46" s="2" t="s">
        <v>338</v>
      </c>
      <c r="S46" s="39" t="s">
        <v>110</v>
      </c>
      <c r="T46" s="2" t="s">
        <v>8</v>
      </c>
      <c r="U46" s="2">
        <v>1.1839999999999999</v>
      </c>
      <c r="V46" s="2">
        <v>13</v>
      </c>
      <c r="W46" s="25">
        <f t="shared" si="17"/>
        <v>10.97972972972973</v>
      </c>
      <c r="X46" s="2">
        <v>5.9980000000000002</v>
      </c>
      <c r="AA46" s="25"/>
      <c r="AC46" s="2">
        <v>2.8000000000000001E-2</v>
      </c>
      <c r="AD46" s="32">
        <f t="shared" si="18"/>
        <v>167.94400000000002</v>
      </c>
      <c r="AE46" s="6">
        <f t="shared" si="19"/>
        <v>9.1076923076923069E-2</v>
      </c>
      <c r="AF46" s="6">
        <f t="shared" si="20"/>
        <v>0.30743243243243246</v>
      </c>
      <c r="AH46" s="2">
        <f t="shared" si="6"/>
        <v>6.3076923076923072E-2</v>
      </c>
      <c r="AI46">
        <f t="shared" si="7"/>
        <v>2.3960508209997227</v>
      </c>
      <c r="AJ46">
        <f t="shared" si="8"/>
        <v>3.3322045101752038</v>
      </c>
      <c r="AK46">
        <f t="shared" si="9"/>
        <v>4.1443549827967621</v>
      </c>
      <c r="AL46">
        <f t="shared" si="10"/>
        <v>4.5117044579824137</v>
      </c>
    </row>
    <row r="47" spans="1:38" s="2" customFormat="1">
      <c r="A47" s="2">
        <v>401</v>
      </c>
      <c r="B47" s="2">
        <v>1252</v>
      </c>
      <c r="D47" s="2" t="s">
        <v>353</v>
      </c>
      <c r="E47" s="31">
        <v>40092.530555555553</v>
      </c>
      <c r="G47" s="2">
        <v>21</v>
      </c>
      <c r="H47" s="2" t="s">
        <v>1</v>
      </c>
      <c r="I47" s="2" t="s">
        <v>94</v>
      </c>
      <c r="J47" s="2" t="s">
        <v>491</v>
      </c>
      <c r="M47" s="2" t="s">
        <v>3</v>
      </c>
      <c r="N47" s="2" t="s">
        <v>4</v>
      </c>
      <c r="O47" s="2" t="s">
        <v>22</v>
      </c>
      <c r="P47" s="2">
        <v>39.863286000000002</v>
      </c>
      <c r="Q47" s="2">
        <v>-75.784515999999996</v>
      </c>
      <c r="R47" s="2" t="s">
        <v>346</v>
      </c>
      <c r="T47" s="2" t="s">
        <v>29</v>
      </c>
      <c r="U47" s="2">
        <v>2.4889999999999999</v>
      </c>
      <c r="V47" s="2">
        <v>28</v>
      </c>
      <c r="W47" s="25">
        <f t="shared" si="17"/>
        <v>11.24949779027722</v>
      </c>
      <c r="X47" s="2">
        <v>6.1109999999999998</v>
      </c>
      <c r="AA47" s="25"/>
      <c r="AC47" s="2">
        <v>2.9000000000000001E-2</v>
      </c>
      <c r="AD47" s="32">
        <f t="shared" si="18"/>
        <v>177.21900000000002</v>
      </c>
      <c r="AE47" s="6">
        <f t="shared" si="19"/>
        <v>8.8892857142857135E-2</v>
      </c>
      <c r="AF47" s="6">
        <f t="shared" si="20"/>
        <v>0.32623543591803944</v>
      </c>
      <c r="AH47" s="2">
        <f t="shared" si="6"/>
        <v>5.9892857142857137E-2</v>
      </c>
      <c r="AI47">
        <f t="shared" si="7"/>
        <v>2.4203234867897487</v>
      </c>
      <c r="AJ47">
        <f t="shared" si="8"/>
        <v>3.3672958299864741</v>
      </c>
      <c r="AK47">
        <f t="shared" si="9"/>
        <v>4.0925572516480049</v>
      </c>
      <c r="AL47">
        <f t="shared" si="10"/>
        <v>4.4874317921923881</v>
      </c>
    </row>
    <row r="48" spans="1:38" s="2" customFormat="1">
      <c r="A48"/>
      <c r="B48"/>
      <c r="C48"/>
      <c r="D48" t="s">
        <v>100</v>
      </c>
      <c r="E48" s="1">
        <v>41140.351388888892</v>
      </c>
      <c r="F48"/>
      <c r="G48">
        <v>21.1</v>
      </c>
      <c r="H48" t="s">
        <v>1</v>
      </c>
      <c r="I48" t="s">
        <v>94</v>
      </c>
      <c r="J48"/>
      <c r="K48"/>
      <c r="L48" t="s">
        <v>101</v>
      </c>
      <c r="M48" s="2" t="s">
        <v>102</v>
      </c>
      <c r="N48" t="s">
        <v>103</v>
      </c>
      <c r="O48" t="s">
        <v>104</v>
      </c>
      <c r="P48" s="10">
        <v>29.518136599999998</v>
      </c>
      <c r="Q48">
        <v>-82.221029799999997</v>
      </c>
      <c r="R48" t="s">
        <v>104</v>
      </c>
      <c r="S48"/>
      <c r="U48">
        <v>1.5309999999999999</v>
      </c>
      <c r="V48">
        <v>17</v>
      </c>
      <c r="W48" s="3">
        <f t="shared" si="17"/>
        <v>11.103853690398433</v>
      </c>
      <c r="X48">
        <v>6.2480000000000002</v>
      </c>
      <c r="Y48"/>
      <c r="Z48"/>
      <c r="AA48" s="3"/>
      <c r="AB48"/>
      <c r="AC48">
        <v>3.1E-2</v>
      </c>
      <c r="AD48" s="4">
        <f t="shared" si="18"/>
        <v>193.68799999999999</v>
      </c>
      <c r="AE48" s="5">
        <f t="shared" si="19"/>
        <v>9.0058823529411761E-2</v>
      </c>
      <c r="AF48" s="6">
        <f t="shared" si="20"/>
        <v>0.3442194644023514</v>
      </c>
      <c r="AG48"/>
      <c r="AH48" s="2">
        <f t="shared" si="6"/>
        <v>5.9058823529411761E-2</v>
      </c>
      <c r="AI48">
        <f t="shared" si="7"/>
        <v>2.4072922273806694</v>
      </c>
      <c r="AJ48">
        <f t="shared" si="8"/>
        <v>3.4339872044851463</v>
      </c>
      <c r="AK48">
        <f t="shared" si="9"/>
        <v>4.0785339561954581</v>
      </c>
      <c r="AL48">
        <f t="shared" si="10"/>
        <v>4.5004630516014679</v>
      </c>
    </row>
    <row r="49" spans="1:38" s="2" customFormat="1">
      <c r="A49">
        <v>142</v>
      </c>
      <c r="B49">
        <v>624</v>
      </c>
      <c r="C49" t="s">
        <v>673</v>
      </c>
      <c r="D49" t="s">
        <v>720</v>
      </c>
      <c r="E49" s="1">
        <v>39374.211689814816</v>
      </c>
      <c r="F49" t="s">
        <v>276</v>
      </c>
      <c r="G49">
        <v>21.5</v>
      </c>
      <c r="H49" t="s">
        <v>1</v>
      </c>
      <c r="I49" t="s">
        <v>94</v>
      </c>
      <c r="J49" t="s">
        <v>491</v>
      </c>
      <c r="K49"/>
      <c r="L49"/>
      <c r="M49" t="s">
        <v>3</v>
      </c>
      <c r="N49" t="s">
        <v>4</v>
      </c>
      <c r="O49" t="s">
        <v>5</v>
      </c>
      <c r="P49"/>
      <c r="Q49"/>
      <c r="R49" t="s">
        <v>338</v>
      </c>
      <c r="S49"/>
      <c r="T49" t="s">
        <v>8</v>
      </c>
      <c r="U49">
        <v>3.012</v>
      </c>
      <c r="V49">
        <v>32</v>
      </c>
      <c r="W49" s="3">
        <f t="shared" si="17"/>
        <v>10.624169986719787</v>
      </c>
      <c r="X49">
        <v>6.1</v>
      </c>
      <c r="Y49"/>
      <c r="Z49"/>
      <c r="AA49" s="3"/>
      <c r="AB49"/>
      <c r="AC49"/>
      <c r="AD49" s="4"/>
      <c r="AE49" s="5"/>
      <c r="AF49"/>
      <c r="AG49"/>
      <c r="AH49" s="2" t="str">
        <f t="shared" si="6"/>
        <v/>
      </c>
      <c r="AI49">
        <f t="shared" si="7"/>
        <v>2.3631315928620795</v>
      </c>
      <c r="AJ49" t="str">
        <f t="shared" si="8"/>
        <v/>
      </c>
      <c r="AK49" t="str">
        <f t="shared" si="9"/>
        <v/>
      </c>
      <c r="AL49" t="str">
        <f t="shared" si="10"/>
        <v/>
      </c>
    </row>
    <row r="50" spans="1:38" s="2" customFormat="1">
      <c r="A50">
        <v>44</v>
      </c>
      <c r="B50">
        <v>597</v>
      </c>
      <c r="C50" t="s">
        <v>662</v>
      </c>
      <c r="D50" t="s">
        <v>721</v>
      </c>
      <c r="E50" s="1">
        <v>39700.301319444443</v>
      </c>
      <c r="F50" t="s">
        <v>722</v>
      </c>
      <c r="G50">
        <v>21.5</v>
      </c>
      <c r="H50" t="s">
        <v>1</v>
      </c>
      <c r="I50" t="s">
        <v>94</v>
      </c>
      <c r="J50" t="s">
        <v>491</v>
      </c>
      <c r="K50"/>
      <c r="L50"/>
      <c r="M50" t="s">
        <v>3</v>
      </c>
      <c r="N50" t="s">
        <v>4</v>
      </c>
      <c r="O50" t="s">
        <v>5</v>
      </c>
      <c r="P50"/>
      <c r="Q50"/>
      <c r="R50" t="s">
        <v>338</v>
      </c>
      <c r="S50" t="s">
        <v>723</v>
      </c>
      <c r="T50" t="s">
        <v>8</v>
      </c>
      <c r="U50">
        <v>3.6890000000000001</v>
      </c>
      <c r="V50">
        <v>42</v>
      </c>
      <c r="W50" s="3">
        <f t="shared" si="17"/>
        <v>11.385199240986717</v>
      </c>
      <c r="X50">
        <v>5.96</v>
      </c>
      <c r="Y50"/>
      <c r="Z50"/>
      <c r="AA50" s="3"/>
      <c r="AB50"/>
      <c r="AC50"/>
      <c r="AD50" s="4"/>
      <c r="AE50" s="5"/>
      <c r="AF50"/>
      <c r="AG50"/>
      <c r="AH50" s="2" t="str">
        <f t="shared" si="6"/>
        <v/>
      </c>
      <c r="AI50">
        <f t="shared" si="7"/>
        <v>2.4323141996688298</v>
      </c>
      <c r="AJ50" t="str">
        <f t="shared" si="8"/>
        <v/>
      </c>
      <c r="AK50" t="str">
        <f t="shared" si="9"/>
        <v/>
      </c>
      <c r="AL50" t="str">
        <f t="shared" si="10"/>
        <v/>
      </c>
    </row>
    <row r="51" spans="1:38" s="2" customFormat="1">
      <c r="A51">
        <v>45</v>
      </c>
      <c r="B51">
        <v>598</v>
      </c>
      <c r="C51" t="s">
        <v>662</v>
      </c>
      <c r="D51" t="s">
        <v>721</v>
      </c>
      <c r="E51" s="1">
        <v>39700.301319444443</v>
      </c>
      <c r="F51" t="s">
        <v>722</v>
      </c>
      <c r="G51">
        <v>21.5</v>
      </c>
      <c r="H51" t="s">
        <v>1</v>
      </c>
      <c r="I51" t="s">
        <v>94</v>
      </c>
      <c r="J51" t="s">
        <v>491</v>
      </c>
      <c r="K51"/>
      <c r="L51"/>
      <c r="M51" t="s">
        <v>3</v>
      </c>
      <c r="N51" t="s">
        <v>4</v>
      </c>
      <c r="O51" t="s">
        <v>5</v>
      </c>
      <c r="P51"/>
      <c r="Q51"/>
      <c r="R51" t="s">
        <v>338</v>
      </c>
      <c r="S51" t="s">
        <v>724</v>
      </c>
      <c r="T51" t="s">
        <v>8</v>
      </c>
      <c r="U51">
        <v>3.875</v>
      </c>
      <c r="V51">
        <v>43</v>
      </c>
      <c r="W51" s="3">
        <f t="shared" si="17"/>
        <v>11.096774193548388</v>
      </c>
      <c r="X51">
        <v>5.8</v>
      </c>
      <c r="Y51"/>
      <c r="Z51"/>
      <c r="AA51" s="3"/>
      <c r="AB51"/>
      <c r="AC51"/>
      <c r="AD51" s="4"/>
      <c r="AE51" s="5"/>
      <c r="AF51"/>
      <c r="AG51"/>
      <c r="AH51" s="2" t="str">
        <f t="shared" si="6"/>
        <v/>
      </c>
      <c r="AI51">
        <f t="shared" si="7"/>
        <v>2.4066544528882523</v>
      </c>
      <c r="AJ51" t="str">
        <f t="shared" si="8"/>
        <v/>
      </c>
      <c r="AK51" t="str">
        <f t="shared" si="9"/>
        <v/>
      </c>
      <c r="AL51" t="str">
        <f t="shared" si="10"/>
        <v/>
      </c>
    </row>
    <row r="52" spans="1:38" s="2" customFormat="1">
      <c r="A52">
        <v>46</v>
      </c>
      <c r="B52">
        <v>599</v>
      </c>
      <c r="C52" t="s">
        <v>662</v>
      </c>
      <c r="D52" t="s">
        <v>721</v>
      </c>
      <c r="E52" s="1">
        <v>39700.301319444443</v>
      </c>
      <c r="F52" t="s">
        <v>722</v>
      </c>
      <c r="G52">
        <v>21.5</v>
      </c>
      <c r="H52" t="s">
        <v>1</v>
      </c>
      <c r="I52" t="s">
        <v>94</v>
      </c>
      <c r="J52" t="s">
        <v>491</v>
      </c>
      <c r="K52"/>
      <c r="L52"/>
      <c r="M52" t="s">
        <v>3</v>
      </c>
      <c r="N52" t="s">
        <v>4</v>
      </c>
      <c r="O52" t="s">
        <v>5</v>
      </c>
      <c r="P52"/>
      <c r="Q52"/>
      <c r="R52" t="s">
        <v>338</v>
      </c>
      <c r="S52" t="s">
        <v>725</v>
      </c>
      <c r="T52" t="s">
        <v>8</v>
      </c>
      <c r="U52">
        <v>3.0609999999999999</v>
      </c>
      <c r="V52">
        <v>34</v>
      </c>
      <c r="W52" s="3">
        <f t="shared" si="17"/>
        <v>11.107481215289122</v>
      </c>
      <c r="X52">
        <v>5.8</v>
      </c>
      <c r="Y52"/>
      <c r="Z52"/>
      <c r="AA52" s="3"/>
      <c r="AB52"/>
      <c r="AC52"/>
      <c r="AD52" s="4"/>
      <c r="AE52" s="5"/>
      <c r="AF52"/>
      <c r="AG52"/>
      <c r="AH52" s="2" t="str">
        <f t="shared" si="6"/>
        <v/>
      </c>
      <c r="AI52">
        <f t="shared" si="7"/>
        <v>2.407618864652886</v>
      </c>
      <c r="AJ52" t="str">
        <f t="shared" si="8"/>
        <v/>
      </c>
      <c r="AK52" t="str">
        <f t="shared" si="9"/>
        <v/>
      </c>
      <c r="AL52" t="str">
        <f t="shared" si="10"/>
        <v/>
      </c>
    </row>
    <row r="53" spans="1:38" s="2" customFormat="1">
      <c r="A53">
        <v>47</v>
      </c>
      <c r="B53">
        <v>600</v>
      </c>
      <c r="C53" t="s">
        <v>662</v>
      </c>
      <c r="D53" t="s">
        <v>721</v>
      </c>
      <c r="E53" s="1">
        <v>39700.301319444443</v>
      </c>
      <c r="F53" t="s">
        <v>722</v>
      </c>
      <c r="G53">
        <v>21.5</v>
      </c>
      <c r="H53" t="s">
        <v>1</v>
      </c>
      <c r="I53" t="s">
        <v>94</v>
      </c>
      <c r="J53" t="s">
        <v>491</v>
      </c>
      <c r="K53"/>
      <c r="L53"/>
      <c r="M53" t="s">
        <v>3</v>
      </c>
      <c r="N53" t="s">
        <v>4</v>
      </c>
      <c r="O53" t="s">
        <v>5</v>
      </c>
      <c r="P53"/>
      <c r="Q53"/>
      <c r="R53" t="s">
        <v>338</v>
      </c>
      <c r="S53" t="s">
        <v>726</v>
      </c>
      <c r="T53" t="s">
        <v>8</v>
      </c>
      <c r="U53">
        <v>2.6720000000000002</v>
      </c>
      <c r="V53">
        <v>31</v>
      </c>
      <c r="W53" s="3">
        <f t="shared" si="17"/>
        <v>11.601796407185628</v>
      </c>
      <c r="X53">
        <v>6</v>
      </c>
      <c r="Y53"/>
      <c r="Z53"/>
      <c r="AA53" s="3"/>
      <c r="AB53"/>
      <c r="AC53"/>
      <c r="AD53" s="4"/>
      <c r="AE53" s="5"/>
      <c r="AF53"/>
      <c r="AG53"/>
      <c r="AH53" s="2" t="str">
        <f t="shared" si="6"/>
        <v/>
      </c>
      <c r="AI53">
        <f t="shared" si="7"/>
        <v>2.4511599488107469</v>
      </c>
      <c r="AJ53" t="str">
        <f t="shared" si="8"/>
        <v/>
      </c>
      <c r="AK53" t="str">
        <f t="shared" si="9"/>
        <v/>
      </c>
      <c r="AL53" t="str">
        <f t="shared" si="10"/>
        <v/>
      </c>
    </row>
    <row r="54" spans="1:38" s="2" customFormat="1">
      <c r="A54">
        <v>48</v>
      </c>
      <c r="B54">
        <v>601</v>
      </c>
      <c r="C54" t="s">
        <v>662</v>
      </c>
      <c r="D54" t="s">
        <v>721</v>
      </c>
      <c r="E54" s="1">
        <v>39700.301319444443</v>
      </c>
      <c r="F54" t="s">
        <v>722</v>
      </c>
      <c r="G54">
        <v>21.5</v>
      </c>
      <c r="H54" t="s">
        <v>1</v>
      </c>
      <c r="I54" t="s">
        <v>94</v>
      </c>
      <c r="J54" t="s">
        <v>491</v>
      </c>
      <c r="K54"/>
      <c r="L54"/>
      <c r="M54" t="s">
        <v>3</v>
      </c>
      <c r="N54" t="s">
        <v>4</v>
      </c>
      <c r="O54" t="s">
        <v>5</v>
      </c>
      <c r="P54"/>
      <c r="Q54"/>
      <c r="R54" t="s">
        <v>338</v>
      </c>
      <c r="S54" t="s">
        <v>727</v>
      </c>
      <c r="T54" t="s">
        <v>8</v>
      </c>
      <c r="U54">
        <v>3.226</v>
      </c>
      <c r="V54">
        <v>34</v>
      </c>
      <c r="W54" s="3">
        <f t="shared" si="17"/>
        <v>10.539367637941723</v>
      </c>
      <c r="X54">
        <v>5.9</v>
      </c>
      <c r="Y54"/>
      <c r="Z54"/>
      <c r="AA54" s="3"/>
      <c r="AB54"/>
      <c r="AC54"/>
      <c r="AD54" s="4"/>
      <c r="AE54" s="5"/>
      <c r="AF54"/>
      <c r="AG54"/>
      <c r="AH54" s="2" t="str">
        <f t="shared" si="6"/>
        <v/>
      </c>
      <c r="AI54">
        <f t="shared" si="7"/>
        <v>2.3551175449131443</v>
      </c>
      <c r="AJ54" t="str">
        <f t="shared" si="8"/>
        <v/>
      </c>
      <c r="AK54" t="str">
        <f t="shared" si="9"/>
        <v/>
      </c>
      <c r="AL54" t="str">
        <f t="shared" si="10"/>
        <v/>
      </c>
    </row>
    <row r="55" spans="1:38" s="2" customFormat="1">
      <c r="A55">
        <v>51</v>
      </c>
      <c r="B55">
        <v>604</v>
      </c>
      <c r="C55" t="s">
        <v>662</v>
      </c>
      <c r="D55" t="s">
        <v>721</v>
      </c>
      <c r="E55" s="1">
        <v>39700.301319444443</v>
      </c>
      <c r="F55" t="s">
        <v>722</v>
      </c>
      <c r="G55">
        <v>21.5</v>
      </c>
      <c r="H55" t="s">
        <v>1</v>
      </c>
      <c r="I55" t="s">
        <v>94</v>
      </c>
      <c r="J55" t="s">
        <v>491</v>
      </c>
      <c r="K55"/>
      <c r="L55"/>
      <c r="M55" t="s">
        <v>3</v>
      </c>
      <c r="N55" t="s">
        <v>4</v>
      </c>
      <c r="O55" t="s">
        <v>5</v>
      </c>
      <c r="P55"/>
      <c r="Q55"/>
      <c r="R55" t="s">
        <v>338</v>
      </c>
      <c r="S55" t="s">
        <v>728</v>
      </c>
      <c r="T55" t="s">
        <v>8</v>
      </c>
      <c r="U55">
        <v>3.532</v>
      </c>
      <c r="V55">
        <v>40</v>
      </c>
      <c r="W55" s="3">
        <f t="shared" si="17"/>
        <v>11.325028312570781</v>
      </c>
      <c r="X55">
        <v>6</v>
      </c>
      <c r="Y55"/>
      <c r="Z55"/>
      <c r="AA55" s="3"/>
      <c r="AB55"/>
      <c r="AC55"/>
      <c r="AD55" s="4"/>
      <c r="AE55" s="5"/>
      <c r="AF55"/>
      <c r="AG55"/>
      <c r="AH55" s="2" t="str">
        <f t="shared" si="6"/>
        <v/>
      </c>
      <c r="AI55">
        <f t="shared" si="7"/>
        <v>2.4270151713722226</v>
      </c>
      <c r="AJ55" t="str">
        <f t="shared" si="8"/>
        <v/>
      </c>
      <c r="AK55" t="str">
        <f t="shared" si="9"/>
        <v/>
      </c>
      <c r="AL55" t="str">
        <f t="shared" si="10"/>
        <v/>
      </c>
    </row>
    <row r="56" spans="1:38" s="2" customFormat="1">
      <c r="A56">
        <v>52</v>
      </c>
      <c r="B56">
        <v>605</v>
      </c>
      <c r="C56" t="s">
        <v>662</v>
      </c>
      <c r="D56" t="s">
        <v>729</v>
      </c>
      <c r="E56" s="1">
        <v>39700.857291666667</v>
      </c>
      <c r="F56" t="s">
        <v>273</v>
      </c>
      <c r="G56">
        <v>21.5</v>
      </c>
      <c r="H56" t="s">
        <v>1</v>
      </c>
      <c r="I56" t="s">
        <v>94</v>
      </c>
      <c r="J56" t="s">
        <v>491</v>
      </c>
      <c r="K56"/>
      <c r="L56"/>
      <c r="M56" t="s">
        <v>3</v>
      </c>
      <c r="N56" t="s">
        <v>4</v>
      </c>
      <c r="O56" t="s">
        <v>5</v>
      </c>
      <c r="P56"/>
      <c r="Q56"/>
      <c r="R56" t="s">
        <v>338</v>
      </c>
      <c r="S56" t="s">
        <v>723</v>
      </c>
      <c r="T56" t="s">
        <v>8</v>
      </c>
      <c r="U56">
        <v>4.3849999999999998</v>
      </c>
      <c r="V56">
        <v>50</v>
      </c>
      <c r="W56" s="3">
        <f t="shared" si="17"/>
        <v>11.402508551881414</v>
      </c>
      <c r="X56">
        <v>6</v>
      </c>
      <c r="Y56"/>
      <c r="Z56"/>
      <c r="AA56" s="3"/>
      <c r="AB56"/>
      <c r="AC56"/>
      <c r="AD56" s="4"/>
      <c r="AE56" s="5"/>
      <c r="AF56"/>
      <c r="AG56"/>
      <c r="AH56" s="2" t="str">
        <f t="shared" si="6"/>
        <v/>
      </c>
      <c r="AI56">
        <f t="shared" si="7"/>
        <v>2.4338333796039997</v>
      </c>
      <c r="AJ56" t="str">
        <f t="shared" si="8"/>
        <v/>
      </c>
      <c r="AK56" t="str">
        <f t="shared" si="9"/>
        <v/>
      </c>
      <c r="AL56" t="str">
        <f t="shared" si="10"/>
        <v/>
      </c>
    </row>
    <row r="57" spans="1:38" s="2" customFormat="1">
      <c r="A57">
        <v>53</v>
      </c>
      <c r="B57">
        <v>606</v>
      </c>
      <c r="C57" t="s">
        <v>662</v>
      </c>
      <c r="D57" t="s">
        <v>729</v>
      </c>
      <c r="E57" s="1">
        <v>39700.857291666667</v>
      </c>
      <c r="F57" t="s">
        <v>273</v>
      </c>
      <c r="G57">
        <v>21.5</v>
      </c>
      <c r="H57" t="s">
        <v>1</v>
      </c>
      <c r="I57" t="s">
        <v>94</v>
      </c>
      <c r="J57" t="s">
        <v>491</v>
      </c>
      <c r="K57"/>
      <c r="L57"/>
      <c r="M57" t="s">
        <v>3</v>
      </c>
      <c r="N57" t="s">
        <v>4</v>
      </c>
      <c r="O57" t="s">
        <v>5</v>
      </c>
      <c r="P57"/>
      <c r="Q57"/>
      <c r="R57" t="s">
        <v>338</v>
      </c>
      <c r="S57" t="s">
        <v>724</v>
      </c>
      <c r="T57"/>
      <c r="U57">
        <v>3.3370000000000002</v>
      </c>
      <c r="V57">
        <v>37</v>
      </c>
      <c r="W57" s="3">
        <f t="shared" si="17"/>
        <v>11.087803416242133</v>
      </c>
      <c r="X57">
        <v>5.8</v>
      </c>
      <c r="Y57"/>
      <c r="Z57"/>
      <c r="AA57" s="3"/>
      <c r="AB57"/>
      <c r="AC57"/>
      <c r="AD57" s="4"/>
      <c r="AE57" s="5"/>
      <c r="AF57"/>
      <c r="AG57"/>
      <c r="AH57" s="2" t="str">
        <f t="shared" si="6"/>
        <v/>
      </c>
      <c r="AI57">
        <f t="shared" si="7"/>
        <v>2.4058457128749873</v>
      </c>
      <c r="AJ57" t="str">
        <f t="shared" si="8"/>
        <v/>
      </c>
      <c r="AK57" t="str">
        <f t="shared" si="9"/>
        <v/>
      </c>
      <c r="AL57" t="str">
        <f t="shared" si="10"/>
        <v/>
      </c>
    </row>
    <row r="58" spans="1:38" s="2" customFormat="1">
      <c r="A58">
        <v>54</v>
      </c>
      <c r="B58">
        <v>607</v>
      </c>
      <c r="C58" t="s">
        <v>662</v>
      </c>
      <c r="D58" t="s">
        <v>729</v>
      </c>
      <c r="E58" s="1">
        <v>39700.857291666667</v>
      </c>
      <c r="F58" t="s">
        <v>273</v>
      </c>
      <c r="G58">
        <v>21.5</v>
      </c>
      <c r="H58" t="s">
        <v>1</v>
      </c>
      <c r="I58" t="s">
        <v>94</v>
      </c>
      <c r="J58" t="s">
        <v>491</v>
      </c>
      <c r="K58"/>
      <c r="L58"/>
      <c r="M58" t="s">
        <v>3</v>
      </c>
      <c r="N58" t="s">
        <v>4</v>
      </c>
      <c r="O58" t="s">
        <v>5</v>
      </c>
      <c r="P58"/>
      <c r="Q58"/>
      <c r="R58" t="s">
        <v>338</v>
      </c>
      <c r="S58" t="s">
        <v>725</v>
      </c>
      <c r="T58"/>
      <c r="U58">
        <v>2.6150000000000002</v>
      </c>
      <c r="V58">
        <v>29</v>
      </c>
      <c r="W58" s="3">
        <f t="shared" si="17"/>
        <v>11.089866156787762</v>
      </c>
      <c r="X58">
        <v>5.8</v>
      </c>
      <c r="Y58"/>
      <c r="Z58"/>
      <c r="AA58" s="3"/>
      <c r="AB58"/>
      <c r="AC58"/>
      <c r="AD58" s="4"/>
      <c r="AE58" s="5"/>
      <c r="AF58"/>
      <c r="AG58"/>
      <c r="AH58" s="2" t="str">
        <f t="shared" si="6"/>
        <v/>
      </c>
      <c r="AI58">
        <f t="shared" si="7"/>
        <v>2.4060317324695877</v>
      </c>
      <c r="AJ58" t="str">
        <f t="shared" si="8"/>
        <v/>
      </c>
      <c r="AK58" t="str">
        <f t="shared" si="9"/>
        <v/>
      </c>
      <c r="AL58" t="str">
        <f t="shared" si="10"/>
        <v/>
      </c>
    </row>
    <row r="59" spans="1:38" s="2" customFormat="1">
      <c r="A59">
        <v>55</v>
      </c>
      <c r="B59">
        <v>608</v>
      </c>
      <c r="C59" t="s">
        <v>662</v>
      </c>
      <c r="D59" t="s">
        <v>729</v>
      </c>
      <c r="E59" s="1">
        <v>39700.857291666667</v>
      </c>
      <c r="F59" t="s">
        <v>273</v>
      </c>
      <c r="G59">
        <v>21.5</v>
      </c>
      <c r="H59" t="s">
        <v>1</v>
      </c>
      <c r="I59" t="s">
        <v>94</v>
      </c>
      <c r="J59" t="s">
        <v>491</v>
      </c>
      <c r="K59"/>
      <c r="L59"/>
      <c r="M59" t="s">
        <v>3</v>
      </c>
      <c r="N59" t="s">
        <v>4</v>
      </c>
      <c r="O59" t="s">
        <v>5</v>
      </c>
      <c r="P59"/>
      <c r="Q59"/>
      <c r="R59" t="s">
        <v>338</v>
      </c>
      <c r="S59" t="s">
        <v>726</v>
      </c>
      <c r="T59"/>
      <c r="U59">
        <v>1.8120000000000001</v>
      </c>
      <c r="V59">
        <v>21</v>
      </c>
      <c r="W59" s="3">
        <f t="shared" si="17"/>
        <v>11.589403973509933</v>
      </c>
      <c r="X59">
        <v>6</v>
      </c>
      <c r="Y59"/>
      <c r="Z59"/>
      <c r="AA59" s="3"/>
      <c r="AB59"/>
      <c r="AC59"/>
      <c r="AD59" s="4"/>
      <c r="AE59" s="5"/>
      <c r="AF59"/>
      <c r="AG59"/>
      <c r="AH59" s="2" t="str">
        <f t="shared" si="6"/>
        <v/>
      </c>
      <c r="AI59">
        <f t="shared" si="7"/>
        <v>2.4500912301026352</v>
      </c>
      <c r="AJ59" t="str">
        <f t="shared" si="8"/>
        <v/>
      </c>
      <c r="AK59" t="str">
        <f t="shared" si="9"/>
        <v/>
      </c>
      <c r="AL59" t="str">
        <f t="shared" si="10"/>
        <v/>
      </c>
    </row>
    <row r="60" spans="1:38" s="2" customFormat="1">
      <c r="A60">
        <v>56</v>
      </c>
      <c r="B60">
        <v>609</v>
      </c>
      <c r="C60" t="s">
        <v>662</v>
      </c>
      <c r="D60" t="s">
        <v>729</v>
      </c>
      <c r="E60" s="1">
        <v>39700.857291666667</v>
      </c>
      <c r="F60" t="s">
        <v>273</v>
      </c>
      <c r="G60">
        <v>21.5</v>
      </c>
      <c r="H60" t="s">
        <v>1</v>
      </c>
      <c r="I60" t="s">
        <v>94</v>
      </c>
      <c r="J60" t="s">
        <v>491</v>
      </c>
      <c r="K60"/>
      <c r="L60"/>
      <c r="M60" t="s">
        <v>3</v>
      </c>
      <c r="N60" t="s">
        <v>4</v>
      </c>
      <c r="O60" t="s">
        <v>5</v>
      </c>
      <c r="P60"/>
      <c r="Q60"/>
      <c r="R60" t="s">
        <v>338</v>
      </c>
      <c r="S60" t="s">
        <v>727</v>
      </c>
      <c r="T60"/>
      <c r="U60">
        <v>2.0619999999999998</v>
      </c>
      <c r="V60">
        <v>22</v>
      </c>
      <c r="W60" s="3">
        <f t="shared" si="17"/>
        <v>10.669253152279341</v>
      </c>
      <c r="X60">
        <v>5.9</v>
      </c>
      <c r="Y60"/>
      <c r="Z60"/>
      <c r="AA60" s="3"/>
      <c r="AB60"/>
      <c r="AC60"/>
      <c r="AD60" s="4"/>
      <c r="AE60" s="5"/>
      <c r="AF60"/>
      <c r="AG60"/>
      <c r="AH60" s="2" t="str">
        <f t="shared" si="6"/>
        <v/>
      </c>
      <c r="AI60">
        <f t="shared" si="7"/>
        <v>2.3673660677635477</v>
      </c>
      <c r="AJ60" t="str">
        <f t="shared" si="8"/>
        <v/>
      </c>
      <c r="AK60" t="str">
        <f t="shared" si="9"/>
        <v/>
      </c>
      <c r="AL60" t="str">
        <f t="shared" si="10"/>
        <v/>
      </c>
    </row>
    <row r="61" spans="1:38" s="2" customFormat="1">
      <c r="A61">
        <v>59</v>
      </c>
      <c r="B61">
        <v>612</v>
      </c>
      <c r="C61" t="s">
        <v>662</v>
      </c>
      <c r="D61" t="s">
        <v>729</v>
      </c>
      <c r="E61" s="1">
        <v>39700.857291666667</v>
      </c>
      <c r="F61" t="s">
        <v>273</v>
      </c>
      <c r="G61">
        <v>21.5</v>
      </c>
      <c r="H61" t="s">
        <v>1</v>
      </c>
      <c r="I61" t="s">
        <v>94</v>
      </c>
      <c r="J61" t="s">
        <v>491</v>
      </c>
      <c r="K61"/>
      <c r="L61"/>
      <c r="M61" t="s">
        <v>3</v>
      </c>
      <c r="N61" t="s">
        <v>4</v>
      </c>
      <c r="O61" t="s">
        <v>5</v>
      </c>
      <c r="P61"/>
      <c r="Q61"/>
      <c r="R61" t="s">
        <v>338</v>
      </c>
      <c r="S61" t="s">
        <v>730</v>
      </c>
      <c r="T61"/>
      <c r="U61">
        <v>2.2879999999999998</v>
      </c>
      <c r="V61">
        <v>26</v>
      </c>
      <c r="W61" s="3">
        <f t="shared" si="17"/>
        <v>11.363636363636365</v>
      </c>
      <c r="X61">
        <v>5.95</v>
      </c>
      <c r="Y61"/>
      <c r="Z61"/>
      <c r="AA61" s="3"/>
      <c r="AB61"/>
      <c r="AC61"/>
      <c r="AD61" s="4"/>
      <c r="AE61" s="5"/>
      <c r="AF61"/>
      <c r="AG61"/>
      <c r="AH61" s="2" t="str">
        <f t="shared" si="6"/>
        <v/>
      </c>
      <c r="AI61">
        <f t="shared" si="7"/>
        <v>2.4304184645039308</v>
      </c>
      <c r="AJ61" t="str">
        <f t="shared" si="8"/>
        <v/>
      </c>
      <c r="AK61" t="str">
        <f t="shared" si="9"/>
        <v/>
      </c>
      <c r="AL61" t="str">
        <f t="shared" si="10"/>
        <v/>
      </c>
    </row>
    <row r="62" spans="1:38" s="2" customFormat="1">
      <c r="A62">
        <v>311</v>
      </c>
      <c r="B62">
        <v>686</v>
      </c>
      <c r="C62"/>
      <c r="D62" t="s">
        <v>731</v>
      </c>
      <c r="E62" s="1">
        <v>40064.349305555559</v>
      </c>
      <c r="F62"/>
      <c r="G62">
        <v>21.5</v>
      </c>
      <c r="H62" t="s">
        <v>1</v>
      </c>
      <c r="I62" s="2" t="s">
        <v>94</v>
      </c>
      <c r="J62" t="s">
        <v>491</v>
      </c>
      <c r="K62"/>
      <c r="L62"/>
      <c r="M62" t="s">
        <v>44</v>
      </c>
      <c r="N62" t="s">
        <v>45</v>
      </c>
      <c r="O62" t="s">
        <v>46</v>
      </c>
      <c r="P62"/>
      <c r="Q62"/>
      <c r="R62" t="s">
        <v>732</v>
      </c>
      <c r="S62" t="s">
        <v>733</v>
      </c>
      <c r="T62" t="s">
        <v>8</v>
      </c>
      <c r="U62">
        <v>1.8240000000000001</v>
      </c>
      <c r="V62">
        <v>22</v>
      </c>
      <c r="W62" s="3">
        <f t="shared" si="17"/>
        <v>12.06140350877193</v>
      </c>
      <c r="X62">
        <v>6.1630000000000003</v>
      </c>
      <c r="Y62"/>
      <c r="Z62"/>
      <c r="AA62" s="3"/>
      <c r="AB62"/>
      <c r="AC62"/>
      <c r="AD62" s="4"/>
      <c r="AE62" s="5"/>
      <c r="AF62"/>
      <c r="AG62"/>
      <c r="AH62" s="2" t="str">
        <f t="shared" si="6"/>
        <v/>
      </c>
      <c r="AI62">
        <f t="shared" si="7"/>
        <v>2.4900105617061761</v>
      </c>
      <c r="AJ62" t="str">
        <f t="shared" si="8"/>
        <v/>
      </c>
      <c r="AK62" t="str">
        <f t="shared" si="9"/>
        <v/>
      </c>
      <c r="AL62" t="str">
        <f t="shared" si="10"/>
        <v/>
      </c>
    </row>
    <row r="63" spans="1:38" s="2" customFormat="1">
      <c r="A63">
        <v>312</v>
      </c>
      <c r="B63">
        <v>687</v>
      </c>
      <c r="C63"/>
      <c r="D63" t="s">
        <v>734</v>
      </c>
      <c r="E63" s="1">
        <v>40064.363888888889</v>
      </c>
      <c r="F63"/>
      <c r="G63">
        <v>21.5</v>
      </c>
      <c r="H63" t="s">
        <v>1</v>
      </c>
      <c r="I63" s="2" t="s">
        <v>94</v>
      </c>
      <c r="J63" t="s">
        <v>491</v>
      </c>
      <c r="K63"/>
      <c r="L63"/>
      <c r="M63" t="s">
        <v>44</v>
      </c>
      <c r="N63" t="s">
        <v>45</v>
      </c>
      <c r="O63" t="s">
        <v>46</v>
      </c>
      <c r="P63"/>
      <c r="Q63"/>
      <c r="R63" t="s">
        <v>735</v>
      </c>
      <c r="S63" t="s">
        <v>733</v>
      </c>
      <c r="T63" t="s">
        <v>8</v>
      </c>
      <c r="U63">
        <v>1.6559999999999999</v>
      </c>
      <c r="V63">
        <v>20</v>
      </c>
      <c r="W63" s="3">
        <f t="shared" si="17"/>
        <v>12.077294685990339</v>
      </c>
      <c r="X63">
        <v>6.375</v>
      </c>
      <c r="Y63"/>
      <c r="Z63"/>
      <c r="AA63" s="3"/>
      <c r="AB63"/>
      <c r="AC63"/>
      <c r="AD63" s="4"/>
      <c r="AE63" s="5"/>
      <c r="AF63"/>
      <c r="AG63"/>
      <c r="AH63" s="2" t="str">
        <f t="shared" si="6"/>
        <v/>
      </c>
      <c r="AI63">
        <f t="shared" si="7"/>
        <v>2.4913272175909231</v>
      </c>
      <c r="AJ63" t="str">
        <f t="shared" si="8"/>
        <v/>
      </c>
      <c r="AK63" t="str">
        <f t="shared" si="9"/>
        <v/>
      </c>
      <c r="AL63" t="str">
        <f t="shared" si="10"/>
        <v/>
      </c>
    </row>
    <row r="64" spans="1:38" s="2" customFormat="1">
      <c r="A64">
        <v>313</v>
      </c>
      <c r="B64">
        <v>688</v>
      </c>
      <c r="C64"/>
      <c r="D64" t="s">
        <v>736</v>
      </c>
      <c r="E64" s="1">
        <v>40064.363888888889</v>
      </c>
      <c r="F64"/>
      <c r="G64">
        <v>21.5</v>
      </c>
      <c r="H64" t="s">
        <v>1</v>
      </c>
      <c r="I64" s="2" t="s">
        <v>94</v>
      </c>
      <c r="J64" t="s">
        <v>491</v>
      </c>
      <c r="K64"/>
      <c r="L64"/>
      <c r="M64" t="s">
        <v>44</v>
      </c>
      <c r="N64" t="s">
        <v>45</v>
      </c>
      <c r="O64" t="s">
        <v>46</v>
      </c>
      <c r="P64"/>
      <c r="Q64"/>
      <c r="R64" t="s">
        <v>737</v>
      </c>
      <c r="S64" t="s">
        <v>733</v>
      </c>
      <c r="T64" t="s">
        <v>8</v>
      </c>
      <c r="U64">
        <v>1.609</v>
      </c>
      <c r="V64">
        <v>19</v>
      </c>
      <c r="W64" s="3">
        <f t="shared" si="17"/>
        <v>11.808576755748913</v>
      </c>
      <c r="X64">
        <v>6.0720000000000001</v>
      </c>
      <c r="Y64"/>
      <c r="Z64"/>
      <c r="AA64" s="3"/>
      <c r="AB64"/>
      <c r="AC64"/>
      <c r="AD64" s="4"/>
      <c r="AE64" s="5"/>
      <c r="AF64"/>
      <c r="AG64"/>
      <c r="AH64" s="2" t="str">
        <f t="shared" si="6"/>
        <v/>
      </c>
      <c r="AI64">
        <f t="shared" si="7"/>
        <v>2.4688261111561944</v>
      </c>
      <c r="AJ64" t="str">
        <f t="shared" si="8"/>
        <v/>
      </c>
      <c r="AK64" t="str">
        <f t="shared" si="9"/>
        <v/>
      </c>
      <c r="AL64" t="str">
        <f t="shared" si="10"/>
        <v/>
      </c>
    </row>
    <row r="65" spans="1:38" s="2" customFormat="1">
      <c r="A65">
        <v>316</v>
      </c>
      <c r="B65">
        <v>691</v>
      </c>
      <c r="C65"/>
      <c r="D65" t="s">
        <v>372</v>
      </c>
      <c r="E65" s="1">
        <v>40066.511111111111</v>
      </c>
      <c r="F65"/>
      <c r="G65">
        <v>21.5</v>
      </c>
      <c r="H65" t="s">
        <v>1</v>
      </c>
      <c r="I65" s="2" t="s">
        <v>94</v>
      </c>
      <c r="J65" t="s">
        <v>491</v>
      </c>
      <c r="K65"/>
      <c r="L65"/>
      <c r="M65" t="s">
        <v>373</v>
      </c>
      <c r="N65" t="s">
        <v>374</v>
      </c>
      <c r="O65" t="s">
        <v>375</v>
      </c>
      <c r="P65"/>
      <c r="Q65"/>
      <c r="R65" t="s">
        <v>376</v>
      </c>
      <c r="S65" t="s">
        <v>377</v>
      </c>
      <c r="T65" t="s">
        <v>29</v>
      </c>
      <c r="U65">
        <v>2.2010000000000001</v>
      </c>
      <c r="V65">
        <v>25</v>
      </c>
      <c r="W65" s="3">
        <f t="shared" si="17"/>
        <v>11.358473421172194</v>
      </c>
      <c r="X65">
        <v>5.5069999999999997</v>
      </c>
      <c r="Y65"/>
      <c r="Z65"/>
      <c r="AA65" s="3"/>
      <c r="AB65"/>
      <c r="AC65"/>
      <c r="AD65" s="4"/>
      <c r="AE65" s="5"/>
      <c r="AF65"/>
      <c r="AG65"/>
      <c r="AH65" s="2" t="str">
        <f t="shared" si="6"/>
        <v/>
      </c>
      <c r="AI65">
        <f t="shared" si="7"/>
        <v>2.4299640223238761</v>
      </c>
      <c r="AJ65" t="str">
        <f t="shared" si="8"/>
        <v/>
      </c>
      <c r="AK65" t="str">
        <f t="shared" si="9"/>
        <v/>
      </c>
      <c r="AL65" t="str">
        <f t="shared" si="10"/>
        <v/>
      </c>
    </row>
    <row r="66" spans="1:38" s="2" customFormat="1">
      <c r="A66">
        <v>317</v>
      </c>
      <c r="B66">
        <v>692</v>
      </c>
      <c r="C66"/>
      <c r="D66" t="s">
        <v>372</v>
      </c>
      <c r="E66" s="1">
        <v>40066.511111111111</v>
      </c>
      <c r="F66"/>
      <c r="G66">
        <v>21.5</v>
      </c>
      <c r="H66" t="s">
        <v>1</v>
      </c>
      <c r="I66" s="2" t="s">
        <v>94</v>
      </c>
      <c r="J66" t="s">
        <v>491</v>
      </c>
      <c r="K66"/>
      <c r="L66"/>
      <c r="M66" t="s">
        <v>373</v>
      </c>
      <c r="N66" t="s">
        <v>374</v>
      </c>
      <c r="O66" t="s">
        <v>375</v>
      </c>
      <c r="P66"/>
      <c r="Q66"/>
      <c r="R66" t="s">
        <v>376</v>
      </c>
      <c r="S66" t="s">
        <v>378</v>
      </c>
      <c r="T66" t="s">
        <v>8</v>
      </c>
      <c r="U66">
        <v>2.351</v>
      </c>
      <c r="V66">
        <v>25</v>
      </c>
      <c r="W66" s="3">
        <f t="shared" si="17"/>
        <v>10.633772862611655</v>
      </c>
      <c r="X66">
        <v>5.27</v>
      </c>
      <c r="Y66"/>
      <c r="Z66"/>
      <c r="AA66" s="3"/>
      <c r="AB66"/>
      <c r="AC66"/>
      <c r="AD66" s="4"/>
      <c r="AE66" s="5"/>
      <c r="AF66"/>
      <c r="AG66"/>
      <c r="AH66" s="2" t="str">
        <f t="shared" si="6"/>
        <v/>
      </c>
      <c r="AI66">
        <f t="shared" si="7"/>
        <v>2.3640350553102683</v>
      </c>
      <c r="AJ66" t="str">
        <f t="shared" si="8"/>
        <v/>
      </c>
      <c r="AK66" t="str">
        <f t="shared" si="9"/>
        <v/>
      </c>
      <c r="AL66" t="str">
        <f t="shared" si="10"/>
        <v/>
      </c>
    </row>
    <row r="67" spans="1:38" s="2" customFormat="1">
      <c r="A67"/>
      <c r="B67">
        <v>1619</v>
      </c>
      <c r="C67"/>
      <c r="D67" t="s">
        <v>105</v>
      </c>
      <c r="E67" s="1">
        <v>40772.29583333333</v>
      </c>
      <c r="F67"/>
      <c r="G67">
        <v>21.7</v>
      </c>
      <c r="H67" t="s">
        <v>106</v>
      </c>
      <c r="I67" t="s">
        <v>107</v>
      </c>
      <c r="J67"/>
      <c r="K67"/>
      <c r="L67" t="s">
        <v>108</v>
      </c>
      <c r="M67" s="2" t="s">
        <v>3</v>
      </c>
      <c r="N67" s="2" t="s">
        <v>4</v>
      </c>
      <c r="O67" s="2" t="s">
        <v>5</v>
      </c>
      <c r="P67">
        <v>39.767099000000002</v>
      </c>
      <c r="Q67">
        <v>-75.897705999999999</v>
      </c>
      <c r="R67" s="2" t="s">
        <v>109</v>
      </c>
      <c r="S67" t="s">
        <v>110</v>
      </c>
      <c r="T67" t="s">
        <v>8</v>
      </c>
      <c r="U67">
        <v>0.24199999999999999</v>
      </c>
      <c r="V67">
        <v>3</v>
      </c>
      <c r="W67" s="3">
        <f t="shared" ref="W67:W84" si="21">V67/U67</f>
        <v>12.396694214876034</v>
      </c>
      <c r="X67">
        <v>6.3639999999999999</v>
      </c>
      <c r="Y67"/>
      <c r="Z67"/>
      <c r="AA67" s="3"/>
      <c r="AB67"/>
      <c r="AC67">
        <v>2.1000000000000001E-2</v>
      </c>
      <c r="AD67" s="4">
        <f>AC67*(X67*1000)</f>
        <v>133.64400000000001</v>
      </c>
      <c r="AE67" s="5">
        <f>U67/V67</f>
        <v>8.0666666666666664E-2</v>
      </c>
      <c r="AF67" s="6">
        <f>AC67/AE67</f>
        <v>0.26033057851239672</v>
      </c>
      <c r="AG67"/>
      <c r="AH67" s="2">
        <f t="shared" si="6"/>
        <v>5.966666666666666E-2</v>
      </c>
      <c r="AI67">
        <f t="shared" si="7"/>
        <v>2.5174298414935605</v>
      </c>
      <c r="AJ67">
        <f t="shared" si="8"/>
        <v>3.044522437723423</v>
      </c>
      <c r="AK67">
        <f t="shared" si="9"/>
        <v>4.0887735171726449</v>
      </c>
      <c r="AL67">
        <f t="shared" si="10"/>
        <v>4.3903254374885767</v>
      </c>
    </row>
    <row r="68" spans="1:38" s="2" customFormat="1">
      <c r="A68"/>
      <c r="B68">
        <v>1611</v>
      </c>
      <c r="C68"/>
      <c r="D68" t="s">
        <v>111</v>
      </c>
      <c r="E68" s="1">
        <v>40768.259027777778</v>
      </c>
      <c r="F68"/>
      <c r="G68">
        <v>21.9</v>
      </c>
      <c r="H68" t="s">
        <v>106</v>
      </c>
      <c r="I68" t="s">
        <v>107</v>
      </c>
      <c r="J68"/>
      <c r="K68"/>
      <c r="L68" t="s">
        <v>112</v>
      </c>
      <c r="M68" s="2" t="s">
        <v>3</v>
      </c>
      <c r="N68" s="2" t="s">
        <v>4</v>
      </c>
      <c r="O68" s="2" t="s">
        <v>5</v>
      </c>
      <c r="P68" s="2">
        <v>39.767099000000002</v>
      </c>
      <c r="Q68" s="2">
        <v>-75.897705999999999</v>
      </c>
      <c r="R68" s="2" t="s">
        <v>109</v>
      </c>
      <c r="S68" s="2" t="s">
        <v>16</v>
      </c>
      <c r="T68" s="2" t="s">
        <v>17</v>
      </c>
      <c r="U68">
        <v>2.286</v>
      </c>
      <c r="V68">
        <v>28</v>
      </c>
      <c r="W68" s="3">
        <f t="shared" si="21"/>
        <v>12.248468941382328</v>
      </c>
      <c r="X68">
        <v>6.1790000000000003</v>
      </c>
      <c r="Y68"/>
      <c r="Z68"/>
      <c r="AA68" s="3"/>
      <c r="AB68"/>
      <c r="AC68">
        <v>2.4E-2</v>
      </c>
      <c r="AD68" s="4">
        <f>AC68*(X68*1000)</f>
        <v>148.29599999999999</v>
      </c>
      <c r="AE68" s="5">
        <f>U68/V68</f>
        <v>8.1642857142857142E-2</v>
      </c>
      <c r="AF68" s="6">
        <f>AC68/AE68</f>
        <v>0.29396325459317585</v>
      </c>
      <c r="AG68"/>
      <c r="AH68" s="2">
        <f t="shared" ref="AH68:AH131" si="22">IF(AE68&gt;0,AE68-AC68,"")</f>
        <v>5.7642857142857142E-2</v>
      </c>
      <c r="AI68">
        <f t="shared" ref="AI68:AI131" si="23">IF(W68&gt;0,LN(W68),"")</f>
        <v>2.5054009448025849</v>
      </c>
      <c r="AJ68">
        <f t="shared" ref="AJ68:AJ131" si="24">IF(AC68&gt;0,LN(AC68*1000),"")</f>
        <v>3.1780538303479458</v>
      </c>
      <c r="AK68">
        <f t="shared" ref="AK68:AK131" si="25">IF(AE68&gt;0,LN((AE68-AC68)*1000),"")</f>
        <v>4.0542663386546902</v>
      </c>
      <c r="AL68">
        <f t="shared" ref="AL68:AL131" si="26">IF(AE68&gt;0,LN(AE68*1000),"")</f>
        <v>4.4023543341795524</v>
      </c>
    </row>
    <row r="69" spans="1:38">
      <c r="A69">
        <v>119</v>
      </c>
      <c r="B69">
        <v>618</v>
      </c>
      <c r="C69" t="s">
        <v>673</v>
      </c>
      <c r="D69" t="s">
        <v>738</v>
      </c>
      <c r="E69" s="1">
        <v>39361.859282407408</v>
      </c>
      <c r="F69" t="s">
        <v>722</v>
      </c>
      <c r="G69">
        <v>22</v>
      </c>
      <c r="H69" t="s">
        <v>1</v>
      </c>
      <c r="I69" t="s">
        <v>94</v>
      </c>
      <c r="J69" t="s">
        <v>491</v>
      </c>
      <c r="M69" t="s">
        <v>3</v>
      </c>
      <c r="N69" t="s">
        <v>4</v>
      </c>
      <c r="O69" t="s">
        <v>5</v>
      </c>
      <c r="R69" t="s">
        <v>338</v>
      </c>
      <c r="T69" t="s">
        <v>8</v>
      </c>
      <c r="U69">
        <v>2.2050000000000001</v>
      </c>
      <c r="V69">
        <v>24</v>
      </c>
      <c r="W69" s="3">
        <f t="shared" si="21"/>
        <v>10.884353741496598</v>
      </c>
      <c r="X69">
        <v>5.92</v>
      </c>
      <c r="AA69" s="3"/>
      <c r="AD69" s="4"/>
      <c r="AE69" s="5"/>
      <c r="AH69" s="2" t="str">
        <f t="shared" si="22"/>
        <v/>
      </c>
      <c r="AI69">
        <f t="shared" si="23"/>
        <v>2.3873263214491365</v>
      </c>
      <c r="AJ69" t="str">
        <f t="shared" si="24"/>
        <v/>
      </c>
      <c r="AK69" t="str">
        <f t="shared" si="25"/>
        <v/>
      </c>
      <c r="AL69" t="str">
        <f t="shared" si="26"/>
        <v/>
      </c>
    </row>
    <row r="70" spans="1:38">
      <c r="A70">
        <v>133</v>
      </c>
      <c r="B70">
        <v>620</v>
      </c>
      <c r="C70" t="s">
        <v>673</v>
      </c>
      <c r="D70" t="s">
        <v>739</v>
      </c>
      <c r="E70" s="1">
        <v>39373.400462962964</v>
      </c>
      <c r="F70" t="s">
        <v>740</v>
      </c>
      <c r="G70">
        <v>22</v>
      </c>
      <c r="H70" t="s">
        <v>1</v>
      </c>
      <c r="I70" t="s">
        <v>94</v>
      </c>
      <c r="J70" t="s">
        <v>491</v>
      </c>
      <c r="M70" t="s">
        <v>44</v>
      </c>
      <c r="N70" t="s">
        <v>45</v>
      </c>
      <c r="O70" t="s">
        <v>46</v>
      </c>
      <c r="R70" t="s">
        <v>741</v>
      </c>
      <c r="S70" t="s">
        <v>742</v>
      </c>
      <c r="T70" t="s">
        <v>8</v>
      </c>
      <c r="U70">
        <v>2.927</v>
      </c>
      <c r="V70">
        <v>31</v>
      </c>
      <c r="W70" s="3">
        <f t="shared" si="21"/>
        <v>10.591048855483431</v>
      </c>
      <c r="X70">
        <v>5.56</v>
      </c>
      <c r="AA70" s="3"/>
      <c r="AD70" s="4"/>
      <c r="AE70" s="5"/>
      <c r="AH70" s="2" t="str">
        <f t="shared" si="22"/>
        <v/>
      </c>
      <c r="AI70">
        <f t="shared" si="23"/>
        <v>2.3600091967753976</v>
      </c>
      <c r="AJ70" t="str">
        <f t="shared" si="24"/>
        <v/>
      </c>
      <c r="AK70" t="str">
        <f t="shared" si="25"/>
        <v/>
      </c>
      <c r="AL70" t="str">
        <f t="shared" si="26"/>
        <v/>
      </c>
    </row>
    <row r="71" spans="1:38">
      <c r="A71">
        <v>134</v>
      </c>
      <c r="B71">
        <v>621</v>
      </c>
      <c r="C71" t="s">
        <v>673</v>
      </c>
      <c r="D71" t="s">
        <v>739</v>
      </c>
      <c r="E71" s="1">
        <v>39373.400462962964</v>
      </c>
      <c r="F71" t="s">
        <v>740</v>
      </c>
      <c r="G71">
        <v>22</v>
      </c>
      <c r="H71" t="s">
        <v>1</v>
      </c>
      <c r="I71" t="s">
        <v>94</v>
      </c>
      <c r="J71" t="s">
        <v>491</v>
      </c>
      <c r="M71" t="s">
        <v>44</v>
      </c>
      <c r="N71" t="s">
        <v>45</v>
      </c>
      <c r="O71" t="s">
        <v>46</v>
      </c>
      <c r="R71" t="s">
        <v>741</v>
      </c>
      <c r="S71" t="s">
        <v>743</v>
      </c>
      <c r="T71" t="s">
        <v>8</v>
      </c>
      <c r="U71">
        <v>2.907</v>
      </c>
      <c r="V71">
        <v>34</v>
      </c>
      <c r="W71" s="3">
        <f t="shared" si="21"/>
        <v>11.695906432748538</v>
      </c>
      <c r="X71">
        <v>6.05</v>
      </c>
      <c r="AA71" s="3"/>
      <c r="AD71" s="4"/>
      <c r="AE71" s="5"/>
      <c r="AH71" s="2" t="str">
        <f t="shared" si="22"/>
        <v/>
      </c>
      <c r="AI71">
        <f t="shared" si="23"/>
        <v>2.4592389030394224</v>
      </c>
      <c r="AJ71" t="str">
        <f t="shared" si="24"/>
        <v/>
      </c>
      <c r="AK71" t="str">
        <f t="shared" si="25"/>
        <v/>
      </c>
      <c r="AL71" t="str">
        <f t="shared" si="26"/>
        <v/>
      </c>
    </row>
    <row r="72" spans="1:38">
      <c r="A72">
        <v>138</v>
      </c>
      <c r="B72">
        <v>622</v>
      </c>
      <c r="C72" t="s">
        <v>673</v>
      </c>
      <c r="D72" t="s">
        <v>739</v>
      </c>
      <c r="E72" s="1">
        <v>39373.400462962964</v>
      </c>
      <c r="F72" t="s">
        <v>740</v>
      </c>
      <c r="G72">
        <v>22</v>
      </c>
      <c r="H72" t="s">
        <v>1</v>
      </c>
      <c r="I72" t="s">
        <v>94</v>
      </c>
      <c r="J72" t="s">
        <v>491</v>
      </c>
      <c r="M72" t="s">
        <v>44</v>
      </c>
      <c r="N72" t="s">
        <v>45</v>
      </c>
      <c r="O72" t="s">
        <v>46</v>
      </c>
      <c r="R72" t="s">
        <v>741</v>
      </c>
      <c r="S72" t="s">
        <v>744</v>
      </c>
      <c r="T72" t="s">
        <v>8</v>
      </c>
      <c r="U72">
        <v>3.363</v>
      </c>
      <c r="V72">
        <v>38</v>
      </c>
      <c r="W72" s="3">
        <f t="shared" si="21"/>
        <v>11.299435028248588</v>
      </c>
      <c r="X72">
        <v>6.67</v>
      </c>
      <c r="AA72" s="3"/>
      <c r="AD72" s="4"/>
      <c r="AE72" s="5"/>
      <c r="AH72" s="2" t="str">
        <f t="shared" si="22"/>
        <v/>
      </c>
      <c r="AI72">
        <f t="shared" si="23"/>
        <v>2.4247527269682534</v>
      </c>
      <c r="AJ72" t="str">
        <f t="shared" si="24"/>
        <v/>
      </c>
      <c r="AK72" t="str">
        <f t="shared" si="25"/>
        <v/>
      </c>
      <c r="AL72" t="str">
        <f t="shared" si="26"/>
        <v/>
      </c>
    </row>
    <row r="73" spans="1:38">
      <c r="A73">
        <v>139</v>
      </c>
      <c r="B73">
        <v>623</v>
      </c>
      <c r="C73" t="s">
        <v>673</v>
      </c>
      <c r="D73" t="s">
        <v>739</v>
      </c>
      <c r="E73" s="1">
        <v>39373.400462962964</v>
      </c>
      <c r="F73" t="s">
        <v>740</v>
      </c>
      <c r="G73">
        <v>22</v>
      </c>
      <c r="H73" t="s">
        <v>1</v>
      </c>
      <c r="I73" t="s">
        <v>94</v>
      </c>
      <c r="J73" t="s">
        <v>491</v>
      </c>
      <c r="M73" t="s">
        <v>44</v>
      </c>
      <c r="N73" t="s">
        <v>45</v>
      </c>
      <c r="O73" t="s">
        <v>46</v>
      </c>
      <c r="R73" t="s">
        <v>741</v>
      </c>
      <c r="S73" t="s">
        <v>742</v>
      </c>
      <c r="T73" t="s">
        <v>8</v>
      </c>
      <c r="U73">
        <v>2.97</v>
      </c>
      <c r="V73">
        <v>31</v>
      </c>
      <c r="W73" s="3">
        <f t="shared" si="21"/>
        <v>10.437710437710438</v>
      </c>
      <c r="X73">
        <v>6.38</v>
      </c>
      <c r="AA73" s="3"/>
      <c r="AD73" s="4"/>
      <c r="AE73" s="5"/>
      <c r="AH73" s="2" t="str">
        <f t="shared" si="22"/>
        <v/>
      </c>
      <c r="AI73">
        <f t="shared" si="23"/>
        <v>2.3454252516705378</v>
      </c>
      <c r="AJ73" t="str">
        <f t="shared" si="24"/>
        <v/>
      </c>
      <c r="AK73" t="str">
        <f t="shared" si="25"/>
        <v/>
      </c>
      <c r="AL73" t="str">
        <f t="shared" si="26"/>
        <v/>
      </c>
    </row>
    <row r="74" spans="1:38">
      <c r="A74" s="2"/>
      <c r="B74" s="2">
        <v>1208</v>
      </c>
      <c r="C74" s="2"/>
      <c r="D74" s="2" t="s">
        <v>745</v>
      </c>
      <c r="E74" s="31">
        <v>40063.311805555553</v>
      </c>
      <c r="F74" s="2"/>
      <c r="G74" s="2">
        <v>22</v>
      </c>
      <c r="H74" s="2" t="s">
        <v>1</v>
      </c>
      <c r="I74" s="2" t="s">
        <v>94</v>
      </c>
      <c r="J74" s="2" t="s">
        <v>491</v>
      </c>
      <c r="K74" s="2" t="s">
        <v>746</v>
      </c>
      <c r="L74" s="2" t="s">
        <v>747</v>
      </c>
      <c r="M74" s="2" t="s">
        <v>44</v>
      </c>
      <c r="N74" s="2" t="s">
        <v>45</v>
      </c>
      <c r="O74" s="2" t="s">
        <v>46</v>
      </c>
      <c r="P74" s="2">
        <v>39.336731999999998</v>
      </c>
      <c r="Q74" s="2">
        <v>-76.129684999999995</v>
      </c>
      <c r="R74" s="39" t="s">
        <v>47</v>
      </c>
      <c r="S74" s="39" t="s">
        <v>748</v>
      </c>
      <c r="T74" s="39" t="s">
        <v>8</v>
      </c>
      <c r="U74" s="2">
        <v>1.613</v>
      </c>
      <c r="V74" s="2">
        <v>19</v>
      </c>
      <c r="W74" s="25">
        <f t="shared" si="21"/>
        <v>11.779293242405457</v>
      </c>
      <c r="X74" s="2">
        <v>6.24</v>
      </c>
      <c r="Y74" s="2"/>
      <c r="Z74" s="2"/>
      <c r="AA74" s="25"/>
      <c r="AB74" s="2"/>
      <c r="AC74" s="2">
        <v>3.5000000000000003E-2</v>
      </c>
      <c r="AD74" s="32">
        <f>AC74*(X74*1000)</f>
        <v>218.40000000000003</v>
      </c>
      <c r="AE74" s="6"/>
      <c r="AF74" s="2"/>
      <c r="AG74" s="2"/>
      <c r="AH74" s="2" t="str">
        <f t="shared" si="22"/>
        <v/>
      </c>
      <c r="AI74">
        <f t="shared" si="23"/>
        <v>2.4663431800233688</v>
      </c>
      <c r="AJ74">
        <f t="shared" si="24"/>
        <v>3.5553480614894135</v>
      </c>
      <c r="AK74" t="str">
        <f t="shared" si="25"/>
        <v/>
      </c>
      <c r="AL74" t="str">
        <f t="shared" si="26"/>
        <v/>
      </c>
    </row>
    <row r="75" spans="1:38">
      <c r="B75">
        <v>1585</v>
      </c>
      <c r="D75" t="s">
        <v>113</v>
      </c>
      <c r="E75" s="1">
        <v>40752.259722222225</v>
      </c>
      <c r="G75">
        <v>22</v>
      </c>
      <c r="H75" t="s">
        <v>106</v>
      </c>
      <c r="I75" t="s">
        <v>94</v>
      </c>
      <c r="K75" t="s">
        <v>114</v>
      </c>
      <c r="M75" t="s">
        <v>102</v>
      </c>
      <c r="N75" t="s">
        <v>115</v>
      </c>
      <c r="O75" t="s">
        <v>116</v>
      </c>
      <c r="P75">
        <v>25.677249</v>
      </c>
      <c r="Q75">
        <v>-80.268191999999999</v>
      </c>
      <c r="R75" t="s">
        <v>117</v>
      </c>
      <c r="T75" s="2" t="s">
        <v>17</v>
      </c>
      <c r="U75">
        <v>1.7490000000000001</v>
      </c>
      <c r="V75">
        <v>18</v>
      </c>
      <c r="W75" s="3">
        <f t="shared" si="21"/>
        <v>10.291595197255575</v>
      </c>
      <c r="X75">
        <v>6.3440000000000003</v>
      </c>
      <c r="AA75" s="3"/>
      <c r="AC75">
        <v>2.1000000000000001E-2</v>
      </c>
      <c r="AD75" s="4">
        <f>AC75*(X75*1000)</f>
        <v>133.22400000000002</v>
      </c>
      <c r="AE75" s="5">
        <f>U75/V75</f>
        <v>9.7166666666666679E-2</v>
      </c>
      <c r="AF75" s="6">
        <f>AC75/AE75</f>
        <v>0.21612349914236706</v>
      </c>
      <c r="AH75" s="2">
        <f t="shared" si="22"/>
        <v>7.6166666666666674E-2</v>
      </c>
      <c r="AI75">
        <f t="shared" si="23"/>
        <v>2.3313275618596996</v>
      </c>
      <c r="AJ75">
        <f t="shared" si="24"/>
        <v>3.044522437723423</v>
      </c>
      <c r="AK75">
        <f t="shared" si="25"/>
        <v>4.3329239216661497</v>
      </c>
      <c r="AL75">
        <f t="shared" si="26"/>
        <v>4.5764277171224377</v>
      </c>
    </row>
    <row r="76" spans="1:38">
      <c r="B76">
        <v>1586</v>
      </c>
      <c r="D76" t="s">
        <v>118</v>
      </c>
      <c r="E76" s="1">
        <v>40752.28402777778</v>
      </c>
      <c r="G76">
        <v>22.1</v>
      </c>
      <c r="H76" t="s">
        <v>106</v>
      </c>
      <c r="I76" t="s">
        <v>94</v>
      </c>
      <c r="K76" t="s">
        <v>114</v>
      </c>
      <c r="M76" t="s">
        <v>102</v>
      </c>
      <c r="N76" t="s">
        <v>115</v>
      </c>
      <c r="O76" t="s">
        <v>116</v>
      </c>
      <c r="P76">
        <v>25.677249</v>
      </c>
      <c r="Q76">
        <v>-80.268191999999999</v>
      </c>
      <c r="R76" t="s">
        <v>117</v>
      </c>
      <c r="T76" s="2" t="s">
        <v>17</v>
      </c>
      <c r="U76">
        <v>2.9420000000000002</v>
      </c>
      <c r="V76">
        <v>30</v>
      </c>
      <c r="W76" s="3">
        <f t="shared" si="21"/>
        <v>10.197144799456151</v>
      </c>
      <c r="X76">
        <v>6.351</v>
      </c>
      <c r="AA76" s="3"/>
      <c r="AC76">
        <v>0.02</v>
      </c>
      <c r="AD76" s="4">
        <f>AC76*(X76*1000)</f>
        <v>127.02</v>
      </c>
      <c r="AE76" s="5">
        <f>U76/V76</f>
        <v>9.8066666666666677E-2</v>
      </c>
      <c r="AF76" s="6">
        <f>AC76/AE76</f>
        <v>0.20394289598912302</v>
      </c>
      <c r="AH76" s="2">
        <f t="shared" si="22"/>
        <v>7.8066666666666673E-2</v>
      </c>
      <c r="AI76">
        <f t="shared" si="23"/>
        <v>2.3221077594829094</v>
      </c>
      <c r="AJ76">
        <f t="shared" si="24"/>
        <v>2.9957322735539909</v>
      </c>
      <c r="AK76">
        <f t="shared" si="25"/>
        <v>4.3575631624955076</v>
      </c>
      <c r="AL76">
        <f t="shared" si="26"/>
        <v>4.5856475194992274</v>
      </c>
    </row>
    <row r="77" spans="1:38">
      <c r="B77">
        <v>1587</v>
      </c>
      <c r="D77" t="s">
        <v>119</v>
      </c>
      <c r="E77" s="1">
        <v>40753.242361111108</v>
      </c>
      <c r="G77">
        <v>22.2</v>
      </c>
      <c r="H77" t="s">
        <v>106</v>
      </c>
      <c r="I77" t="s">
        <v>94</v>
      </c>
      <c r="K77" t="s">
        <v>114</v>
      </c>
      <c r="M77" t="s">
        <v>102</v>
      </c>
      <c r="N77" t="s">
        <v>115</v>
      </c>
      <c r="O77" t="s">
        <v>116</v>
      </c>
      <c r="P77">
        <v>25.677249</v>
      </c>
      <c r="Q77">
        <v>-80.268191999999999</v>
      </c>
      <c r="R77" s="2" t="s">
        <v>117</v>
      </c>
      <c r="T77" s="2" t="s">
        <v>17</v>
      </c>
      <c r="U77">
        <v>3.2829999999999999</v>
      </c>
      <c r="V77">
        <v>33</v>
      </c>
      <c r="W77" s="3">
        <f t="shared" si="21"/>
        <v>10.051781906792568</v>
      </c>
      <c r="X77">
        <v>6.3220000000000001</v>
      </c>
      <c r="AA77" s="3"/>
      <c r="AC77">
        <v>2.1999999999999999E-2</v>
      </c>
      <c r="AD77" s="4">
        <f>AC77*(X77*1000)</f>
        <v>139.084</v>
      </c>
      <c r="AE77" s="5">
        <f>U77/V77</f>
        <v>9.9484848484848482E-2</v>
      </c>
      <c r="AF77" s="6">
        <f>AC77/AE77</f>
        <v>0.22113920194943648</v>
      </c>
      <c r="AH77" s="2">
        <f t="shared" si="22"/>
        <v>7.748484848484849E-2</v>
      </c>
      <c r="AI77">
        <f t="shared" si="23"/>
        <v>2.3077499229470249</v>
      </c>
      <c r="AJ77">
        <f t="shared" si="24"/>
        <v>3.0910424533583161</v>
      </c>
      <c r="AK77">
        <f t="shared" si="25"/>
        <v>4.3500824138247065</v>
      </c>
      <c r="AL77">
        <f t="shared" si="26"/>
        <v>4.6000053560351128</v>
      </c>
    </row>
    <row r="78" spans="1:38">
      <c r="B78">
        <v>1615</v>
      </c>
      <c r="D78" t="s">
        <v>120</v>
      </c>
      <c r="E78" s="1">
        <v>40769.311805555553</v>
      </c>
      <c r="G78">
        <v>22.3</v>
      </c>
      <c r="H78" t="s">
        <v>106</v>
      </c>
      <c r="I78" t="s">
        <v>107</v>
      </c>
      <c r="L78" t="s">
        <v>121</v>
      </c>
      <c r="M78" s="2" t="s">
        <v>3</v>
      </c>
      <c r="N78" s="2" t="s">
        <v>4</v>
      </c>
      <c r="O78" s="2" t="s">
        <v>5</v>
      </c>
      <c r="P78" s="2">
        <v>39.767099000000002</v>
      </c>
      <c r="Q78" s="2">
        <v>-75.897705999999999</v>
      </c>
      <c r="R78" s="2" t="s">
        <v>122</v>
      </c>
      <c r="S78" t="s">
        <v>16</v>
      </c>
      <c r="T78" t="s">
        <v>17</v>
      </c>
      <c r="U78">
        <v>1.643</v>
      </c>
      <c r="V78">
        <v>22</v>
      </c>
      <c r="W78" s="3">
        <f t="shared" si="21"/>
        <v>13.390139987827146</v>
      </c>
      <c r="X78">
        <v>6.1189999999999998</v>
      </c>
      <c r="AA78" s="3"/>
      <c r="AC78">
        <v>3.3000000000000002E-2</v>
      </c>
      <c r="AD78" s="4">
        <f>AC78*(X78*1000)</f>
        <v>201.92700000000002</v>
      </c>
      <c r="AE78" s="5">
        <f>U78/V78</f>
        <v>7.4681818181818183E-2</v>
      </c>
      <c r="AF78" s="6">
        <f>AC78/AE78</f>
        <v>0.44187461959829583</v>
      </c>
      <c r="AH78" s="2">
        <f t="shared" si="22"/>
        <v>4.1681818181818181E-2</v>
      </c>
      <c r="AI78">
        <f t="shared" si="23"/>
        <v>2.5945186143031846</v>
      </c>
      <c r="AJ78">
        <f t="shared" si="24"/>
        <v>3.4965075614664802</v>
      </c>
      <c r="AK78">
        <f t="shared" si="25"/>
        <v>3.730065018898149</v>
      </c>
      <c r="AL78">
        <f t="shared" si="26"/>
        <v>4.3132366646789526</v>
      </c>
    </row>
    <row r="79" spans="1:38">
      <c r="A79" s="2"/>
      <c r="B79" s="2">
        <v>1179</v>
      </c>
      <c r="C79" s="2" t="s">
        <v>484</v>
      </c>
      <c r="D79" s="2" t="s">
        <v>749</v>
      </c>
      <c r="E79" s="31">
        <v>39673.340208333335</v>
      </c>
      <c r="F79" s="2" t="s">
        <v>750</v>
      </c>
      <c r="G79" s="2">
        <v>22.5</v>
      </c>
      <c r="H79" s="2" t="s">
        <v>1</v>
      </c>
      <c r="I79" s="2" t="s">
        <v>94</v>
      </c>
      <c r="J79" s="2" t="s">
        <v>491</v>
      </c>
      <c r="K79" s="2"/>
      <c r="L79" s="2"/>
      <c r="M79" s="2" t="s">
        <v>44</v>
      </c>
      <c r="N79" s="2" t="s">
        <v>45</v>
      </c>
      <c r="O79" s="2" t="s">
        <v>46</v>
      </c>
      <c r="P79" s="2"/>
      <c r="Q79" s="2"/>
      <c r="R79" s="2" t="s">
        <v>488</v>
      </c>
      <c r="S79" s="2" t="s">
        <v>489</v>
      </c>
      <c r="T79" s="2" t="s">
        <v>29</v>
      </c>
      <c r="U79" s="2">
        <v>1.59</v>
      </c>
      <c r="V79" s="2">
        <v>23</v>
      </c>
      <c r="W79" s="25">
        <f t="shared" si="21"/>
        <v>14.465408805031446</v>
      </c>
      <c r="X79" s="2">
        <v>7.1</v>
      </c>
      <c r="Y79" s="2"/>
      <c r="Z79" s="2"/>
      <c r="AA79" s="25"/>
      <c r="AB79" s="2"/>
      <c r="AC79" s="2"/>
      <c r="AD79" s="32"/>
      <c r="AE79" s="6"/>
      <c r="AF79" s="2"/>
      <c r="AG79" s="2"/>
      <c r="AH79" s="2" t="str">
        <f t="shared" si="22"/>
        <v/>
      </c>
      <c r="AI79">
        <f t="shared" si="23"/>
        <v>2.6717601996970095</v>
      </c>
      <c r="AJ79" t="str">
        <f t="shared" si="24"/>
        <v/>
      </c>
      <c r="AK79" t="str">
        <f t="shared" si="25"/>
        <v/>
      </c>
      <c r="AL79" t="str">
        <f t="shared" si="26"/>
        <v/>
      </c>
    </row>
    <row r="80" spans="1:38">
      <c r="A80" s="2"/>
      <c r="B80" s="2">
        <v>1180</v>
      </c>
      <c r="C80" s="2" t="s">
        <v>484</v>
      </c>
      <c r="D80" s="2" t="s">
        <v>749</v>
      </c>
      <c r="E80" s="31">
        <v>39673.340208333335</v>
      </c>
      <c r="F80" s="2" t="s">
        <v>750</v>
      </c>
      <c r="G80" s="2">
        <v>22.5</v>
      </c>
      <c r="H80" s="2" t="s">
        <v>1</v>
      </c>
      <c r="I80" s="2" t="s">
        <v>94</v>
      </c>
      <c r="J80" s="2" t="s">
        <v>491</v>
      </c>
      <c r="K80" s="2"/>
      <c r="L80" s="2"/>
      <c r="M80" s="2" t="s">
        <v>44</v>
      </c>
      <c r="N80" s="2" t="s">
        <v>45</v>
      </c>
      <c r="O80" s="2" t="s">
        <v>46</v>
      </c>
      <c r="P80" s="2"/>
      <c r="Q80" s="2"/>
      <c r="R80" s="2" t="s">
        <v>488</v>
      </c>
      <c r="S80" s="2" t="s">
        <v>489</v>
      </c>
      <c r="T80" s="2" t="s">
        <v>29</v>
      </c>
      <c r="U80" s="2">
        <v>2.2429999999999999</v>
      </c>
      <c r="V80" s="2">
        <v>32</v>
      </c>
      <c r="W80" s="25">
        <f t="shared" si="21"/>
        <v>14.266607222469908</v>
      </c>
      <c r="X80" s="2">
        <v>7.2</v>
      </c>
      <c r="Y80" s="2"/>
      <c r="Z80" s="2"/>
      <c r="AA80" s="25"/>
      <c r="AB80" s="2"/>
      <c r="AC80" s="2"/>
      <c r="AD80" s="32"/>
      <c r="AE80" s="6"/>
      <c r="AF80" s="2"/>
      <c r="AG80" s="2"/>
      <c r="AH80" s="2" t="str">
        <f t="shared" si="22"/>
        <v/>
      </c>
      <c r="AI80">
        <f t="shared" si="23"/>
        <v>2.6579216472616554</v>
      </c>
      <c r="AJ80" t="str">
        <f t="shared" si="24"/>
        <v/>
      </c>
      <c r="AK80" t="str">
        <f t="shared" si="25"/>
        <v/>
      </c>
      <c r="AL80" t="str">
        <f t="shared" si="26"/>
        <v/>
      </c>
    </row>
    <row r="81" spans="1:38">
      <c r="A81" s="2"/>
      <c r="B81" s="2">
        <v>1181</v>
      </c>
      <c r="C81" s="2" t="s">
        <v>484</v>
      </c>
      <c r="D81" s="2" t="s">
        <v>749</v>
      </c>
      <c r="E81" s="31">
        <v>39673.340208333335</v>
      </c>
      <c r="F81" s="2" t="s">
        <v>750</v>
      </c>
      <c r="G81" s="2">
        <v>22.5</v>
      </c>
      <c r="H81" s="2" t="s">
        <v>1</v>
      </c>
      <c r="I81" s="2" t="s">
        <v>94</v>
      </c>
      <c r="J81" s="2" t="s">
        <v>491</v>
      </c>
      <c r="K81" s="2"/>
      <c r="L81" s="2"/>
      <c r="M81" s="2" t="s">
        <v>44</v>
      </c>
      <c r="N81" s="2" t="s">
        <v>45</v>
      </c>
      <c r="O81" s="2" t="s">
        <v>46</v>
      </c>
      <c r="P81" s="2"/>
      <c r="Q81" s="2"/>
      <c r="R81" s="2" t="s">
        <v>488</v>
      </c>
      <c r="S81" s="2" t="s">
        <v>489</v>
      </c>
      <c r="T81" s="2" t="s">
        <v>29</v>
      </c>
      <c r="U81" s="2">
        <v>2.133</v>
      </c>
      <c r="V81" s="2">
        <v>26</v>
      </c>
      <c r="W81" s="25">
        <f t="shared" si="21"/>
        <v>12.189404594467886</v>
      </c>
      <c r="X81" s="2">
        <v>6.8</v>
      </c>
      <c r="Y81" s="2"/>
      <c r="Z81" s="2"/>
      <c r="AA81" s="25"/>
      <c r="AB81" s="2"/>
      <c r="AC81" s="2"/>
      <c r="AD81" s="32"/>
      <c r="AE81" s="6"/>
      <c r="AF81" s="2"/>
      <c r="AG81" s="2"/>
      <c r="AH81" s="2" t="str">
        <f t="shared" si="22"/>
        <v/>
      </c>
      <c r="AI81">
        <f t="shared" si="23"/>
        <v>2.5005670985322688</v>
      </c>
      <c r="AJ81" t="str">
        <f t="shared" si="24"/>
        <v/>
      </c>
      <c r="AK81" t="str">
        <f t="shared" si="25"/>
        <v/>
      </c>
      <c r="AL81" t="str">
        <f t="shared" si="26"/>
        <v/>
      </c>
    </row>
    <row r="82" spans="1:38">
      <c r="B82">
        <v>1428</v>
      </c>
      <c r="D82" s="2" t="s">
        <v>751</v>
      </c>
      <c r="E82" s="1">
        <v>40439.595833333333</v>
      </c>
      <c r="G82">
        <v>22.5</v>
      </c>
      <c r="H82" s="2" t="s">
        <v>106</v>
      </c>
      <c r="I82" s="2" t="s">
        <v>94</v>
      </c>
      <c r="J82" t="s">
        <v>669</v>
      </c>
      <c r="M82" s="2" t="s">
        <v>462</v>
      </c>
      <c r="N82" s="2" t="s">
        <v>4</v>
      </c>
      <c r="O82" s="2" t="s">
        <v>752</v>
      </c>
      <c r="P82" s="2">
        <v>39.682940000000002</v>
      </c>
      <c r="Q82" s="2">
        <v>-75.831884000000002</v>
      </c>
      <c r="R82" s="2" t="s">
        <v>753</v>
      </c>
      <c r="S82" s="2" t="s">
        <v>754</v>
      </c>
      <c r="T82" t="s">
        <v>155</v>
      </c>
      <c r="U82">
        <v>1.5580000000000001</v>
      </c>
      <c r="V82">
        <v>18</v>
      </c>
      <c r="W82" s="3">
        <f t="shared" si="21"/>
        <v>11.553273427471117</v>
      </c>
      <c r="X82">
        <v>5.7489999999999997</v>
      </c>
      <c r="AA82" s="3"/>
      <c r="AC82">
        <v>0.03</v>
      </c>
      <c r="AD82" s="4">
        <f>AC82*(X82*1000)</f>
        <v>172.47</v>
      </c>
      <c r="AE82" s="5">
        <f>U82/V82</f>
        <v>8.6555555555555552E-2</v>
      </c>
      <c r="AF82" s="5">
        <f>AC82/AE82</f>
        <v>0.34659820282413351</v>
      </c>
      <c r="AH82" s="2">
        <f t="shared" si="22"/>
        <v>5.6555555555555553E-2</v>
      </c>
      <c r="AI82">
        <f t="shared" si="23"/>
        <v>2.4469688104476082</v>
      </c>
      <c r="AJ82">
        <f t="shared" si="24"/>
        <v>3.4011973816621555</v>
      </c>
      <c r="AK82">
        <f t="shared" si="25"/>
        <v>4.0352234392143034</v>
      </c>
      <c r="AL82">
        <f t="shared" si="26"/>
        <v>4.4607864685345291</v>
      </c>
    </row>
    <row r="83" spans="1:38">
      <c r="B83">
        <v>1429</v>
      </c>
      <c r="D83" s="2" t="s">
        <v>755</v>
      </c>
      <c r="E83" s="1">
        <v>40439.60833333333</v>
      </c>
      <c r="G83">
        <v>22.5</v>
      </c>
      <c r="H83" s="2" t="s">
        <v>106</v>
      </c>
      <c r="I83" s="2" t="s">
        <v>94</v>
      </c>
      <c r="J83" t="s">
        <v>669</v>
      </c>
      <c r="M83" s="2" t="s">
        <v>462</v>
      </c>
      <c r="N83" s="2" t="s">
        <v>4</v>
      </c>
      <c r="O83" s="2" t="s">
        <v>752</v>
      </c>
      <c r="P83" s="2">
        <v>39.682940000000002</v>
      </c>
      <c r="Q83" s="2">
        <v>-75.831884000000002</v>
      </c>
      <c r="R83" s="2" t="s">
        <v>753</v>
      </c>
      <c r="S83" s="2" t="s">
        <v>754</v>
      </c>
      <c r="T83" t="s">
        <v>155</v>
      </c>
      <c r="U83">
        <v>2.2000000000000002</v>
      </c>
      <c r="V83">
        <v>27</v>
      </c>
      <c r="W83" s="3">
        <f t="shared" si="21"/>
        <v>12.272727272727272</v>
      </c>
      <c r="X83">
        <v>6.867</v>
      </c>
      <c r="AA83" s="3"/>
      <c r="AC83">
        <v>2.4E-2</v>
      </c>
      <c r="AD83" s="4">
        <f>AC83*(X83*1000)</f>
        <v>164.80799999999999</v>
      </c>
      <c r="AE83" s="5">
        <f>U83/V83</f>
        <v>8.1481481481481488E-2</v>
      </c>
      <c r="AF83" s="5">
        <f>AC83/AE83</f>
        <v>0.29454545454545455</v>
      </c>
      <c r="AH83" s="2">
        <f t="shared" si="22"/>
        <v>5.7481481481481488E-2</v>
      </c>
      <c r="AI83">
        <f t="shared" si="23"/>
        <v>2.507379505640059</v>
      </c>
      <c r="AJ83">
        <f t="shared" si="24"/>
        <v>3.1780538303479458</v>
      </c>
      <c r="AK83">
        <f t="shared" si="25"/>
        <v>4.0514628347388353</v>
      </c>
      <c r="AL83">
        <f t="shared" si="26"/>
        <v>4.4003757733420787</v>
      </c>
    </row>
    <row r="84" spans="1:38">
      <c r="B84">
        <v>1590</v>
      </c>
      <c r="D84" t="s">
        <v>123</v>
      </c>
      <c r="E84" s="1">
        <v>40765.25</v>
      </c>
      <c r="G84">
        <v>22.5</v>
      </c>
      <c r="H84" t="s">
        <v>106</v>
      </c>
      <c r="I84" t="s">
        <v>107</v>
      </c>
      <c r="J84" t="s">
        <v>124</v>
      </c>
      <c r="L84" t="s">
        <v>125</v>
      </c>
      <c r="M84" s="2" t="s">
        <v>3</v>
      </c>
      <c r="N84" s="2" t="s">
        <v>4</v>
      </c>
      <c r="O84" s="2" t="s">
        <v>5</v>
      </c>
      <c r="P84" s="2">
        <v>39.767099000000002</v>
      </c>
      <c r="Q84" s="2">
        <v>-75.897705999999999</v>
      </c>
      <c r="R84" s="2" t="s">
        <v>122</v>
      </c>
      <c r="S84" s="2" t="s">
        <v>16</v>
      </c>
      <c r="T84" s="2" t="s">
        <v>17</v>
      </c>
      <c r="U84">
        <v>1.5880000000000001</v>
      </c>
      <c r="V84">
        <v>21</v>
      </c>
      <c r="W84" s="3">
        <f t="shared" si="21"/>
        <v>13.224181360201511</v>
      </c>
      <c r="X84">
        <v>5.8010000000000002</v>
      </c>
      <c r="AA84" s="3"/>
      <c r="AC84">
        <v>3.3000000000000002E-2</v>
      </c>
      <c r="AD84" s="4">
        <f>AC84*(X84*1000)</f>
        <v>191.43300000000002</v>
      </c>
      <c r="AE84" s="5">
        <f>U84/V84</f>
        <v>7.5619047619047627E-2</v>
      </c>
      <c r="AF84" s="6">
        <f>AC84/AE84</f>
        <v>0.43639798488664983</v>
      </c>
      <c r="AH84" s="2">
        <f t="shared" si="22"/>
        <v>4.2619047619047626E-2</v>
      </c>
      <c r="AI84">
        <f t="shared" si="23"/>
        <v>2.5820470748984792</v>
      </c>
      <c r="AJ84">
        <f t="shared" si="24"/>
        <v>3.4965075614664802</v>
      </c>
      <c r="AK84">
        <f t="shared" si="25"/>
        <v>3.7523012805514324</v>
      </c>
      <c r="AL84">
        <f t="shared" si="26"/>
        <v>4.3257082040836581</v>
      </c>
    </row>
    <row r="85" spans="1:38">
      <c r="A85" s="2"/>
      <c r="B85" s="2">
        <v>1325</v>
      </c>
      <c r="C85" s="2"/>
      <c r="D85" s="2" t="s">
        <v>756</v>
      </c>
      <c r="E85" s="31">
        <v>40407.857638888891</v>
      </c>
      <c r="F85" s="2"/>
      <c r="G85" s="2">
        <v>23</v>
      </c>
      <c r="H85" s="2" t="s">
        <v>106</v>
      </c>
      <c r="I85" s="2" t="s">
        <v>94</v>
      </c>
      <c r="J85" s="2" t="s">
        <v>669</v>
      </c>
      <c r="K85" s="2"/>
      <c r="L85" s="2" t="s">
        <v>757</v>
      </c>
      <c r="M85" s="2" t="s">
        <v>143</v>
      </c>
      <c r="N85" s="2" t="s">
        <v>403</v>
      </c>
      <c r="O85" s="2" t="s">
        <v>5</v>
      </c>
      <c r="P85" s="2">
        <v>39.767099000000002</v>
      </c>
      <c r="Q85" s="2">
        <v>-75.897705999999999</v>
      </c>
      <c r="R85" s="2" t="s">
        <v>338</v>
      </c>
      <c r="S85" s="2" t="s">
        <v>758</v>
      </c>
      <c r="T85" s="2" t="s">
        <v>17</v>
      </c>
      <c r="U85" s="2"/>
      <c r="V85" s="2"/>
      <c r="W85" s="25"/>
      <c r="X85" s="2"/>
      <c r="Y85" s="2"/>
      <c r="Z85" s="2"/>
      <c r="AA85" s="25"/>
      <c r="AB85" s="2"/>
      <c r="AC85" s="2"/>
      <c r="AD85" s="32"/>
      <c r="AE85" s="6"/>
      <c r="AF85" s="6"/>
      <c r="AG85" s="2"/>
      <c r="AH85" s="2" t="str">
        <f t="shared" si="22"/>
        <v/>
      </c>
      <c r="AI85" t="str">
        <f t="shared" si="23"/>
        <v/>
      </c>
      <c r="AJ85" t="str">
        <f t="shared" si="24"/>
        <v/>
      </c>
      <c r="AK85" t="str">
        <f t="shared" si="25"/>
        <v/>
      </c>
      <c r="AL85" t="str">
        <f t="shared" si="26"/>
        <v/>
      </c>
    </row>
    <row r="86" spans="1:38">
      <c r="D86" t="s">
        <v>126</v>
      </c>
      <c r="E86" s="1">
        <v>41144.253472222219</v>
      </c>
      <c r="G86">
        <v>23</v>
      </c>
      <c r="H86" t="s">
        <v>1</v>
      </c>
      <c r="I86" t="s">
        <v>94</v>
      </c>
      <c r="L86" t="s">
        <v>101</v>
      </c>
      <c r="M86" s="2" t="s">
        <v>102</v>
      </c>
      <c r="N86" t="s">
        <v>103</v>
      </c>
      <c r="O86" t="s">
        <v>104</v>
      </c>
      <c r="P86" s="10">
        <v>29.518136599999998</v>
      </c>
      <c r="Q86">
        <v>-82.221029799999997</v>
      </c>
      <c r="R86" t="s">
        <v>104</v>
      </c>
      <c r="T86" s="2"/>
      <c r="U86">
        <v>2.4449999999999998</v>
      </c>
      <c r="V86">
        <v>29</v>
      </c>
      <c r="W86" s="3">
        <f t="shared" ref="W86:W133" si="27">V86/U86</f>
        <v>11.860940695296524</v>
      </c>
      <c r="X86">
        <v>6.6040000000000001</v>
      </c>
      <c r="AA86" s="3"/>
      <c r="AC86">
        <v>2.9000000000000001E-2</v>
      </c>
      <c r="AD86" s="4">
        <f t="shared" ref="AD86:AD94" si="28">AC86*(X86*1000)</f>
        <v>191.51600000000002</v>
      </c>
      <c r="AE86" s="5">
        <f t="shared" ref="AE86:AE94" si="29">U86/V86</f>
        <v>8.4310344827586203E-2</v>
      </c>
      <c r="AF86" s="6">
        <f t="shared" ref="AF86:AF94" si="30">AC86/AE86</f>
        <v>0.34396728016359923</v>
      </c>
      <c r="AH86" s="2">
        <f t="shared" si="22"/>
        <v>5.5310344827586205E-2</v>
      </c>
      <c r="AI86">
        <f t="shared" si="23"/>
        <v>2.4732507070596386</v>
      </c>
      <c r="AJ86">
        <f t="shared" si="24"/>
        <v>3.3672958299864741</v>
      </c>
      <c r="AK86">
        <f t="shared" si="25"/>
        <v>4.0129599584399855</v>
      </c>
      <c r="AL86">
        <f t="shared" si="26"/>
        <v>4.4345045719224983</v>
      </c>
    </row>
    <row r="87" spans="1:38">
      <c r="D87" t="s">
        <v>127</v>
      </c>
      <c r="E87" s="1">
        <v>41144.299305555556</v>
      </c>
      <c r="G87">
        <v>23</v>
      </c>
      <c r="H87" t="s">
        <v>1</v>
      </c>
      <c r="I87" t="s">
        <v>94</v>
      </c>
      <c r="L87" t="s">
        <v>101</v>
      </c>
      <c r="M87" s="2" t="s">
        <v>102</v>
      </c>
      <c r="N87" t="s">
        <v>103</v>
      </c>
      <c r="O87" t="s">
        <v>104</v>
      </c>
      <c r="P87" s="10">
        <v>29.518136599999998</v>
      </c>
      <c r="Q87">
        <v>-82.221029799999997</v>
      </c>
      <c r="R87" t="s">
        <v>104</v>
      </c>
      <c r="T87" s="2"/>
      <c r="U87">
        <v>1.88</v>
      </c>
      <c r="V87">
        <v>22</v>
      </c>
      <c r="W87" s="3">
        <f t="shared" si="27"/>
        <v>11.702127659574469</v>
      </c>
      <c r="X87">
        <v>6.5910000000000002</v>
      </c>
      <c r="AA87" s="3"/>
      <c r="AC87">
        <v>0.03</v>
      </c>
      <c r="AD87" s="4">
        <f t="shared" si="28"/>
        <v>197.73</v>
      </c>
      <c r="AE87" s="5">
        <f t="shared" si="29"/>
        <v>8.545454545454545E-2</v>
      </c>
      <c r="AF87" s="6">
        <f t="shared" si="30"/>
        <v>0.35106382978723405</v>
      </c>
      <c r="AH87" s="2">
        <f t="shared" si="22"/>
        <v>5.5454545454545451E-2</v>
      </c>
      <c r="AI87">
        <f t="shared" si="23"/>
        <v>2.4597706765164582</v>
      </c>
      <c r="AJ87">
        <f t="shared" si="24"/>
        <v>3.4011973816621555</v>
      </c>
      <c r="AK87">
        <f t="shared" si="25"/>
        <v>4.0155636843689866</v>
      </c>
      <c r="AL87">
        <f t="shared" si="26"/>
        <v>4.4479846024656791</v>
      </c>
    </row>
    <row r="88" spans="1:38">
      <c r="D88" t="s">
        <v>128</v>
      </c>
      <c r="E88" s="1">
        <v>41150.790972222225</v>
      </c>
      <c r="G88">
        <v>23</v>
      </c>
      <c r="H88" t="s">
        <v>1</v>
      </c>
      <c r="I88" t="s">
        <v>94</v>
      </c>
      <c r="L88" t="s">
        <v>129</v>
      </c>
      <c r="M88" s="2" t="s">
        <v>3</v>
      </c>
      <c r="N88" s="2" t="s">
        <v>4</v>
      </c>
      <c r="O88" s="2" t="s">
        <v>5</v>
      </c>
      <c r="P88" s="2">
        <v>39.767099000000002</v>
      </c>
      <c r="Q88" s="2">
        <v>-75.897705999999999</v>
      </c>
      <c r="R88" s="2" t="s">
        <v>130</v>
      </c>
      <c r="S88" t="s">
        <v>131</v>
      </c>
      <c r="T88" s="2" t="s">
        <v>8</v>
      </c>
      <c r="U88">
        <v>0.995</v>
      </c>
      <c r="V88">
        <v>13</v>
      </c>
      <c r="W88" s="3">
        <f t="shared" si="27"/>
        <v>13.06532663316583</v>
      </c>
      <c r="X88">
        <v>7.343</v>
      </c>
      <c r="AA88" s="3"/>
      <c r="AC88">
        <v>2.7E-2</v>
      </c>
      <c r="AD88" s="4">
        <f t="shared" si="28"/>
        <v>198.261</v>
      </c>
      <c r="AE88" s="5">
        <f t="shared" si="29"/>
        <v>7.6538461538461541E-2</v>
      </c>
      <c r="AF88" s="6">
        <f t="shared" si="30"/>
        <v>0.35276381909547738</v>
      </c>
      <c r="AH88" s="2">
        <f t="shared" si="22"/>
        <v>4.9538461538461545E-2</v>
      </c>
      <c r="AI88">
        <f t="shared" si="23"/>
        <v>2.5699618992850812</v>
      </c>
      <c r="AJ88">
        <f t="shared" si="24"/>
        <v>3.2958368660043291</v>
      </c>
      <c r="AK88">
        <f t="shared" si="25"/>
        <v>3.9027493686428172</v>
      </c>
      <c r="AL88">
        <f t="shared" si="26"/>
        <v>4.3377933796970565</v>
      </c>
    </row>
    <row r="89" spans="1:38">
      <c r="D89" t="s">
        <v>132</v>
      </c>
      <c r="E89" s="1">
        <v>41145.291666666664</v>
      </c>
      <c r="G89">
        <v>23.1</v>
      </c>
      <c r="H89" t="s">
        <v>1</v>
      </c>
      <c r="I89" t="s">
        <v>94</v>
      </c>
      <c r="L89" t="s">
        <v>101</v>
      </c>
      <c r="M89" s="2" t="s">
        <v>102</v>
      </c>
      <c r="N89" t="s">
        <v>103</v>
      </c>
      <c r="O89" t="s">
        <v>104</v>
      </c>
      <c r="P89" s="10">
        <v>29.518136599999998</v>
      </c>
      <c r="Q89">
        <v>-82.221029799999997</v>
      </c>
      <c r="R89" t="s">
        <v>104</v>
      </c>
      <c r="T89" s="2"/>
      <c r="U89">
        <v>1.012</v>
      </c>
      <c r="V89">
        <v>12</v>
      </c>
      <c r="W89" s="3">
        <f t="shared" si="27"/>
        <v>11.857707509881422</v>
      </c>
      <c r="X89">
        <v>6.6680000000000001</v>
      </c>
      <c r="AA89" s="3"/>
      <c r="AC89">
        <v>2.9000000000000001E-2</v>
      </c>
      <c r="AD89" s="4">
        <f t="shared" si="28"/>
        <v>193.37200000000001</v>
      </c>
      <c r="AE89" s="5">
        <f t="shared" si="29"/>
        <v>8.433333333333333E-2</v>
      </c>
      <c r="AF89" s="6">
        <f t="shared" si="30"/>
        <v>0.34387351778656128</v>
      </c>
      <c r="AH89" s="2">
        <f t="shared" si="22"/>
        <v>5.5333333333333332E-2</v>
      </c>
      <c r="AI89">
        <f t="shared" si="23"/>
        <v>2.4729780789227265</v>
      </c>
      <c r="AJ89">
        <f t="shared" si="24"/>
        <v>3.3672958299864741</v>
      </c>
      <c r="AK89">
        <f t="shared" si="25"/>
        <v>4.0133754996884337</v>
      </c>
      <c r="AL89">
        <f t="shared" si="26"/>
        <v>4.4347772000594103</v>
      </c>
    </row>
    <row r="90" spans="1:38">
      <c r="B90" s="2">
        <v>1307</v>
      </c>
      <c r="D90" s="2" t="s">
        <v>759</v>
      </c>
      <c r="E90" s="1">
        <v>40394.267361111109</v>
      </c>
      <c r="G90">
        <v>23.2</v>
      </c>
      <c r="H90" t="s">
        <v>106</v>
      </c>
      <c r="I90" t="s">
        <v>94</v>
      </c>
      <c r="J90" t="s">
        <v>669</v>
      </c>
      <c r="K90" t="s">
        <v>760</v>
      </c>
      <c r="L90" t="s">
        <v>761</v>
      </c>
      <c r="M90" s="2" t="s">
        <v>3</v>
      </c>
      <c r="N90" s="2" t="s">
        <v>4</v>
      </c>
      <c r="O90" s="2" t="s">
        <v>5</v>
      </c>
      <c r="P90" s="2">
        <v>39.767099000000002</v>
      </c>
      <c r="Q90" s="2">
        <v>-75.897705999999999</v>
      </c>
      <c r="R90" s="2" t="s">
        <v>338</v>
      </c>
      <c r="S90" s="2" t="s">
        <v>16</v>
      </c>
      <c r="T90" s="2" t="s">
        <v>17</v>
      </c>
      <c r="U90">
        <v>0.96599999999999997</v>
      </c>
      <c r="V90">
        <v>12</v>
      </c>
      <c r="W90" s="3">
        <f t="shared" si="27"/>
        <v>12.422360248447205</v>
      </c>
      <c r="X90">
        <v>6.4850000000000003</v>
      </c>
      <c r="AA90" s="3"/>
      <c r="AC90">
        <v>2.8000000000000001E-2</v>
      </c>
      <c r="AD90" s="4">
        <f t="shared" si="28"/>
        <v>181.58</v>
      </c>
      <c r="AE90" s="5">
        <f t="shared" si="29"/>
        <v>8.0500000000000002E-2</v>
      </c>
      <c r="AF90" s="5">
        <f t="shared" si="30"/>
        <v>0.34782608695652173</v>
      </c>
      <c r="AH90" s="2">
        <f t="shared" si="22"/>
        <v>5.2500000000000005E-2</v>
      </c>
      <c r="AI90">
        <f t="shared" si="23"/>
        <v>2.5194980945576195</v>
      </c>
      <c r="AJ90">
        <f t="shared" si="24"/>
        <v>3.3322045101752038</v>
      </c>
      <c r="AK90">
        <f t="shared" si="25"/>
        <v>3.9608131695975781</v>
      </c>
      <c r="AL90">
        <f t="shared" si="26"/>
        <v>4.3882571844245177</v>
      </c>
    </row>
    <row r="91" spans="1:38">
      <c r="B91" s="2">
        <v>1310</v>
      </c>
      <c r="D91" t="s">
        <v>762</v>
      </c>
      <c r="E91" s="1">
        <v>40272.273611111108</v>
      </c>
      <c r="G91">
        <v>23.2</v>
      </c>
      <c r="H91" t="s">
        <v>106</v>
      </c>
      <c r="I91" t="s">
        <v>94</v>
      </c>
      <c r="J91" t="s">
        <v>669</v>
      </c>
      <c r="L91" t="s">
        <v>757</v>
      </c>
      <c r="M91" t="s">
        <v>3</v>
      </c>
      <c r="N91" t="s">
        <v>4</v>
      </c>
      <c r="O91" t="s">
        <v>5</v>
      </c>
      <c r="P91">
        <v>39.767099000000002</v>
      </c>
      <c r="Q91">
        <v>-75.897705999999999</v>
      </c>
      <c r="R91" t="s">
        <v>338</v>
      </c>
      <c r="S91" t="s">
        <v>16</v>
      </c>
      <c r="U91">
        <v>1.526</v>
      </c>
      <c r="V91">
        <v>19</v>
      </c>
      <c r="W91" s="3">
        <f t="shared" si="27"/>
        <v>12.450851900393184</v>
      </c>
      <c r="X91">
        <v>6.4870000000000001</v>
      </c>
      <c r="AA91" s="3"/>
      <c r="AC91">
        <v>2.7E-2</v>
      </c>
      <c r="AD91" s="4">
        <f t="shared" si="28"/>
        <v>175.149</v>
      </c>
      <c r="AE91" s="5">
        <f t="shared" si="29"/>
        <v>8.0315789473684215E-2</v>
      </c>
      <c r="AF91" s="5">
        <f t="shared" si="30"/>
        <v>0.33617300131061595</v>
      </c>
      <c r="AH91" s="2">
        <f t="shared" si="22"/>
        <v>5.3315789473684219E-2</v>
      </c>
      <c r="AI91">
        <f t="shared" si="23"/>
        <v>2.5217890463041752</v>
      </c>
      <c r="AJ91">
        <f t="shared" si="24"/>
        <v>3.2958368660043291</v>
      </c>
      <c r="AK91">
        <f t="shared" si="25"/>
        <v>3.976232525082243</v>
      </c>
      <c r="AL91">
        <f t="shared" si="26"/>
        <v>4.385966232677962</v>
      </c>
    </row>
    <row r="92" spans="1:38">
      <c r="D92" t="s">
        <v>133</v>
      </c>
      <c r="E92" s="1">
        <v>41147.305555555555</v>
      </c>
      <c r="G92">
        <v>23.3</v>
      </c>
      <c r="H92" t="s">
        <v>1</v>
      </c>
      <c r="I92" t="s">
        <v>94</v>
      </c>
      <c r="L92" t="s">
        <v>101</v>
      </c>
      <c r="M92" s="2" t="s">
        <v>102</v>
      </c>
      <c r="N92" t="s">
        <v>103</v>
      </c>
      <c r="O92" t="s">
        <v>104</v>
      </c>
      <c r="P92" s="10">
        <v>29.518136599999998</v>
      </c>
      <c r="Q92">
        <v>-82.221029799999997</v>
      </c>
      <c r="R92" t="s">
        <v>104</v>
      </c>
      <c r="T92" s="2"/>
      <c r="U92">
        <v>1.7529999999999999</v>
      </c>
      <c r="V92">
        <v>21</v>
      </c>
      <c r="W92" s="3">
        <f t="shared" si="27"/>
        <v>11.979463776383344</v>
      </c>
      <c r="X92">
        <v>6.2480000000000002</v>
      </c>
      <c r="AA92" s="3"/>
      <c r="AC92">
        <v>3.3000000000000002E-2</v>
      </c>
      <c r="AD92" s="4">
        <f t="shared" si="28"/>
        <v>206.184</v>
      </c>
      <c r="AE92" s="5">
        <f t="shared" si="29"/>
        <v>8.3476190476190468E-2</v>
      </c>
      <c r="AF92" s="6">
        <f t="shared" si="30"/>
        <v>0.39532230462065038</v>
      </c>
      <c r="AH92" s="2">
        <f t="shared" si="22"/>
        <v>5.0476190476190466E-2</v>
      </c>
      <c r="AI92">
        <f t="shared" si="23"/>
        <v>2.4831938317843258</v>
      </c>
      <c r="AJ92">
        <f t="shared" si="24"/>
        <v>3.4965075614664802</v>
      </c>
      <c r="AK92">
        <f t="shared" si="25"/>
        <v>3.9215017493826898</v>
      </c>
      <c r="AL92">
        <f t="shared" si="26"/>
        <v>4.424561447197811</v>
      </c>
    </row>
    <row r="93" spans="1:38">
      <c r="D93" t="s">
        <v>134</v>
      </c>
      <c r="E93" s="1">
        <v>41155.222916666666</v>
      </c>
      <c r="G93">
        <v>23.3</v>
      </c>
      <c r="H93" t="s">
        <v>1</v>
      </c>
      <c r="I93" t="s">
        <v>94</v>
      </c>
      <c r="M93" s="2" t="s">
        <v>3</v>
      </c>
      <c r="N93" s="2" t="s">
        <v>4</v>
      </c>
      <c r="O93" s="2" t="s">
        <v>5</v>
      </c>
      <c r="P93" s="2">
        <v>39.767099000000002</v>
      </c>
      <c r="Q93" s="2">
        <v>-75.897705999999999</v>
      </c>
      <c r="R93" s="2" t="s">
        <v>135</v>
      </c>
      <c r="S93" s="2" t="s">
        <v>7</v>
      </c>
      <c r="T93" s="2" t="s">
        <v>8</v>
      </c>
      <c r="U93">
        <v>2.7309999999999999</v>
      </c>
      <c r="V93">
        <v>36</v>
      </c>
      <c r="W93" s="3">
        <f t="shared" si="27"/>
        <v>13.181984621017943</v>
      </c>
      <c r="X93">
        <v>6.92</v>
      </c>
      <c r="AA93" s="3"/>
      <c r="AC93">
        <v>2.8000000000000001E-2</v>
      </c>
      <c r="AD93" s="4">
        <f t="shared" si="28"/>
        <v>193.76</v>
      </c>
      <c r="AE93" s="5">
        <f t="shared" si="29"/>
        <v>7.5861111111111101E-2</v>
      </c>
      <c r="AF93" s="6">
        <f t="shared" si="30"/>
        <v>0.36909556938850241</v>
      </c>
      <c r="AH93" s="2">
        <f t="shared" si="22"/>
        <v>4.7861111111111104E-2</v>
      </c>
      <c r="AI93">
        <f t="shared" si="23"/>
        <v>2.5788510959645419</v>
      </c>
      <c r="AJ93">
        <f t="shared" si="24"/>
        <v>3.3322045101752038</v>
      </c>
      <c r="AK93">
        <f t="shared" si="25"/>
        <v>3.8683032980718197</v>
      </c>
      <c r="AL93">
        <f t="shared" si="26"/>
        <v>4.3289041830175945</v>
      </c>
    </row>
    <row r="94" spans="1:38">
      <c r="B94" s="2"/>
      <c r="D94" s="2" t="s">
        <v>763</v>
      </c>
      <c r="E94" s="1">
        <v>40424.888888888891</v>
      </c>
      <c r="G94">
        <v>23.4</v>
      </c>
      <c r="H94" t="s">
        <v>106</v>
      </c>
      <c r="I94" t="s">
        <v>94</v>
      </c>
      <c r="J94" t="s">
        <v>669</v>
      </c>
      <c r="K94" t="s">
        <v>466</v>
      </c>
      <c r="M94" s="2" t="s">
        <v>3</v>
      </c>
      <c r="N94" s="2" t="s">
        <v>4</v>
      </c>
      <c r="O94" s="2" t="s">
        <v>5</v>
      </c>
      <c r="P94" s="2">
        <v>39.767099000000002</v>
      </c>
      <c r="Q94" s="2">
        <v>-75.897705999999999</v>
      </c>
      <c r="R94" s="2" t="s">
        <v>338</v>
      </c>
      <c r="S94" s="2" t="s">
        <v>764</v>
      </c>
      <c r="T94" t="s">
        <v>17</v>
      </c>
      <c r="U94">
        <v>2.984</v>
      </c>
      <c r="V94">
        <v>36</v>
      </c>
      <c r="W94" s="3">
        <f t="shared" si="27"/>
        <v>12.064343163538874</v>
      </c>
      <c r="X94">
        <v>6.9710000000000001</v>
      </c>
      <c r="AA94" s="3"/>
      <c r="AC94">
        <v>2.5999999999999999E-2</v>
      </c>
      <c r="AD94" s="4">
        <f t="shared" si="28"/>
        <v>181.24599999999998</v>
      </c>
      <c r="AE94" s="5">
        <f t="shared" si="29"/>
        <v>8.2888888888888887E-2</v>
      </c>
      <c r="AF94" s="5">
        <f t="shared" si="30"/>
        <v>0.31367292225201071</v>
      </c>
      <c r="AH94" s="2">
        <f t="shared" si="22"/>
        <v>5.6888888888888892E-2</v>
      </c>
      <c r="AI94">
        <f t="shared" si="23"/>
        <v>2.4902542561145955</v>
      </c>
      <c r="AJ94">
        <f t="shared" si="24"/>
        <v>3.2580965380214821</v>
      </c>
      <c r="AK94">
        <f t="shared" si="25"/>
        <v>4.0411000477032886</v>
      </c>
      <c r="AL94">
        <f t="shared" si="26"/>
        <v>4.4175010228675413</v>
      </c>
    </row>
    <row r="95" spans="1:38">
      <c r="A95">
        <v>125</v>
      </c>
      <c r="B95">
        <v>619</v>
      </c>
      <c r="C95" t="s">
        <v>673</v>
      </c>
      <c r="D95" t="s">
        <v>765</v>
      </c>
      <c r="E95" s="1">
        <v>39364.200162037036</v>
      </c>
      <c r="F95" t="s">
        <v>766</v>
      </c>
      <c r="G95">
        <v>23.5</v>
      </c>
      <c r="H95" t="s">
        <v>1</v>
      </c>
      <c r="I95" t="s">
        <v>94</v>
      </c>
      <c r="J95" t="s">
        <v>491</v>
      </c>
      <c r="M95" t="s">
        <v>3</v>
      </c>
      <c r="N95" t="s">
        <v>4</v>
      </c>
      <c r="O95" t="s">
        <v>5</v>
      </c>
      <c r="R95" t="s">
        <v>338</v>
      </c>
      <c r="T95" t="s">
        <v>8</v>
      </c>
      <c r="U95">
        <v>2.524</v>
      </c>
      <c r="V95">
        <v>28</v>
      </c>
      <c r="W95" s="3">
        <f t="shared" si="27"/>
        <v>11.09350237717908</v>
      </c>
      <c r="X95">
        <v>6.38</v>
      </c>
      <c r="AA95" s="3"/>
      <c r="AD95" s="4"/>
      <c r="AE95" s="5"/>
      <c r="AH95" s="2" t="str">
        <f t="shared" si="22"/>
        <v/>
      </c>
      <c r="AI95">
        <f t="shared" si="23"/>
        <v>2.4063595654962371</v>
      </c>
      <c r="AJ95" t="str">
        <f t="shared" si="24"/>
        <v/>
      </c>
      <c r="AK95" t="str">
        <f t="shared" si="25"/>
        <v/>
      </c>
      <c r="AL95" t="str">
        <f t="shared" si="26"/>
        <v/>
      </c>
    </row>
    <row r="96" spans="1:38">
      <c r="B96" s="2">
        <v>1342</v>
      </c>
      <c r="D96" s="2" t="s">
        <v>461</v>
      </c>
      <c r="E96" s="1">
        <v>40412.324305555558</v>
      </c>
      <c r="G96">
        <v>24</v>
      </c>
      <c r="H96" t="s">
        <v>106</v>
      </c>
      <c r="I96" t="s">
        <v>94</v>
      </c>
      <c r="J96" t="s">
        <v>669</v>
      </c>
      <c r="K96" t="s">
        <v>468</v>
      </c>
      <c r="M96" t="s">
        <v>462</v>
      </c>
      <c r="N96" t="s">
        <v>463</v>
      </c>
      <c r="O96" t="s">
        <v>311</v>
      </c>
      <c r="P96">
        <v>39.684593</v>
      </c>
      <c r="Q96">
        <v>-75.852906000000004</v>
      </c>
      <c r="R96" t="s">
        <v>464</v>
      </c>
      <c r="S96" t="s">
        <v>465</v>
      </c>
      <c r="T96" t="s">
        <v>17</v>
      </c>
      <c r="U96">
        <v>2.7240000000000002</v>
      </c>
      <c r="V96">
        <v>35</v>
      </c>
      <c r="W96" s="3">
        <f t="shared" si="27"/>
        <v>12.848751835535976</v>
      </c>
      <c r="X96">
        <v>6.7220000000000004</v>
      </c>
      <c r="AA96" s="3"/>
      <c r="AC96" s="44">
        <v>2.8000000000000001E-2</v>
      </c>
      <c r="AD96" s="4">
        <f t="shared" ref="AD96:AD108" si="31">AC96*(X96*1000)</f>
        <v>188.21600000000001</v>
      </c>
      <c r="AE96" s="5">
        <f t="shared" ref="AE96:AE108" si="32">U96/V96</f>
        <v>7.7828571428571428E-2</v>
      </c>
      <c r="AF96" s="5">
        <f t="shared" ref="AF96:AF108" si="33">AC96/AE96</f>
        <v>0.35976505139500736</v>
      </c>
      <c r="AH96" s="2">
        <f t="shared" si="22"/>
        <v>4.982857142857143E-2</v>
      </c>
      <c r="AI96">
        <f t="shared" si="23"/>
        <v>2.5532466732021479</v>
      </c>
      <c r="AJ96">
        <f t="shared" si="24"/>
        <v>3.3322045101752038</v>
      </c>
      <c r="AK96">
        <f t="shared" si="25"/>
        <v>3.9085885429795111</v>
      </c>
      <c r="AL96">
        <f t="shared" si="26"/>
        <v>4.3545086057799889</v>
      </c>
    </row>
    <row r="97" spans="1:38">
      <c r="B97" s="2">
        <v>1344</v>
      </c>
      <c r="D97" s="2" t="s">
        <v>469</v>
      </c>
      <c r="E97" s="1">
        <v>40412.329861111109</v>
      </c>
      <c r="G97">
        <v>24</v>
      </c>
      <c r="H97" t="s">
        <v>106</v>
      </c>
      <c r="I97" t="s">
        <v>94</v>
      </c>
      <c r="J97" t="s">
        <v>669</v>
      </c>
      <c r="K97" t="s">
        <v>365</v>
      </c>
      <c r="M97" t="s">
        <v>462</v>
      </c>
      <c r="N97" t="s">
        <v>463</v>
      </c>
      <c r="O97" t="s">
        <v>311</v>
      </c>
      <c r="P97">
        <v>39.684593</v>
      </c>
      <c r="Q97">
        <v>-75.852906000000004</v>
      </c>
      <c r="R97" t="s">
        <v>464</v>
      </c>
      <c r="S97" t="s">
        <v>465</v>
      </c>
      <c r="T97" t="s">
        <v>17</v>
      </c>
      <c r="U97">
        <v>2.0259999999999998</v>
      </c>
      <c r="V97">
        <v>27</v>
      </c>
      <c r="W97" s="3">
        <f t="shared" si="27"/>
        <v>13.326752221125371</v>
      </c>
      <c r="X97">
        <v>6.7130000000000001</v>
      </c>
      <c r="AA97" s="3"/>
      <c r="AC97" s="44">
        <v>2.8000000000000001E-2</v>
      </c>
      <c r="AD97" s="4">
        <f t="shared" si="31"/>
        <v>187.964</v>
      </c>
      <c r="AE97" s="5">
        <f t="shared" si="32"/>
        <v>7.5037037037037027E-2</v>
      </c>
      <c r="AF97" s="5">
        <f t="shared" si="33"/>
        <v>0.37314906219151045</v>
      </c>
      <c r="AH97" s="2">
        <f t="shared" si="22"/>
        <v>4.703703703703703E-2</v>
      </c>
      <c r="AI97">
        <f t="shared" si="23"/>
        <v>2.5897734601778377</v>
      </c>
      <c r="AJ97">
        <f t="shared" si="24"/>
        <v>3.3322045101752038</v>
      </c>
      <c r="AK97">
        <f t="shared" si="25"/>
        <v>3.850935313448308</v>
      </c>
      <c r="AL97">
        <f t="shared" si="26"/>
        <v>4.3179818188042995</v>
      </c>
    </row>
    <row r="98" spans="1:38">
      <c r="B98" s="2">
        <v>1347</v>
      </c>
      <c r="D98" s="2" t="s">
        <v>469</v>
      </c>
      <c r="E98" s="1">
        <v>40412.329861111109</v>
      </c>
      <c r="G98">
        <v>24</v>
      </c>
      <c r="H98" t="s">
        <v>106</v>
      </c>
      <c r="I98" t="s">
        <v>94</v>
      </c>
      <c r="J98" t="s">
        <v>669</v>
      </c>
      <c r="K98" t="s">
        <v>467</v>
      </c>
      <c r="M98" t="s">
        <v>462</v>
      </c>
      <c r="N98" t="s">
        <v>463</v>
      </c>
      <c r="O98" t="s">
        <v>311</v>
      </c>
      <c r="P98">
        <v>39.684593</v>
      </c>
      <c r="Q98">
        <v>-75.852906000000004</v>
      </c>
      <c r="R98" t="s">
        <v>767</v>
      </c>
      <c r="S98" t="s">
        <v>465</v>
      </c>
      <c r="T98" t="s">
        <v>17</v>
      </c>
      <c r="U98">
        <v>2.0070000000000001</v>
      </c>
      <c r="V98">
        <v>26</v>
      </c>
      <c r="W98" s="3">
        <f t="shared" si="27"/>
        <v>12.954658694569007</v>
      </c>
      <c r="X98">
        <v>6.593</v>
      </c>
      <c r="AA98" s="3"/>
      <c r="AC98" s="44">
        <v>2.8000000000000001E-2</v>
      </c>
      <c r="AD98" s="4">
        <f t="shared" si="31"/>
        <v>184.60400000000001</v>
      </c>
      <c r="AE98" s="5">
        <f t="shared" si="32"/>
        <v>7.7192307692307699E-2</v>
      </c>
      <c r="AF98" s="5">
        <f t="shared" si="33"/>
        <v>0.3627304434479322</v>
      </c>
      <c r="AH98" s="2">
        <f t="shared" si="22"/>
        <v>4.9192307692307702E-2</v>
      </c>
      <c r="AI98">
        <f t="shared" si="23"/>
        <v>2.561455468207281</v>
      </c>
      <c r="AJ98">
        <f t="shared" si="24"/>
        <v>3.3322045101752038</v>
      </c>
      <c r="AK98">
        <f t="shared" si="25"/>
        <v>3.8957372635573608</v>
      </c>
      <c r="AL98">
        <f t="shared" si="26"/>
        <v>4.3462998107748563</v>
      </c>
    </row>
    <row r="99" spans="1:38">
      <c r="B99" s="2">
        <v>1348</v>
      </c>
      <c r="D99" s="2" t="s">
        <v>469</v>
      </c>
      <c r="E99" s="1">
        <v>40412.329861111109</v>
      </c>
      <c r="G99">
        <v>24</v>
      </c>
      <c r="H99" t="s">
        <v>106</v>
      </c>
      <c r="I99" t="s">
        <v>94</v>
      </c>
      <c r="J99" t="s">
        <v>669</v>
      </c>
      <c r="K99" t="s">
        <v>768</v>
      </c>
      <c r="M99" t="s">
        <v>462</v>
      </c>
      <c r="N99" t="s">
        <v>463</v>
      </c>
      <c r="O99" t="s">
        <v>311</v>
      </c>
      <c r="P99">
        <v>39.684593</v>
      </c>
      <c r="Q99">
        <v>-75.852906000000004</v>
      </c>
      <c r="R99" t="s">
        <v>464</v>
      </c>
      <c r="S99" t="s">
        <v>465</v>
      </c>
      <c r="T99" t="s">
        <v>17</v>
      </c>
      <c r="U99">
        <v>2.028</v>
      </c>
      <c r="V99">
        <v>26</v>
      </c>
      <c r="W99" s="3">
        <f t="shared" si="27"/>
        <v>12.820512820512821</v>
      </c>
      <c r="X99">
        <v>6.2469999999999999</v>
      </c>
      <c r="AA99" s="3"/>
      <c r="AC99" s="44">
        <v>2.9000000000000001E-2</v>
      </c>
      <c r="AD99" s="4">
        <f t="shared" si="31"/>
        <v>181.16300000000001</v>
      </c>
      <c r="AE99" s="5">
        <f t="shared" si="32"/>
        <v>7.8E-2</v>
      </c>
      <c r="AF99" s="5">
        <f t="shared" si="33"/>
        <v>0.37179487179487181</v>
      </c>
      <c r="AH99" s="2">
        <f t="shared" si="22"/>
        <v>4.9000000000000002E-2</v>
      </c>
      <c r="AI99">
        <f t="shared" si="23"/>
        <v>2.5510464522925456</v>
      </c>
      <c r="AJ99">
        <f t="shared" si="24"/>
        <v>3.3672958299864741</v>
      </c>
      <c r="AK99">
        <f t="shared" si="25"/>
        <v>3.8918202981106265</v>
      </c>
      <c r="AL99">
        <f t="shared" si="26"/>
        <v>4.3567088266895917</v>
      </c>
    </row>
    <row r="100" spans="1:38">
      <c r="B100" s="2">
        <v>1349</v>
      </c>
      <c r="D100" s="2" t="s">
        <v>469</v>
      </c>
      <c r="E100" s="1">
        <v>40412.329861111109</v>
      </c>
      <c r="G100">
        <v>24</v>
      </c>
      <c r="H100" t="s">
        <v>106</v>
      </c>
      <c r="I100" t="s">
        <v>94</v>
      </c>
      <c r="J100" t="s">
        <v>669</v>
      </c>
      <c r="K100" t="s">
        <v>769</v>
      </c>
      <c r="M100" t="s">
        <v>462</v>
      </c>
      <c r="N100" t="s">
        <v>463</v>
      </c>
      <c r="O100" t="s">
        <v>311</v>
      </c>
      <c r="P100">
        <v>39.684593</v>
      </c>
      <c r="Q100">
        <v>-75.852906000000004</v>
      </c>
      <c r="R100" t="s">
        <v>464</v>
      </c>
      <c r="S100" t="s">
        <v>465</v>
      </c>
      <c r="T100" t="s">
        <v>17</v>
      </c>
      <c r="U100">
        <v>1.6679999999999999</v>
      </c>
      <c r="V100">
        <v>21</v>
      </c>
      <c r="W100" s="3">
        <f t="shared" si="27"/>
        <v>12.589928057553957</v>
      </c>
      <c r="X100">
        <v>6.375</v>
      </c>
      <c r="AA100" s="3"/>
      <c r="AC100" s="44">
        <v>2.7E-2</v>
      </c>
      <c r="AD100" s="4">
        <f t="shared" si="31"/>
        <v>172.125</v>
      </c>
      <c r="AE100" s="5">
        <f t="shared" si="32"/>
        <v>7.9428571428571432E-2</v>
      </c>
      <c r="AF100" s="5">
        <f t="shared" si="33"/>
        <v>0.33992805755395683</v>
      </c>
      <c r="AH100" s="2">
        <f t="shared" si="22"/>
        <v>5.2428571428571435E-2</v>
      </c>
      <c r="AI100">
        <f t="shared" si="23"/>
        <v>2.532897133786868</v>
      </c>
      <c r="AJ100">
        <f t="shared" si="24"/>
        <v>3.2958368660043291</v>
      </c>
      <c r="AK100">
        <f t="shared" si="25"/>
        <v>3.9594516989992572</v>
      </c>
      <c r="AL100">
        <f t="shared" si="26"/>
        <v>4.3748581451952688</v>
      </c>
    </row>
    <row r="101" spans="1:38">
      <c r="B101" s="2">
        <v>1354</v>
      </c>
      <c r="D101" s="2" t="s">
        <v>473</v>
      </c>
      <c r="E101" s="1">
        <v>40412.336111111108</v>
      </c>
      <c r="G101">
        <v>24</v>
      </c>
      <c r="H101" t="s">
        <v>106</v>
      </c>
      <c r="I101" t="s">
        <v>94</v>
      </c>
      <c r="J101" t="s">
        <v>669</v>
      </c>
      <c r="K101" t="s">
        <v>365</v>
      </c>
      <c r="M101" t="s">
        <v>462</v>
      </c>
      <c r="N101" t="s">
        <v>463</v>
      </c>
      <c r="O101" t="s">
        <v>311</v>
      </c>
      <c r="P101">
        <v>39.684593</v>
      </c>
      <c r="Q101">
        <v>-75.852906000000004</v>
      </c>
      <c r="R101" t="s">
        <v>464</v>
      </c>
      <c r="S101" t="s">
        <v>465</v>
      </c>
      <c r="T101" t="s">
        <v>17</v>
      </c>
      <c r="U101">
        <v>1.83</v>
      </c>
      <c r="V101">
        <v>24</v>
      </c>
      <c r="W101" s="3">
        <f t="shared" si="27"/>
        <v>13.114754098360656</v>
      </c>
      <c r="X101">
        <v>6.9880000000000004</v>
      </c>
      <c r="AA101" s="3"/>
      <c r="AC101" s="44">
        <v>2.7E-2</v>
      </c>
      <c r="AD101" s="4">
        <f t="shared" si="31"/>
        <v>188.67599999999999</v>
      </c>
      <c r="AE101" s="5">
        <f t="shared" si="32"/>
        <v>7.6249999999999998E-2</v>
      </c>
      <c r="AF101" s="5">
        <f t="shared" si="33"/>
        <v>0.35409836065573769</v>
      </c>
      <c r="AH101" s="2">
        <f t="shared" si="22"/>
        <v>4.9250000000000002E-2</v>
      </c>
      <c r="AI101">
        <f t="shared" si="23"/>
        <v>2.5737378634946162</v>
      </c>
      <c r="AJ101">
        <f t="shared" si="24"/>
        <v>3.2958368660043291</v>
      </c>
      <c r="AK101">
        <f t="shared" si="25"/>
        <v>3.8969093676180977</v>
      </c>
      <c r="AL101">
        <f t="shared" si="26"/>
        <v>4.3340174154875211</v>
      </c>
    </row>
    <row r="102" spans="1:38">
      <c r="B102" s="2">
        <v>1365</v>
      </c>
      <c r="D102" s="2" t="s">
        <v>770</v>
      </c>
      <c r="E102" s="1">
        <v>40412.361111111109</v>
      </c>
      <c r="G102">
        <v>24</v>
      </c>
      <c r="H102" t="s">
        <v>106</v>
      </c>
      <c r="I102" t="s">
        <v>94</v>
      </c>
      <c r="J102" t="s">
        <v>669</v>
      </c>
      <c r="K102" t="s">
        <v>365</v>
      </c>
      <c r="M102" t="s">
        <v>462</v>
      </c>
      <c r="N102" t="s">
        <v>463</v>
      </c>
      <c r="O102" t="s">
        <v>311</v>
      </c>
      <c r="P102">
        <v>39.682718000000001</v>
      </c>
      <c r="Q102">
        <v>-75.827982000000006</v>
      </c>
      <c r="R102" t="s">
        <v>771</v>
      </c>
      <c r="S102" t="s">
        <v>772</v>
      </c>
      <c r="T102" t="s">
        <v>17</v>
      </c>
      <c r="U102">
        <v>2.827</v>
      </c>
      <c r="V102">
        <v>36</v>
      </c>
      <c r="W102" s="3">
        <f t="shared" si="27"/>
        <v>12.734347364697559</v>
      </c>
      <c r="X102">
        <v>6.6929999999999996</v>
      </c>
      <c r="AA102" s="3"/>
      <c r="AC102" s="44">
        <v>3.1E-2</v>
      </c>
      <c r="AD102" s="4">
        <f t="shared" si="31"/>
        <v>207.483</v>
      </c>
      <c r="AE102" s="5">
        <f t="shared" si="32"/>
        <v>7.852777777777778E-2</v>
      </c>
      <c r="AF102" s="5">
        <f t="shared" si="33"/>
        <v>0.39476476830562435</v>
      </c>
      <c r="AH102" s="2">
        <f t="shared" si="22"/>
        <v>4.752777777777778E-2</v>
      </c>
      <c r="AI102">
        <f t="shared" si="23"/>
        <v>2.5443028597446569</v>
      </c>
      <c r="AJ102">
        <f t="shared" si="24"/>
        <v>3.4339872044851463</v>
      </c>
      <c r="AK102">
        <f t="shared" si="25"/>
        <v>3.8613143354360835</v>
      </c>
      <c r="AL102">
        <f t="shared" si="26"/>
        <v>4.3634524192374808</v>
      </c>
    </row>
    <row r="103" spans="1:38">
      <c r="B103" s="2">
        <v>1368</v>
      </c>
      <c r="D103" s="2" t="s">
        <v>770</v>
      </c>
      <c r="E103" s="1">
        <v>40412.361111111109</v>
      </c>
      <c r="G103">
        <v>24</v>
      </c>
      <c r="H103" t="s">
        <v>106</v>
      </c>
      <c r="I103" t="s">
        <v>94</v>
      </c>
      <c r="J103" t="s">
        <v>669</v>
      </c>
      <c r="K103" t="s">
        <v>467</v>
      </c>
      <c r="M103" t="s">
        <v>462</v>
      </c>
      <c r="N103" t="s">
        <v>463</v>
      </c>
      <c r="O103" t="s">
        <v>311</v>
      </c>
      <c r="P103">
        <v>39.682718000000001</v>
      </c>
      <c r="Q103">
        <v>-75.827982000000006</v>
      </c>
      <c r="R103" t="s">
        <v>771</v>
      </c>
      <c r="S103" t="s">
        <v>772</v>
      </c>
      <c r="T103" t="s">
        <v>17</v>
      </c>
      <c r="U103">
        <v>1.1719999999999999</v>
      </c>
      <c r="V103">
        <v>16</v>
      </c>
      <c r="W103" s="3">
        <f t="shared" si="27"/>
        <v>13.651877133105803</v>
      </c>
      <c r="X103">
        <v>7.0369999999999999</v>
      </c>
      <c r="AA103" s="3"/>
      <c r="AC103" s="44">
        <v>2.4E-2</v>
      </c>
      <c r="AD103" s="4">
        <f t="shared" si="31"/>
        <v>168.88800000000001</v>
      </c>
      <c r="AE103" s="5">
        <f t="shared" si="32"/>
        <v>7.3249999999999996E-2</v>
      </c>
      <c r="AF103" s="5">
        <f t="shared" si="33"/>
        <v>0.32764505119453929</v>
      </c>
      <c r="AH103" s="2">
        <f t="shared" si="22"/>
        <v>4.9249999999999995E-2</v>
      </c>
      <c r="AI103">
        <f t="shared" si="23"/>
        <v>2.6138770310849604</v>
      </c>
      <c r="AJ103">
        <f t="shared" si="24"/>
        <v>3.1780538303479458</v>
      </c>
      <c r="AK103">
        <f t="shared" si="25"/>
        <v>3.8969093676180977</v>
      </c>
      <c r="AL103">
        <f t="shared" si="26"/>
        <v>4.2938782478971769</v>
      </c>
    </row>
    <row r="104" spans="1:38">
      <c r="D104" t="s">
        <v>21</v>
      </c>
      <c r="E104" s="1">
        <v>41135.511805555558</v>
      </c>
      <c r="G104">
        <v>24.5</v>
      </c>
      <c r="H104" t="s">
        <v>1</v>
      </c>
      <c r="I104" t="s">
        <v>94</v>
      </c>
      <c r="M104" s="2" t="s">
        <v>3</v>
      </c>
      <c r="N104" s="2" t="s">
        <v>4</v>
      </c>
      <c r="O104" s="2" t="s">
        <v>22</v>
      </c>
      <c r="P104">
        <v>39.859614999999998</v>
      </c>
      <c r="Q104">
        <v>-75.782703999999995</v>
      </c>
      <c r="R104" s="2" t="s">
        <v>23</v>
      </c>
      <c r="S104" s="2" t="s">
        <v>7</v>
      </c>
      <c r="U104">
        <v>1.752</v>
      </c>
      <c r="V104">
        <v>24</v>
      </c>
      <c r="W104" s="3">
        <f t="shared" si="27"/>
        <v>13.698630136986301</v>
      </c>
      <c r="X104">
        <v>6.3470000000000004</v>
      </c>
      <c r="AA104" s="3"/>
      <c r="AC104" s="44">
        <v>3.2000000000000001E-2</v>
      </c>
      <c r="AD104" s="4">
        <f t="shared" si="31"/>
        <v>203.10400000000001</v>
      </c>
      <c r="AE104" s="5">
        <f t="shared" si="32"/>
        <v>7.2999999999999995E-2</v>
      </c>
      <c r="AF104" s="6">
        <f t="shared" si="33"/>
        <v>0.43835616438356168</v>
      </c>
      <c r="AH104" s="2">
        <f t="shared" si="22"/>
        <v>4.0999999999999995E-2</v>
      </c>
      <c r="AI104">
        <f t="shared" si="23"/>
        <v>2.6172958378337459</v>
      </c>
      <c r="AJ104">
        <f t="shared" si="24"/>
        <v>3.4657359027997265</v>
      </c>
      <c r="AK104">
        <f t="shared" si="25"/>
        <v>3.7135720667043075</v>
      </c>
      <c r="AL104">
        <f t="shared" si="26"/>
        <v>4.290459441148391</v>
      </c>
    </row>
    <row r="105" spans="1:38">
      <c r="A105" s="2">
        <v>94</v>
      </c>
      <c r="B105" s="2">
        <v>1133</v>
      </c>
      <c r="C105" s="2" t="s">
        <v>513</v>
      </c>
      <c r="D105" s="2" t="s">
        <v>773</v>
      </c>
      <c r="E105" s="31">
        <v>39298.253217592595</v>
      </c>
      <c r="F105" s="2" t="s">
        <v>293</v>
      </c>
      <c r="G105" s="2">
        <v>25</v>
      </c>
      <c r="H105" s="2" t="s">
        <v>1</v>
      </c>
      <c r="I105" s="2" t="s">
        <v>94</v>
      </c>
      <c r="J105" s="2" t="s">
        <v>491</v>
      </c>
      <c r="K105" s="2" t="s">
        <v>515</v>
      </c>
      <c r="L105" s="2"/>
      <c r="M105" s="2" t="s">
        <v>373</v>
      </c>
      <c r="N105" s="2" t="s">
        <v>516</v>
      </c>
      <c r="O105" s="2" t="s">
        <v>774</v>
      </c>
      <c r="P105" s="2">
        <v>38.782899</v>
      </c>
      <c r="Q105" s="2">
        <v>-75.144846000000001</v>
      </c>
      <c r="R105" s="2" t="s">
        <v>775</v>
      </c>
      <c r="S105" s="2" t="s">
        <v>776</v>
      </c>
      <c r="T105" s="2" t="s">
        <v>8</v>
      </c>
      <c r="U105" s="2">
        <v>1.849</v>
      </c>
      <c r="V105" s="2">
        <v>27</v>
      </c>
      <c r="W105" s="25">
        <f t="shared" si="27"/>
        <v>14.602487831260142</v>
      </c>
      <c r="X105" s="2">
        <v>6.859</v>
      </c>
      <c r="Y105" s="2"/>
      <c r="Z105" s="2"/>
      <c r="AA105" s="25"/>
      <c r="AB105" s="2"/>
      <c r="AC105" s="44">
        <v>2.5000000000000001E-2</v>
      </c>
      <c r="AD105" s="32">
        <f t="shared" si="31"/>
        <v>171.47500000000002</v>
      </c>
      <c r="AE105" s="6">
        <f t="shared" si="32"/>
        <v>6.8481481481481477E-2</v>
      </c>
      <c r="AF105" s="6">
        <f t="shared" si="33"/>
        <v>0.36506219578150356</v>
      </c>
      <c r="AG105" s="2"/>
      <c r="AH105" s="2">
        <f t="shared" si="22"/>
        <v>4.3481481481481475E-2</v>
      </c>
      <c r="AI105">
        <f t="shared" si="23"/>
        <v>2.6811919135993412</v>
      </c>
      <c r="AJ105">
        <f t="shared" si="24"/>
        <v>3.2188758248682006</v>
      </c>
      <c r="AK105">
        <f t="shared" si="25"/>
        <v>3.7723351343837126</v>
      </c>
      <c r="AL105">
        <f t="shared" si="26"/>
        <v>4.2265633653827956</v>
      </c>
    </row>
    <row r="106" spans="1:38">
      <c r="A106" s="2">
        <v>27</v>
      </c>
      <c r="B106" s="2">
        <v>1167</v>
      </c>
      <c r="C106" s="2" t="s">
        <v>484</v>
      </c>
      <c r="D106" s="2" t="s">
        <v>777</v>
      </c>
      <c r="E106" s="31">
        <v>39672.468078703707</v>
      </c>
      <c r="F106" s="2" t="s">
        <v>778</v>
      </c>
      <c r="G106" s="2">
        <v>25</v>
      </c>
      <c r="H106" s="2" t="s">
        <v>1</v>
      </c>
      <c r="I106" s="2" t="s">
        <v>94</v>
      </c>
      <c r="J106" s="2" t="s">
        <v>491</v>
      </c>
      <c r="K106" s="2"/>
      <c r="L106" s="2"/>
      <c r="M106" s="2" t="s">
        <v>44</v>
      </c>
      <c r="N106" s="2" t="s">
        <v>45</v>
      </c>
      <c r="O106" s="2" t="s">
        <v>46</v>
      </c>
      <c r="P106" s="2"/>
      <c r="Q106" s="2"/>
      <c r="R106" s="2" t="s">
        <v>488</v>
      </c>
      <c r="S106" s="2" t="s">
        <v>779</v>
      </c>
      <c r="T106" s="2" t="s">
        <v>86</v>
      </c>
      <c r="U106" s="2">
        <v>0.78300000000000003</v>
      </c>
      <c r="V106" s="2">
        <v>12</v>
      </c>
      <c r="W106" s="25">
        <f t="shared" si="27"/>
        <v>15.325670498084291</v>
      </c>
      <c r="X106" s="2">
        <v>7.6059999999999999</v>
      </c>
      <c r="Y106" s="2"/>
      <c r="Z106" s="2"/>
      <c r="AA106" s="25"/>
      <c r="AB106" s="2"/>
      <c r="AC106" s="44">
        <v>2.4E-2</v>
      </c>
      <c r="AD106" s="32">
        <f t="shared" si="31"/>
        <v>182.54400000000001</v>
      </c>
      <c r="AE106" s="6">
        <f t="shared" si="32"/>
        <v>6.5250000000000002E-2</v>
      </c>
      <c r="AF106" s="6">
        <f t="shared" si="33"/>
        <v>0.36781609195402298</v>
      </c>
      <c r="AG106" s="2"/>
      <c r="AH106" s="2">
        <f t="shared" si="22"/>
        <v>4.1250000000000002E-2</v>
      </c>
      <c r="AI106">
        <f t="shared" si="23"/>
        <v>2.7295292327793343</v>
      </c>
      <c r="AJ106">
        <f t="shared" si="24"/>
        <v>3.1780538303479458</v>
      </c>
      <c r="AK106">
        <f t="shared" si="25"/>
        <v>3.7196511127806899</v>
      </c>
      <c r="AL106">
        <f t="shared" si="26"/>
        <v>4.1782260462028029</v>
      </c>
    </row>
    <row r="107" spans="1:38">
      <c r="A107" s="2">
        <v>31</v>
      </c>
      <c r="B107" s="2">
        <v>1170</v>
      </c>
      <c r="C107" s="2" t="s">
        <v>484</v>
      </c>
      <c r="D107" s="2" t="s">
        <v>780</v>
      </c>
      <c r="E107" s="31">
        <v>39672.484976851854</v>
      </c>
      <c r="F107" s="2" t="s">
        <v>781</v>
      </c>
      <c r="G107" s="2">
        <v>25</v>
      </c>
      <c r="H107" s="2" t="s">
        <v>1</v>
      </c>
      <c r="I107" s="2" t="s">
        <v>94</v>
      </c>
      <c r="J107" s="2" t="s">
        <v>491</v>
      </c>
      <c r="K107" s="2"/>
      <c r="L107" s="2"/>
      <c r="M107" s="2" t="s">
        <v>44</v>
      </c>
      <c r="N107" s="2" t="s">
        <v>45</v>
      </c>
      <c r="O107" s="2" t="s">
        <v>46</v>
      </c>
      <c r="P107" s="2"/>
      <c r="Q107" s="2"/>
      <c r="R107" s="2" t="s">
        <v>488</v>
      </c>
      <c r="S107" s="2" t="s">
        <v>489</v>
      </c>
      <c r="T107" s="2" t="s">
        <v>8</v>
      </c>
      <c r="U107" s="2">
        <v>1.913</v>
      </c>
      <c r="V107" s="2">
        <v>25</v>
      </c>
      <c r="W107" s="25">
        <f t="shared" si="27"/>
        <v>13.068478829064297</v>
      </c>
      <c r="X107" s="2">
        <v>6.17</v>
      </c>
      <c r="Y107" s="2"/>
      <c r="Z107" s="2"/>
      <c r="AA107" s="25"/>
      <c r="AB107" s="2"/>
      <c r="AC107" s="44">
        <v>2.8000000000000001E-2</v>
      </c>
      <c r="AD107" s="32">
        <f t="shared" si="31"/>
        <v>172.76</v>
      </c>
      <c r="AE107" s="6">
        <f t="shared" si="32"/>
        <v>7.6520000000000005E-2</v>
      </c>
      <c r="AF107" s="6">
        <f t="shared" si="33"/>
        <v>0.36591740721380028</v>
      </c>
      <c r="AG107" s="2"/>
      <c r="AH107" s="2">
        <f t="shared" si="22"/>
        <v>4.8520000000000008E-2</v>
      </c>
      <c r="AI107">
        <f t="shared" si="23"/>
        <v>2.5702031344100851</v>
      </c>
      <c r="AJ107">
        <f t="shared" si="24"/>
        <v>3.3322045101752038</v>
      </c>
      <c r="AK107">
        <f t="shared" si="25"/>
        <v>3.8819760840758497</v>
      </c>
      <c r="AL107">
        <f t="shared" si="26"/>
        <v>4.3375521445720526</v>
      </c>
    </row>
    <row r="108" spans="1:38">
      <c r="A108" s="2"/>
      <c r="B108" s="2">
        <v>1173</v>
      </c>
      <c r="C108" s="2"/>
      <c r="D108" s="2" t="s">
        <v>780</v>
      </c>
      <c r="E108" s="31">
        <v>39672.484976851854</v>
      </c>
      <c r="F108" s="2" t="s">
        <v>781</v>
      </c>
      <c r="G108" s="2">
        <v>25</v>
      </c>
      <c r="H108" s="2" t="s">
        <v>1</v>
      </c>
      <c r="I108" s="2" t="s">
        <v>94</v>
      </c>
      <c r="J108" s="2" t="s">
        <v>491</v>
      </c>
      <c r="K108" s="2"/>
      <c r="L108" s="2"/>
      <c r="M108" s="2" t="s">
        <v>44</v>
      </c>
      <c r="N108" s="2" t="s">
        <v>45</v>
      </c>
      <c r="O108" s="2" t="s">
        <v>46</v>
      </c>
      <c r="P108" s="2"/>
      <c r="Q108" s="2"/>
      <c r="R108" s="2" t="s">
        <v>488</v>
      </c>
      <c r="S108" s="2" t="s">
        <v>489</v>
      </c>
      <c r="T108" s="2"/>
      <c r="U108" s="2">
        <v>1.52</v>
      </c>
      <c r="V108" s="2">
        <v>21</v>
      </c>
      <c r="W108" s="25">
        <f t="shared" si="27"/>
        <v>13.815789473684211</v>
      </c>
      <c r="X108" s="2">
        <v>7.2350000000000003</v>
      </c>
      <c r="Y108" s="2"/>
      <c r="Z108" s="2"/>
      <c r="AA108" s="25"/>
      <c r="AB108" s="2"/>
      <c r="AC108" s="44">
        <v>2.4E-2</v>
      </c>
      <c r="AD108" s="32">
        <f t="shared" si="31"/>
        <v>173.64000000000001</v>
      </c>
      <c r="AE108" s="6">
        <f t="shared" si="32"/>
        <v>7.2380952380952379E-2</v>
      </c>
      <c r="AF108" s="6">
        <f t="shared" si="33"/>
        <v>0.33157894736842108</v>
      </c>
      <c r="AG108" s="2"/>
      <c r="AH108" s="2">
        <f t="shared" si="22"/>
        <v>4.8380952380952379E-2</v>
      </c>
      <c r="AI108">
        <f t="shared" si="23"/>
        <v>2.6258121028652379</v>
      </c>
      <c r="AJ108">
        <f t="shared" si="24"/>
        <v>3.1780538303479458</v>
      </c>
      <c r="AK108">
        <f t="shared" si="25"/>
        <v>3.8791061904150044</v>
      </c>
      <c r="AL108">
        <f t="shared" si="26"/>
        <v>4.2819431761168989</v>
      </c>
    </row>
    <row r="109" spans="1:38">
      <c r="A109">
        <v>228</v>
      </c>
      <c r="B109">
        <v>638</v>
      </c>
      <c r="D109" t="s">
        <v>490</v>
      </c>
      <c r="E109" s="1">
        <v>40039.428472222222</v>
      </c>
      <c r="G109">
        <v>25</v>
      </c>
      <c r="H109" t="s">
        <v>1</v>
      </c>
      <c r="I109" s="2" t="s">
        <v>94</v>
      </c>
      <c r="J109" t="s">
        <v>491</v>
      </c>
      <c r="K109" t="s">
        <v>492</v>
      </c>
      <c r="M109" t="s">
        <v>249</v>
      </c>
      <c r="N109" t="s">
        <v>250</v>
      </c>
      <c r="O109" t="s">
        <v>251</v>
      </c>
      <c r="P109">
        <v>36.375988999999997</v>
      </c>
      <c r="Q109">
        <v>-75.831789999999998</v>
      </c>
      <c r="R109" t="s">
        <v>493</v>
      </c>
      <c r="S109" t="s">
        <v>494</v>
      </c>
      <c r="T109" t="s">
        <v>8</v>
      </c>
      <c r="U109">
        <v>3.52</v>
      </c>
      <c r="V109">
        <v>50</v>
      </c>
      <c r="W109" s="3">
        <f t="shared" si="27"/>
        <v>14.204545454545455</v>
      </c>
      <c r="X109">
        <v>6.96</v>
      </c>
      <c r="AA109" s="3"/>
      <c r="AC109" s="44"/>
      <c r="AD109" s="4"/>
      <c r="AE109" s="5"/>
      <c r="AH109" s="2" t="str">
        <f t="shared" si="22"/>
        <v/>
      </c>
      <c r="AI109">
        <f t="shared" si="23"/>
        <v>2.6535620158181406</v>
      </c>
      <c r="AJ109" t="str">
        <f t="shared" si="24"/>
        <v/>
      </c>
      <c r="AK109" t="str">
        <f t="shared" si="25"/>
        <v/>
      </c>
      <c r="AL109" t="str">
        <f t="shared" si="26"/>
        <v/>
      </c>
    </row>
    <row r="110" spans="1:38">
      <c r="A110">
        <v>234</v>
      </c>
      <c r="B110">
        <v>644</v>
      </c>
      <c r="D110" t="s">
        <v>586</v>
      </c>
      <c r="E110" s="1">
        <v>40039.431944444441</v>
      </c>
      <c r="G110">
        <v>25</v>
      </c>
      <c r="H110" t="s">
        <v>1</v>
      </c>
      <c r="I110" t="s">
        <v>94</v>
      </c>
      <c r="J110" t="s">
        <v>491</v>
      </c>
      <c r="K110" t="s">
        <v>782</v>
      </c>
      <c r="M110" t="s">
        <v>249</v>
      </c>
      <c r="N110" t="s">
        <v>250</v>
      </c>
      <c r="O110" t="s">
        <v>251</v>
      </c>
      <c r="P110">
        <v>36.375078000000002</v>
      </c>
      <c r="Q110">
        <v>-75.833826999999999</v>
      </c>
      <c r="R110" t="s">
        <v>493</v>
      </c>
      <c r="S110" t="s">
        <v>588</v>
      </c>
      <c r="T110" t="s">
        <v>8</v>
      </c>
      <c r="U110">
        <v>2.02</v>
      </c>
      <c r="V110">
        <v>30</v>
      </c>
      <c r="W110" s="3">
        <f t="shared" si="27"/>
        <v>14.851485148514852</v>
      </c>
      <c r="X110">
        <v>7.5960000000000001</v>
      </c>
      <c r="AA110" s="3"/>
      <c r="AC110" s="44"/>
      <c r="AD110" s="4"/>
      <c r="AE110" s="5"/>
      <c r="AH110" s="2" t="str">
        <f t="shared" si="22"/>
        <v/>
      </c>
      <c r="AI110">
        <f t="shared" si="23"/>
        <v>2.6980998702490422</v>
      </c>
      <c r="AJ110" t="str">
        <f t="shared" si="24"/>
        <v/>
      </c>
      <c r="AK110" t="str">
        <f t="shared" si="25"/>
        <v/>
      </c>
      <c r="AL110" t="str">
        <f t="shared" si="26"/>
        <v/>
      </c>
    </row>
    <row r="111" spans="1:38">
      <c r="A111">
        <v>236</v>
      </c>
      <c r="B111">
        <v>646</v>
      </c>
      <c r="D111" t="s">
        <v>586</v>
      </c>
      <c r="E111" s="1">
        <v>40039.431944444441</v>
      </c>
      <c r="G111">
        <v>25</v>
      </c>
      <c r="H111" t="s">
        <v>1</v>
      </c>
      <c r="I111" t="s">
        <v>94</v>
      </c>
      <c r="J111" t="s">
        <v>491</v>
      </c>
      <c r="K111" t="s">
        <v>783</v>
      </c>
      <c r="M111" t="s">
        <v>249</v>
      </c>
      <c r="N111" t="s">
        <v>250</v>
      </c>
      <c r="O111" t="s">
        <v>251</v>
      </c>
      <c r="P111">
        <v>36.375078000000002</v>
      </c>
      <c r="Q111">
        <v>-75.833826999999999</v>
      </c>
      <c r="R111" t="s">
        <v>493</v>
      </c>
      <c r="S111" t="s">
        <v>588</v>
      </c>
      <c r="T111" t="s">
        <v>8</v>
      </c>
      <c r="U111">
        <v>1.4139999999999999</v>
      </c>
      <c r="V111">
        <v>21</v>
      </c>
      <c r="W111" s="3">
        <f t="shared" si="27"/>
        <v>14.851485148514852</v>
      </c>
      <c r="X111">
        <v>7.4</v>
      </c>
      <c r="AA111" s="3"/>
      <c r="AC111" s="44"/>
      <c r="AD111" s="4"/>
      <c r="AE111" s="5"/>
      <c r="AH111" s="2" t="str">
        <f t="shared" si="22"/>
        <v/>
      </c>
      <c r="AI111">
        <f t="shared" si="23"/>
        <v>2.6980998702490422</v>
      </c>
      <c r="AJ111" t="str">
        <f t="shared" si="24"/>
        <v/>
      </c>
      <c r="AK111" t="str">
        <f t="shared" si="25"/>
        <v/>
      </c>
      <c r="AL111" t="str">
        <f t="shared" si="26"/>
        <v/>
      </c>
    </row>
    <row r="112" spans="1:38">
      <c r="A112">
        <v>242</v>
      </c>
      <c r="B112">
        <v>648</v>
      </c>
      <c r="D112" t="s">
        <v>784</v>
      </c>
      <c r="E112" s="1">
        <v>40040.438888888886</v>
      </c>
      <c r="G112">
        <v>25</v>
      </c>
      <c r="H112" t="s">
        <v>1</v>
      </c>
      <c r="I112" t="s">
        <v>94</v>
      </c>
      <c r="J112" t="s">
        <v>491</v>
      </c>
      <c r="M112" t="s">
        <v>249</v>
      </c>
      <c r="N112" t="s">
        <v>250</v>
      </c>
      <c r="O112" t="s">
        <v>251</v>
      </c>
      <c r="P112">
        <v>36.375988999999997</v>
      </c>
      <c r="Q112">
        <v>-75.831789999999998</v>
      </c>
      <c r="R112" t="s">
        <v>785</v>
      </c>
      <c r="S112" t="s">
        <v>786</v>
      </c>
      <c r="T112" t="s">
        <v>8</v>
      </c>
      <c r="U112">
        <v>1.6140000000000001</v>
      </c>
      <c r="V112">
        <v>22</v>
      </c>
      <c r="W112" s="3">
        <f t="shared" si="27"/>
        <v>13.630731102850062</v>
      </c>
      <c r="X112">
        <v>7.069</v>
      </c>
      <c r="AA112" s="3"/>
      <c r="AC112" s="44"/>
      <c r="AD112" s="4"/>
      <c r="AE112" s="5"/>
      <c r="AH112" s="2" t="str">
        <f t="shared" si="22"/>
        <v/>
      </c>
      <c r="AI112">
        <f t="shared" si="23"/>
        <v>2.6123268835105589</v>
      </c>
      <c r="AJ112" t="str">
        <f t="shared" si="24"/>
        <v/>
      </c>
      <c r="AK112" t="str">
        <f t="shared" si="25"/>
        <v/>
      </c>
      <c r="AL112" t="str">
        <f t="shared" si="26"/>
        <v/>
      </c>
    </row>
    <row r="113" spans="1:38">
      <c r="D113" t="s">
        <v>24</v>
      </c>
      <c r="E113" s="1">
        <v>41112.551388888889</v>
      </c>
      <c r="G113">
        <v>25.2</v>
      </c>
      <c r="H113" t="s">
        <v>1</v>
      </c>
      <c r="I113" t="s">
        <v>94</v>
      </c>
      <c r="M113" t="s">
        <v>3</v>
      </c>
      <c r="N113" t="s">
        <v>25</v>
      </c>
      <c r="O113" t="s">
        <v>26</v>
      </c>
      <c r="P113">
        <v>39.812300999999998</v>
      </c>
      <c r="Q113">
        <v>-76.319057000000001</v>
      </c>
      <c r="R113" t="s">
        <v>27</v>
      </c>
      <c r="S113" t="s">
        <v>7</v>
      </c>
      <c r="T113" t="s">
        <v>8</v>
      </c>
      <c r="U113">
        <v>2.2120000000000002</v>
      </c>
      <c r="V113">
        <v>32</v>
      </c>
      <c r="W113" s="3">
        <f t="shared" si="27"/>
        <v>14.466546112115731</v>
      </c>
      <c r="X113">
        <v>7.5019999999999998</v>
      </c>
      <c r="AA113" s="3"/>
      <c r="AC113" s="2">
        <v>3.1E-2</v>
      </c>
      <c r="AD113" s="4">
        <f>AC113*(X113*1000)</f>
        <v>232.56200000000001</v>
      </c>
      <c r="AE113" s="5">
        <f>U113/V113</f>
        <v>6.9125000000000006E-2</v>
      </c>
      <c r="AF113" s="6">
        <f>AC113/AE113</f>
        <v>0.44846292947558763</v>
      </c>
      <c r="AH113" s="2">
        <f t="shared" si="22"/>
        <v>3.8125000000000006E-2</v>
      </c>
      <c r="AI113">
        <f t="shared" si="23"/>
        <v>2.6718388191396381</v>
      </c>
      <c r="AJ113">
        <f t="shared" si="24"/>
        <v>3.4339872044851463</v>
      </c>
      <c r="AK113">
        <f t="shared" si="25"/>
        <v>3.6408702349275757</v>
      </c>
      <c r="AL113">
        <f t="shared" si="26"/>
        <v>4.2359164598424988</v>
      </c>
    </row>
    <row r="114" spans="1:38">
      <c r="D114" t="s">
        <v>24</v>
      </c>
      <c r="E114" s="1">
        <v>41112.551388888889</v>
      </c>
      <c r="G114">
        <v>25.2</v>
      </c>
      <c r="H114" t="s">
        <v>1</v>
      </c>
      <c r="I114" t="s">
        <v>94</v>
      </c>
      <c r="M114" t="s">
        <v>3</v>
      </c>
      <c r="N114" t="s">
        <v>25</v>
      </c>
      <c r="O114" t="s">
        <v>26</v>
      </c>
      <c r="P114">
        <v>39.812300999999998</v>
      </c>
      <c r="Q114">
        <v>-76.319057000000001</v>
      </c>
      <c r="R114" t="s">
        <v>27</v>
      </c>
      <c r="S114" t="s">
        <v>7</v>
      </c>
      <c r="T114" t="s">
        <v>8</v>
      </c>
      <c r="U114">
        <v>2.101</v>
      </c>
      <c r="V114">
        <v>29</v>
      </c>
      <c r="W114" s="3">
        <f t="shared" si="27"/>
        <v>13.802950975725844</v>
      </c>
      <c r="X114">
        <v>7.1660000000000004</v>
      </c>
      <c r="AA114" s="3"/>
      <c r="AC114" s="44">
        <v>2.8000000000000001E-2</v>
      </c>
      <c r="AD114" s="4">
        <f>AC114*(X114*1000)</f>
        <v>200.648</v>
      </c>
      <c r="AE114" s="5">
        <f>U114/V114</f>
        <v>7.2448275862068964E-2</v>
      </c>
      <c r="AF114" s="6">
        <f>AC114/AE114</f>
        <v>0.38648262732032368</v>
      </c>
      <c r="AH114" s="2">
        <f t="shared" si="22"/>
        <v>4.4448275862068967E-2</v>
      </c>
      <c r="AI114">
        <f t="shared" si="23"/>
        <v>2.6248824081236104</v>
      </c>
      <c r="AJ114">
        <f t="shared" si="24"/>
        <v>3.3322045101752038</v>
      </c>
      <c r="AK114">
        <f t="shared" si="25"/>
        <v>3.7943261729527133</v>
      </c>
      <c r="AL114">
        <f t="shared" si="26"/>
        <v>4.2828728708585269</v>
      </c>
    </row>
    <row r="115" spans="1:38">
      <c r="D115" t="s">
        <v>24</v>
      </c>
      <c r="E115" s="1">
        <v>41112.551388888889</v>
      </c>
      <c r="G115">
        <v>25.2</v>
      </c>
      <c r="H115" t="s">
        <v>1</v>
      </c>
      <c r="I115" t="s">
        <v>94</v>
      </c>
      <c r="M115" t="s">
        <v>3</v>
      </c>
      <c r="N115" t="s">
        <v>25</v>
      </c>
      <c r="O115" t="s">
        <v>26</v>
      </c>
      <c r="P115">
        <v>39.812300999999998</v>
      </c>
      <c r="Q115">
        <v>-76.319057000000001</v>
      </c>
      <c r="R115" t="s">
        <v>27</v>
      </c>
      <c r="S115" t="s">
        <v>7</v>
      </c>
      <c r="T115" t="s">
        <v>8</v>
      </c>
      <c r="U115">
        <v>2.2120000000000002</v>
      </c>
      <c r="V115">
        <v>32</v>
      </c>
      <c r="W115" s="3">
        <f t="shared" si="27"/>
        <v>14.466546112115731</v>
      </c>
      <c r="X115">
        <v>7.5019999999999998</v>
      </c>
      <c r="AA115" s="3"/>
      <c r="AC115" s="44">
        <v>3.1E-2</v>
      </c>
      <c r="AD115" s="4">
        <f>AC115*(X115*1000)</f>
        <v>232.56200000000001</v>
      </c>
      <c r="AE115" s="5">
        <f>U115/V115</f>
        <v>6.9125000000000006E-2</v>
      </c>
      <c r="AF115" s="6">
        <f>AC115/AE115</f>
        <v>0.44846292947558763</v>
      </c>
      <c r="AH115" s="2">
        <f t="shared" si="22"/>
        <v>3.8125000000000006E-2</v>
      </c>
      <c r="AI115">
        <f t="shared" si="23"/>
        <v>2.6718388191396381</v>
      </c>
      <c r="AJ115">
        <f t="shared" si="24"/>
        <v>3.4339872044851463</v>
      </c>
      <c r="AK115">
        <f t="shared" si="25"/>
        <v>3.6408702349275757</v>
      </c>
      <c r="AL115">
        <f t="shared" si="26"/>
        <v>4.2359164598424988</v>
      </c>
    </row>
    <row r="116" spans="1:38">
      <c r="A116">
        <v>188</v>
      </c>
      <c r="B116">
        <v>627</v>
      </c>
      <c r="C116" t="s">
        <v>662</v>
      </c>
      <c r="D116" t="s">
        <v>787</v>
      </c>
      <c r="E116" s="1">
        <v>39706.254467592589</v>
      </c>
      <c r="F116" t="s">
        <v>788</v>
      </c>
      <c r="G116">
        <v>25.5</v>
      </c>
      <c r="H116" t="s">
        <v>1</v>
      </c>
      <c r="I116" t="s">
        <v>94</v>
      </c>
      <c r="J116" t="s">
        <v>491</v>
      </c>
      <c r="M116" t="s">
        <v>3</v>
      </c>
      <c r="N116" t="s">
        <v>4</v>
      </c>
      <c r="O116" t="s">
        <v>5</v>
      </c>
      <c r="R116" t="s">
        <v>338</v>
      </c>
      <c r="S116" t="s">
        <v>723</v>
      </c>
      <c r="T116" t="s">
        <v>8</v>
      </c>
      <c r="U116">
        <v>1.97</v>
      </c>
      <c r="V116">
        <v>25</v>
      </c>
      <c r="W116" s="3">
        <f t="shared" si="27"/>
        <v>12.690355329949238</v>
      </c>
      <c r="X116">
        <v>6.81</v>
      </c>
      <c r="AA116" s="3"/>
      <c r="AC116" s="44"/>
      <c r="AD116" s="4"/>
      <c r="AE116" s="5"/>
      <c r="AH116" s="2" t="str">
        <f t="shared" si="22"/>
        <v/>
      </c>
      <c r="AI116">
        <f t="shared" si="23"/>
        <v>2.5408422821183034</v>
      </c>
      <c r="AJ116" t="str">
        <f t="shared" si="24"/>
        <v/>
      </c>
      <c r="AK116" t="str">
        <f t="shared" si="25"/>
        <v/>
      </c>
      <c r="AL116" t="str">
        <f t="shared" si="26"/>
        <v/>
      </c>
    </row>
    <row r="117" spans="1:38">
      <c r="A117">
        <v>189</v>
      </c>
      <c r="B117">
        <v>628</v>
      </c>
      <c r="C117" t="s">
        <v>662</v>
      </c>
      <c r="D117" t="s">
        <v>787</v>
      </c>
      <c r="E117" s="1">
        <v>39706.254467592589</v>
      </c>
      <c r="F117" t="s">
        <v>788</v>
      </c>
      <c r="G117">
        <v>25.5</v>
      </c>
      <c r="H117" t="s">
        <v>1</v>
      </c>
      <c r="I117" t="s">
        <v>94</v>
      </c>
      <c r="J117" t="s">
        <v>491</v>
      </c>
      <c r="M117" t="s">
        <v>3</v>
      </c>
      <c r="N117" t="s">
        <v>4</v>
      </c>
      <c r="O117" t="s">
        <v>5</v>
      </c>
      <c r="R117" t="s">
        <v>338</v>
      </c>
      <c r="S117" t="s">
        <v>724</v>
      </c>
      <c r="T117" t="s">
        <v>8</v>
      </c>
      <c r="U117">
        <v>1.7609999999999999</v>
      </c>
      <c r="V117">
        <v>22</v>
      </c>
      <c r="W117" s="3">
        <f t="shared" si="27"/>
        <v>12.492901760363431</v>
      </c>
      <c r="X117">
        <v>6.76</v>
      </c>
      <c r="AA117" s="3"/>
      <c r="AC117" s="44"/>
      <c r="AD117" s="4"/>
      <c r="AE117" s="5"/>
      <c r="AH117" s="2" t="str">
        <f t="shared" si="22"/>
        <v/>
      </c>
      <c r="AI117">
        <f t="shared" si="23"/>
        <v>2.525160623844247</v>
      </c>
      <c r="AJ117" t="str">
        <f t="shared" si="24"/>
        <v/>
      </c>
      <c r="AK117" t="str">
        <f t="shared" si="25"/>
        <v/>
      </c>
      <c r="AL117" t="str">
        <f t="shared" si="26"/>
        <v/>
      </c>
    </row>
    <row r="118" spans="1:38">
      <c r="D118" t="s">
        <v>28</v>
      </c>
      <c r="E118" s="1">
        <v>41128.379861111112</v>
      </c>
      <c r="G118">
        <v>26.3</v>
      </c>
      <c r="H118" t="s">
        <v>1</v>
      </c>
      <c r="I118" t="s">
        <v>94</v>
      </c>
      <c r="M118" t="s">
        <v>3</v>
      </c>
      <c r="N118" t="s">
        <v>25</v>
      </c>
      <c r="O118" t="s">
        <v>26</v>
      </c>
      <c r="P118">
        <v>39.812300999999998</v>
      </c>
      <c r="Q118">
        <v>-76.319057000000001</v>
      </c>
      <c r="R118" t="s">
        <v>27</v>
      </c>
      <c r="S118" t="s">
        <v>7</v>
      </c>
      <c r="T118" s="2" t="s">
        <v>29</v>
      </c>
      <c r="U118">
        <v>1.917</v>
      </c>
      <c r="V118">
        <v>24</v>
      </c>
      <c r="W118" s="3">
        <f t="shared" si="27"/>
        <v>12.519561815336463</v>
      </c>
      <c r="X118">
        <v>6.774</v>
      </c>
      <c r="AA118" s="3"/>
      <c r="AC118" s="44">
        <v>2.1999999999999999E-2</v>
      </c>
      <c r="AD118" s="4">
        <f t="shared" ref="AD118:AD126" si="34">AC118*(X118*1000)</f>
        <v>149.02799999999999</v>
      </c>
      <c r="AE118" s="5">
        <f t="shared" ref="AE118:AE126" si="35">U118/V118</f>
        <v>7.9875000000000002E-2</v>
      </c>
      <c r="AF118" s="6">
        <f t="shared" ref="AF118:AF126" si="36">AC118/AE118</f>
        <v>0.27543035993740217</v>
      </c>
      <c r="AH118" s="2">
        <f t="shared" si="22"/>
        <v>5.7875000000000003E-2</v>
      </c>
      <c r="AI118">
        <f t="shared" si="23"/>
        <v>2.527292366284438</v>
      </c>
      <c r="AJ118">
        <f t="shared" si="24"/>
        <v>3.0910424533583161</v>
      </c>
      <c r="AK118">
        <f t="shared" si="25"/>
        <v>4.0582855124063979</v>
      </c>
      <c r="AL118">
        <f t="shared" si="26"/>
        <v>4.3804629126976993</v>
      </c>
    </row>
    <row r="119" spans="1:38">
      <c r="D119" t="s">
        <v>28</v>
      </c>
      <c r="E119" s="1">
        <v>41128.379861111112</v>
      </c>
      <c r="G119">
        <v>26.3</v>
      </c>
      <c r="H119" t="s">
        <v>1</v>
      </c>
      <c r="I119" t="s">
        <v>94</v>
      </c>
      <c r="M119" t="s">
        <v>3</v>
      </c>
      <c r="N119" t="s">
        <v>25</v>
      </c>
      <c r="O119" t="s">
        <v>26</v>
      </c>
      <c r="P119">
        <v>39.812300999999998</v>
      </c>
      <c r="Q119">
        <v>-76.319057000000001</v>
      </c>
      <c r="R119" t="s">
        <v>27</v>
      </c>
      <c r="S119" t="s">
        <v>7</v>
      </c>
      <c r="T119" s="2" t="s">
        <v>29</v>
      </c>
      <c r="U119">
        <v>1.869</v>
      </c>
      <c r="V119">
        <v>23</v>
      </c>
      <c r="W119" s="3">
        <f t="shared" si="27"/>
        <v>12.306046013911182</v>
      </c>
      <c r="X119">
        <v>6.9550000000000001</v>
      </c>
      <c r="AA119" s="3"/>
      <c r="AC119" s="44">
        <v>2.4E-2</v>
      </c>
      <c r="AD119" s="4">
        <f t="shared" si="34"/>
        <v>166.92000000000002</v>
      </c>
      <c r="AE119" s="5">
        <f t="shared" si="35"/>
        <v>8.1260869565217386E-2</v>
      </c>
      <c r="AF119" s="6">
        <f t="shared" si="36"/>
        <v>0.2953451043338684</v>
      </c>
      <c r="AH119" s="2">
        <f t="shared" si="22"/>
        <v>5.7260869565217386E-2</v>
      </c>
      <c r="AI119">
        <f t="shared" si="23"/>
        <v>2.5100906874557238</v>
      </c>
      <c r="AJ119">
        <f t="shared" si="24"/>
        <v>3.1780538303479458</v>
      </c>
      <c r="AK119">
        <f t="shared" si="25"/>
        <v>4.0476174858141309</v>
      </c>
      <c r="AL119">
        <f t="shared" si="26"/>
        <v>4.3976645915264134</v>
      </c>
    </row>
    <row r="120" spans="1:38">
      <c r="D120" t="s">
        <v>31</v>
      </c>
      <c r="E120" s="1">
        <v>41130.804861111108</v>
      </c>
      <c r="G120">
        <v>26.3</v>
      </c>
      <c r="H120" t="s">
        <v>1</v>
      </c>
      <c r="I120" t="s">
        <v>94</v>
      </c>
      <c r="M120" s="2" t="s">
        <v>3</v>
      </c>
      <c r="N120" s="2" t="s">
        <v>4</v>
      </c>
      <c r="O120" s="2" t="s">
        <v>5</v>
      </c>
      <c r="P120" s="2">
        <v>39.767099000000002</v>
      </c>
      <c r="Q120" s="2">
        <v>-75.897705999999999</v>
      </c>
      <c r="R120" s="2" t="s">
        <v>10</v>
      </c>
      <c r="S120" t="s">
        <v>7</v>
      </c>
      <c r="T120" s="2" t="s">
        <v>8</v>
      </c>
      <c r="U120">
        <v>0.94779999999999998</v>
      </c>
      <c r="V120">
        <v>14</v>
      </c>
      <c r="W120" s="3">
        <f t="shared" si="27"/>
        <v>14.771048744460858</v>
      </c>
      <c r="X120">
        <v>7.4249999999999998</v>
      </c>
      <c r="AA120" s="3"/>
      <c r="AC120" s="44">
        <v>2.1999999999999999E-2</v>
      </c>
      <c r="AD120" s="4">
        <f t="shared" si="34"/>
        <v>163.35</v>
      </c>
      <c r="AE120" s="5">
        <f t="shared" si="35"/>
        <v>6.7699999999999996E-2</v>
      </c>
      <c r="AF120" s="6">
        <f t="shared" si="36"/>
        <v>0.32496307237813887</v>
      </c>
      <c r="AH120" s="2">
        <f t="shared" si="22"/>
        <v>4.5699999999999998E-2</v>
      </c>
      <c r="AI120">
        <f t="shared" si="23"/>
        <v>2.6926690990639077</v>
      </c>
      <c r="AJ120">
        <f t="shared" si="24"/>
        <v>3.0910424533583161</v>
      </c>
      <c r="AK120">
        <f t="shared" si="25"/>
        <v>3.8220982979001588</v>
      </c>
      <c r="AL120">
        <f t="shared" si="26"/>
        <v>4.2150861799182291</v>
      </c>
    </row>
    <row r="121" spans="1:38">
      <c r="D121" t="s">
        <v>31</v>
      </c>
      <c r="E121" s="1">
        <v>41130.804861111108</v>
      </c>
      <c r="G121">
        <v>26.3</v>
      </c>
      <c r="H121" t="s">
        <v>1</v>
      </c>
      <c r="I121" t="s">
        <v>94</v>
      </c>
      <c r="M121" s="2" t="s">
        <v>3</v>
      </c>
      <c r="N121" s="2" t="s">
        <v>4</v>
      </c>
      <c r="O121" s="2" t="s">
        <v>5</v>
      </c>
      <c r="P121" s="2">
        <v>39.767099000000002</v>
      </c>
      <c r="Q121" s="2">
        <v>-75.897705999999999</v>
      </c>
      <c r="R121" s="2" t="s">
        <v>32</v>
      </c>
      <c r="S121" t="s">
        <v>7</v>
      </c>
      <c r="T121" s="2" t="s">
        <v>8</v>
      </c>
      <c r="U121">
        <v>1.282</v>
      </c>
      <c r="V121">
        <v>19</v>
      </c>
      <c r="W121" s="3">
        <f t="shared" si="27"/>
        <v>14.820592823712948</v>
      </c>
      <c r="X121">
        <v>7.4290000000000003</v>
      </c>
      <c r="AA121" s="3"/>
      <c r="AC121" s="44">
        <v>2.8000000000000001E-2</v>
      </c>
      <c r="AD121" s="4">
        <f t="shared" si="34"/>
        <v>208.012</v>
      </c>
      <c r="AE121" s="5">
        <f t="shared" si="35"/>
        <v>6.7473684210526311E-2</v>
      </c>
      <c r="AF121" s="6">
        <f t="shared" si="36"/>
        <v>0.41497659906396261</v>
      </c>
      <c r="AH121" s="2">
        <f t="shared" si="22"/>
        <v>3.9473684210526314E-2</v>
      </c>
      <c r="AI121">
        <f t="shared" si="23"/>
        <v>2.6960176206679622</v>
      </c>
      <c r="AJ121">
        <f t="shared" si="24"/>
        <v>3.3322045101752038</v>
      </c>
      <c r="AK121">
        <f t="shared" si="25"/>
        <v>3.6756342273639158</v>
      </c>
      <c r="AL121">
        <f t="shared" si="26"/>
        <v>4.211737658314175</v>
      </c>
    </row>
    <row r="122" spans="1:38">
      <c r="D122" t="s">
        <v>31</v>
      </c>
      <c r="E122" s="1">
        <v>41130.804861111108</v>
      </c>
      <c r="G122">
        <v>26.3</v>
      </c>
      <c r="H122" t="s">
        <v>1</v>
      </c>
      <c r="I122" t="s">
        <v>94</v>
      </c>
      <c r="M122" s="2" t="s">
        <v>3</v>
      </c>
      <c r="N122" s="2" t="s">
        <v>4</v>
      </c>
      <c r="O122" s="2" t="s">
        <v>5</v>
      </c>
      <c r="P122" s="2">
        <v>39.767099000000002</v>
      </c>
      <c r="Q122" s="2">
        <v>-75.897705999999999</v>
      </c>
      <c r="R122" s="2" t="s">
        <v>136</v>
      </c>
      <c r="S122" t="s">
        <v>7</v>
      </c>
      <c r="T122" s="2" t="s">
        <v>8</v>
      </c>
      <c r="U122">
        <v>0.78700000000000003</v>
      </c>
      <c r="V122">
        <v>12</v>
      </c>
      <c r="W122" s="3">
        <f t="shared" si="27"/>
        <v>15.247776365946633</v>
      </c>
      <c r="X122">
        <v>7.4630000000000001</v>
      </c>
      <c r="AA122" s="3"/>
      <c r="AC122" s="44">
        <v>2.3E-2</v>
      </c>
      <c r="AD122" s="4">
        <f t="shared" si="34"/>
        <v>171.649</v>
      </c>
      <c r="AE122" s="5">
        <f t="shared" si="35"/>
        <v>6.5583333333333341E-2</v>
      </c>
      <c r="AF122" s="6">
        <f t="shared" si="36"/>
        <v>0.35069885641677251</v>
      </c>
      <c r="AH122" s="2">
        <f t="shared" si="22"/>
        <v>4.2583333333333341E-2</v>
      </c>
      <c r="AI122">
        <f t="shared" si="23"/>
        <v>2.724433680352734</v>
      </c>
      <c r="AJ122">
        <f t="shared" si="24"/>
        <v>3.1354942159291497</v>
      </c>
      <c r="AK122">
        <f t="shared" si="25"/>
        <v>3.7514629404157045</v>
      </c>
      <c r="AL122">
        <f t="shared" si="26"/>
        <v>4.1833215986294032</v>
      </c>
    </row>
    <row r="123" spans="1:38">
      <c r="D123" t="s">
        <v>39</v>
      </c>
      <c r="E123" s="1">
        <v>41151.712500000001</v>
      </c>
      <c r="G123">
        <v>26.6</v>
      </c>
      <c r="H123" t="s">
        <v>1</v>
      </c>
      <c r="I123" t="s">
        <v>94</v>
      </c>
      <c r="M123" s="2" t="s">
        <v>3</v>
      </c>
      <c r="N123" s="2" t="s">
        <v>4</v>
      </c>
      <c r="O123" s="2" t="s">
        <v>5</v>
      </c>
      <c r="P123" s="2">
        <v>39.767099000000002</v>
      </c>
      <c r="Q123" s="2">
        <v>-75.897705999999999</v>
      </c>
      <c r="R123" s="2" t="s">
        <v>137</v>
      </c>
      <c r="S123" s="2" t="s">
        <v>7</v>
      </c>
      <c r="T123" s="2" t="s">
        <v>29</v>
      </c>
      <c r="U123">
        <v>2.5030000000000001</v>
      </c>
      <c r="V123">
        <v>36</v>
      </c>
      <c r="W123" s="3">
        <f t="shared" si="27"/>
        <v>14.382740711146623</v>
      </c>
      <c r="X123">
        <v>7.3339999999999996</v>
      </c>
      <c r="AA123" s="3"/>
      <c r="AC123">
        <v>2.5000000000000001E-2</v>
      </c>
      <c r="AD123" s="4">
        <f t="shared" si="34"/>
        <v>183.35000000000002</v>
      </c>
      <c r="AE123" s="5">
        <f t="shared" si="35"/>
        <v>6.9527777777777786E-2</v>
      </c>
      <c r="AF123" s="6">
        <f t="shared" si="36"/>
        <v>0.35956851777866561</v>
      </c>
      <c r="AH123" s="2">
        <f t="shared" si="22"/>
        <v>4.4527777777777784E-2</v>
      </c>
      <c r="AI123">
        <f t="shared" si="23"/>
        <v>2.6660289260064727</v>
      </c>
      <c r="AJ123">
        <f t="shared" si="24"/>
        <v>3.2188758248682006</v>
      </c>
      <c r="AK123">
        <f t="shared" si="25"/>
        <v>3.796113214153443</v>
      </c>
      <c r="AL123">
        <f t="shared" si="26"/>
        <v>4.2417263529756646</v>
      </c>
    </row>
    <row r="124" spans="1:38">
      <c r="D124" t="s">
        <v>39</v>
      </c>
      <c r="E124" s="1">
        <v>41151.712500000001</v>
      </c>
      <c r="G124">
        <v>26.6</v>
      </c>
      <c r="H124" t="s">
        <v>1</v>
      </c>
      <c r="I124" t="s">
        <v>94</v>
      </c>
      <c r="M124" s="2" t="s">
        <v>3</v>
      </c>
      <c r="N124" s="2" t="s">
        <v>4</v>
      </c>
      <c r="O124" s="2" t="s">
        <v>5</v>
      </c>
      <c r="P124" s="2">
        <v>39.767099000000002</v>
      </c>
      <c r="Q124" s="2">
        <v>-75.897705999999999</v>
      </c>
      <c r="R124" s="2" t="s">
        <v>137</v>
      </c>
      <c r="S124" s="2" t="s">
        <v>7</v>
      </c>
      <c r="T124" s="2" t="s">
        <v>29</v>
      </c>
      <c r="U124">
        <v>1.331</v>
      </c>
      <c r="V124">
        <v>19</v>
      </c>
      <c r="W124" s="3">
        <f t="shared" si="27"/>
        <v>14.274981217129978</v>
      </c>
      <c r="X124">
        <v>7.2949999999999999</v>
      </c>
      <c r="AA124" s="3"/>
      <c r="AC124">
        <v>2.1999999999999999E-2</v>
      </c>
      <c r="AD124" s="4">
        <f t="shared" si="34"/>
        <v>160.48999999999998</v>
      </c>
      <c r="AE124" s="5">
        <f t="shared" si="35"/>
        <v>7.0052631578947366E-2</v>
      </c>
      <c r="AF124" s="6">
        <f t="shared" si="36"/>
        <v>0.31404958677685951</v>
      </c>
      <c r="AH124" s="2">
        <f t="shared" si="22"/>
        <v>4.8052631578947368E-2</v>
      </c>
      <c r="AI124">
        <f t="shared" si="23"/>
        <v>2.658508439753466</v>
      </c>
      <c r="AJ124">
        <f t="shared" si="24"/>
        <v>3.0910424533583161</v>
      </c>
      <c r="AK124">
        <f t="shared" si="25"/>
        <v>3.8722969014285282</v>
      </c>
      <c r="AL124">
        <f t="shared" si="26"/>
        <v>4.2492468392286709</v>
      </c>
    </row>
    <row r="125" spans="1:38">
      <c r="A125" s="2"/>
      <c r="B125" s="2">
        <v>1191</v>
      </c>
      <c r="C125" s="2"/>
      <c r="D125" s="2" t="s">
        <v>789</v>
      </c>
      <c r="E125" s="31">
        <v>39683.636111111111</v>
      </c>
      <c r="F125" s="2"/>
      <c r="G125" s="2">
        <v>27.5</v>
      </c>
      <c r="H125" s="2" t="s">
        <v>1</v>
      </c>
      <c r="I125" s="2" t="s">
        <v>94</v>
      </c>
      <c r="J125" s="2" t="s">
        <v>491</v>
      </c>
      <c r="K125" s="2" t="s">
        <v>679</v>
      </c>
      <c r="L125" s="2"/>
      <c r="M125" s="2" t="s">
        <v>3</v>
      </c>
      <c r="N125" s="2" t="s">
        <v>4</v>
      </c>
      <c r="O125" s="2" t="s">
        <v>5</v>
      </c>
      <c r="P125" s="2">
        <v>39.767099000000002</v>
      </c>
      <c r="Q125" s="2">
        <v>-75.897705999999999</v>
      </c>
      <c r="R125" s="2" t="s">
        <v>338</v>
      </c>
      <c r="S125" s="2" t="s">
        <v>742</v>
      </c>
      <c r="T125" s="2"/>
      <c r="U125" s="2">
        <v>1.6120000000000001</v>
      </c>
      <c r="V125" s="2">
        <v>21</v>
      </c>
      <c r="W125" s="25">
        <f t="shared" si="27"/>
        <v>13.0272952853598</v>
      </c>
      <c r="X125" s="2">
        <v>7.101</v>
      </c>
      <c r="Y125" s="2"/>
      <c r="Z125" s="2"/>
      <c r="AA125" s="25"/>
      <c r="AB125" s="2"/>
      <c r="AC125" s="2">
        <v>1.9E-2</v>
      </c>
      <c r="AD125" s="32">
        <f t="shared" si="34"/>
        <v>134.91899999999998</v>
      </c>
      <c r="AE125" s="6">
        <f t="shared" si="35"/>
        <v>7.6761904761904767E-2</v>
      </c>
      <c r="AF125" s="6">
        <f t="shared" si="36"/>
        <v>0.2475186104218362</v>
      </c>
      <c r="AG125" s="2"/>
      <c r="AH125" s="2">
        <f t="shared" si="22"/>
        <v>5.7761904761904764E-2</v>
      </c>
      <c r="AI125">
        <f t="shared" si="23"/>
        <v>2.5670467936389865</v>
      </c>
      <c r="AJ125">
        <f t="shared" si="24"/>
        <v>2.9444389791664403</v>
      </c>
      <c r="AK125">
        <f t="shared" si="25"/>
        <v>4.0563294712206268</v>
      </c>
      <c r="AL125">
        <f t="shared" si="26"/>
        <v>4.3407084853431508</v>
      </c>
    </row>
    <row r="126" spans="1:38">
      <c r="A126" s="2"/>
      <c r="B126" s="2">
        <v>1193</v>
      </c>
      <c r="C126" s="2"/>
      <c r="D126" s="2" t="s">
        <v>789</v>
      </c>
      <c r="E126" s="31">
        <v>39683.636111111111</v>
      </c>
      <c r="F126" s="2"/>
      <c r="G126" s="2">
        <v>27.5</v>
      </c>
      <c r="H126" s="2" t="s">
        <v>1</v>
      </c>
      <c r="I126" s="2" t="s">
        <v>94</v>
      </c>
      <c r="J126" s="2" t="s">
        <v>491</v>
      </c>
      <c r="K126" s="2" t="s">
        <v>681</v>
      </c>
      <c r="L126" s="2"/>
      <c r="M126" s="2" t="s">
        <v>3</v>
      </c>
      <c r="N126" s="2" t="s">
        <v>4</v>
      </c>
      <c r="O126" s="2" t="s">
        <v>5</v>
      </c>
      <c r="P126" s="2">
        <v>39.767099000000002</v>
      </c>
      <c r="Q126" s="2">
        <v>-75.897705999999999</v>
      </c>
      <c r="R126" s="2" t="s">
        <v>338</v>
      </c>
      <c r="S126" s="2" t="s">
        <v>790</v>
      </c>
      <c r="T126" s="2"/>
      <c r="U126" s="2">
        <v>1.599</v>
      </c>
      <c r="V126" s="2">
        <v>23</v>
      </c>
      <c r="W126" s="25">
        <f t="shared" si="27"/>
        <v>14.383989993746091</v>
      </c>
      <c r="X126" s="2">
        <v>7.5339999999999998</v>
      </c>
      <c r="Y126" s="2"/>
      <c r="Z126" s="2"/>
      <c r="AA126" s="25"/>
      <c r="AB126" s="2"/>
      <c r="AC126" s="2">
        <v>2.5999999999999999E-2</v>
      </c>
      <c r="AD126" s="32">
        <f t="shared" si="34"/>
        <v>195.88399999999999</v>
      </c>
      <c r="AE126" s="6">
        <f t="shared" si="35"/>
        <v>6.9521739130434787E-2</v>
      </c>
      <c r="AF126" s="6">
        <f t="shared" si="36"/>
        <v>0.37398373983739835</v>
      </c>
      <c r="AG126" s="2"/>
      <c r="AH126" s="2">
        <f t="shared" si="22"/>
        <v>4.3521739130434792E-2</v>
      </c>
      <c r="AI126">
        <f t="shared" si="23"/>
        <v>2.6661157820773327</v>
      </c>
      <c r="AJ126">
        <f t="shared" si="24"/>
        <v>3.2580965380214821</v>
      </c>
      <c r="AK126">
        <f t="shared" si="25"/>
        <v>3.7732605633860712</v>
      </c>
      <c r="AL126">
        <f t="shared" si="26"/>
        <v>4.2416394969048046</v>
      </c>
    </row>
    <row r="127" spans="1:38">
      <c r="A127">
        <v>269</v>
      </c>
      <c r="B127">
        <v>667</v>
      </c>
      <c r="D127" t="s">
        <v>791</v>
      </c>
      <c r="E127" s="1">
        <v>40051.728472222225</v>
      </c>
      <c r="G127">
        <v>27.5</v>
      </c>
      <c r="H127" t="s">
        <v>1</v>
      </c>
      <c r="I127" t="s">
        <v>94</v>
      </c>
      <c r="J127" t="s">
        <v>491</v>
      </c>
      <c r="M127" t="s">
        <v>3</v>
      </c>
      <c r="N127" t="s">
        <v>4</v>
      </c>
      <c r="O127" t="s">
        <v>5</v>
      </c>
      <c r="R127" t="s">
        <v>792</v>
      </c>
      <c r="S127" s="40" t="s">
        <v>334</v>
      </c>
      <c r="T127" t="s">
        <v>8</v>
      </c>
      <c r="U127">
        <v>1.49</v>
      </c>
      <c r="V127">
        <v>22</v>
      </c>
      <c r="W127" s="3">
        <f t="shared" si="27"/>
        <v>14.76510067114094</v>
      </c>
      <c r="X127">
        <v>7.6479999999999997</v>
      </c>
      <c r="AA127" s="3"/>
      <c r="AD127" s="4"/>
      <c r="AE127" s="5"/>
      <c r="AH127" s="2" t="str">
        <f t="shared" si="22"/>
        <v/>
      </c>
      <c r="AI127">
        <f t="shared" si="23"/>
        <v>2.6922663334009482</v>
      </c>
      <c r="AJ127" t="str">
        <f t="shared" si="24"/>
        <v/>
      </c>
      <c r="AK127" t="str">
        <f t="shared" si="25"/>
        <v/>
      </c>
      <c r="AL127" t="str">
        <f t="shared" si="26"/>
        <v/>
      </c>
    </row>
    <row r="128" spans="1:38">
      <c r="D128" t="s">
        <v>40</v>
      </c>
      <c r="E128" s="1">
        <v>41127.742361111108</v>
      </c>
      <c r="G128">
        <v>27.8</v>
      </c>
      <c r="H128" t="s">
        <v>41</v>
      </c>
      <c r="I128" t="s">
        <v>94</v>
      </c>
      <c r="M128" s="2" t="s">
        <v>3</v>
      </c>
      <c r="N128" s="2" t="s">
        <v>4</v>
      </c>
      <c r="O128" s="2" t="s">
        <v>5</v>
      </c>
      <c r="P128" s="2">
        <v>39.767099000000002</v>
      </c>
      <c r="Q128" s="2">
        <v>-75.897705999999999</v>
      </c>
      <c r="R128" s="2" t="s">
        <v>42</v>
      </c>
      <c r="S128" s="2" t="s">
        <v>7</v>
      </c>
      <c r="T128" s="2" t="s">
        <v>8</v>
      </c>
      <c r="U128">
        <v>1.347</v>
      </c>
      <c r="V128">
        <v>19</v>
      </c>
      <c r="W128" s="3">
        <f t="shared" si="27"/>
        <v>14.105419450631032</v>
      </c>
      <c r="X128">
        <v>7.4180000000000001</v>
      </c>
      <c r="AA128" s="3"/>
      <c r="AC128">
        <v>2.1000000000000001E-2</v>
      </c>
      <c r="AD128" s="4">
        <f>AC128*(X128*1000)</f>
        <v>155.77800000000002</v>
      </c>
      <c r="AE128" s="5">
        <f>U128/V128</f>
        <v>7.089473684210526E-2</v>
      </c>
      <c r="AF128" s="6">
        <f>AC128/AE128</f>
        <v>0.29621380846325168</v>
      </c>
      <c r="AH128" s="2">
        <f t="shared" si="22"/>
        <v>4.9894736842105256E-2</v>
      </c>
      <c r="AI128">
        <f t="shared" si="23"/>
        <v>2.6465590817382134</v>
      </c>
      <c r="AJ128">
        <f t="shared" si="24"/>
        <v>3.044522437723423</v>
      </c>
      <c r="AK128">
        <f t="shared" si="25"/>
        <v>3.9099155230885811</v>
      </c>
      <c r="AL128">
        <f t="shared" si="26"/>
        <v>4.2611961972439234</v>
      </c>
    </row>
    <row r="129" spans="1:38" s="2" customFormat="1">
      <c r="D129" s="2" t="s">
        <v>40</v>
      </c>
      <c r="E129" s="31">
        <v>41127.742361111108</v>
      </c>
      <c r="G129" s="2">
        <v>27.8</v>
      </c>
      <c r="H129" s="2" t="s">
        <v>41</v>
      </c>
      <c r="I129" s="2" t="s">
        <v>94</v>
      </c>
      <c r="M129" s="2" t="s">
        <v>3</v>
      </c>
      <c r="N129" s="2" t="s">
        <v>4</v>
      </c>
      <c r="O129" s="2" t="s">
        <v>5</v>
      </c>
      <c r="P129" s="2">
        <v>39.767099000000002</v>
      </c>
      <c r="Q129" s="2">
        <v>-75.897705999999999</v>
      </c>
      <c r="R129" s="2" t="s">
        <v>42</v>
      </c>
      <c r="S129" s="2" t="s">
        <v>7</v>
      </c>
      <c r="T129" s="2" t="s">
        <v>8</v>
      </c>
      <c r="U129" s="2">
        <v>1.0509999999999999</v>
      </c>
      <c r="V129" s="2">
        <v>15</v>
      </c>
      <c r="W129" s="25">
        <f t="shared" si="27"/>
        <v>14.272121788772598</v>
      </c>
      <c r="X129" s="2">
        <v>7.3259999999999996</v>
      </c>
      <c r="AA129" s="25"/>
      <c r="AC129" s="2">
        <v>2.3E-2</v>
      </c>
      <c r="AD129" s="32">
        <f>AC129*(X129*1000)</f>
        <v>168.49799999999999</v>
      </c>
      <c r="AE129" s="6">
        <f>U129/V129</f>
        <v>7.0066666666666666E-2</v>
      </c>
      <c r="AF129" s="6">
        <f>AC129/AE129</f>
        <v>0.32825880114176975</v>
      </c>
      <c r="AH129" s="2">
        <f t="shared" si="22"/>
        <v>4.7066666666666666E-2</v>
      </c>
      <c r="AI129">
        <f t="shared" si="23"/>
        <v>2.6583081092073959</v>
      </c>
      <c r="AJ129">
        <f t="shared" si="24"/>
        <v>3.1354942159291497</v>
      </c>
      <c r="AK129">
        <f t="shared" si="25"/>
        <v>3.8515650363910319</v>
      </c>
      <c r="AL129">
        <f t="shared" si="26"/>
        <v>4.2494471697747409</v>
      </c>
    </row>
    <row r="130" spans="1:38" s="2" customFormat="1">
      <c r="D130" s="2" t="s">
        <v>138</v>
      </c>
      <c r="E130" s="31">
        <v>41148.609027777777</v>
      </c>
      <c r="G130" s="2">
        <v>28</v>
      </c>
      <c r="H130" s="2" t="s">
        <v>1</v>
      </c>
      <c r="I130" s="2" t="s">
        <v>94</v>
      </c>
      <c r="M130" s="2" t="s">
        <v>3</v>
      </c>
      <c r="N130" s="2" t="s">
        <v>4</v>
      </c>
      <c r="O130" s="2" t="s">
        <v>22</v>
      </c>
      <c r="P130" s="2">
        <v>39.859614999999998</v>
      </c>
      <c r="Q130" s="2">
        <v>-75.782703999999995</v>
      </c>
      <c r="R130" s="2" t="s">
        <v>23</v>
      </c>
      <c r="S130" s="2" t="s">
        <v>7</v>
      </c>
      <c r="T130" s="2" t="s">
        <v>8</v>
      </c>
      <c r="U130" s="2">
        <v>1.825</v>
      </c>
      <c r="V130" s="2">
        <v>27</v>
      </c>
      <c r="W130" s="25">
        <f t="shared" si="27"/>
        <v>14.794520547945206</v>
      </c>
      <c r="X130" s="2">
        <v>7.3310000000000004</v>
      </c>
      <c r="AA130" s="25"/>
      <c r="AC130" s="2">
        <v>2.4E-2</v>
      </c>
      <c r="AD130" s="32">
        <f>AC130*(X130*1000)</f>
        <v>175.94400000000002</v>
      </c>
      <c r="AE130" s="6">
        <f>U130/V130</f>
        <v>6.7592592592592593E-2</v>
      </c>
      <c r="AF130" s="6">
        <f>AC130/AE130</f>
        <v>0.35506849315068495</v>
      </c>
      <c r="AH130" s="2">
        <f t="shared" si="22"/>
        <v>4.3592592592592593E-2</v>
      </c>
      <c r="AI130">
        <f t="shared" si="23"/>
        <v>2.6942568789698744</v>
      </c>
      <c r="AJ130">
        <f t="shared" si="24"/>
        <v>3.1780538303479458</v>
      </c>
      <c r="AK130">
        <f t="shared" si="25"/>
        <v>3.7748872412559478</v>
      </c>
      <c r="AL130">
        <f t="shared" si="26"/>
        <v>4.2134984000122628</v>
      </c>
    </row>
    <row r="131" spans="1:38" s="2" customFormat="1">
      <c r="A131" s="2">
        <v>298</v>
      </c>
      <c r="B131" s="2">
        <v>676</v>
      </c>
      <c r="D131" s="2" t="s">
        <v>793</v>
      </c>
      <c r="E131" s="31">
        <v>40062.320138888892</v>
      </c>
      <c r="H131" s="2" t="s">
        <v>1</v>
      </c>
      <c r="I131" s="2" t="s">
        <v>94</v>
      </c>
      <c r="J131" s="2" t="s">
        <v>491</v>
      </c>
      <c r="M131" s="2" t="s">
        <v>44</v>
      </c>
      <c r="N131" s="2" t="s">
        <v>45</v>
      </c>
      <c r="O131" s="2" t="s">
        <v>46</v>
      </c>
      <c r="P131" s="2">
        <v>39.336731999999998</v>
      </c>
      <c r="Q131" s="2">
        <v>-76.129684999999995</v>
      </c>
      <c r="R131" s="39" t="s">
        <v>47</v>
      </c>
      <c r="S131" s="39" t="s">
        <v>334</v>
      </c>
      <c r="T131" s="39" t="s">
        <v>29</v>
      </c>
      <c r="U131" s="2">
        <v>2.117</v>
      </c>
      <c r="V131" s="2">
        <v>23</v>
      </c>
      <c r="W131" s="25">
        <f t="shared" si="27"/>
        <v>10.86443079829948</v>
      </c>
      <c r="X131" s="2">
        <v>5.8049999999999997</v>
      </c>
      <c r="AA131" s="25"/>
      <c r="AD131" s="32"/>
      <c r="AE131" s="6"/>
      <c r="AH131" s="2" t="str">
        <f t="shared" si="22"/>
        <v/>
      </c>
      <c r="AI131">
        <f t="shared" si="23"/>
        <v>2.3854942237764214</v>
      </c>
      <c r="AJ131" t="str">
        <f t="shared" si="24"/>
        <v/>
      </c>
      <c r="AK131" t="str">
        <f t="shared" si="25"/>
        <v/>
      </c>
      <c r="AL131" t="str">
        <f t="shared" si="26"/>
        <v/>
      </c>
    </row>
    <row r="132" spans="1:38" s="2" customFormat="1">
      <c r="B132" s="2">
        <v>1375</v>
      </c>
      <c r="D132" s="2" t="s">
        <v>794</v>
      </c>
      <c r="E132" s="31">
        <v>40416.513194444444</v>
      </c>
      <c r="H132" s="2" t="s">
        <v>106</v>
      </c>
      <c r="I132" s="2" t="s">
        <v>94</v>
      </c>
      <c r="J132" s="2" t="s">
        <v>669</v>
      </c>
      <c r="M132" s="2" t="s">
        <v>3</v>
      </c>
      <c r="N132" s="2" t="s">
        <v>4</v>
      </c>
      <c r="O132" s="2" t="s">
        <v>22</v>
      </c>
      <c r="P132" s="2">
        <v>39.862321000000001</v>
      </c>
      <c r="Q132" s="2">
        <v>-75.785642999999993</v>
      </c>
      <c r="R132" s="2" t="s">
        <v>795</v>
      </c>
      <c r="S132" s="2" t="s">
        <v>339</v>
      </c>
      <c r="T132" s="2" t="s">
        <v>155</v>
      </c>
      <c r="U132" s="2">
        <v>1.575</v>
      </c>
      <c r="V132" s="2">
        <v>21</v>
      </c>
      <c r="W132" s="25">
        <f t="shared" si="27"/>
        <v>13.333333333333334</v>
      </c>
      <c r="X132" s="2">
        <v>6.5060000000000002</v>
      </c>
      <c r="AA132" s="25"/>
      <c r="AC132" s="2">
        <v>2.8000000000000001E-2</v>
      </c>
      <c r="AD132" s="32">
        <f>AC132*(X132*1000)</f>
        <v>182.16800000000001</v>
      </c>
      <c r="AE132" s="6">
        <f>U132/V132</f>
        <v>7.4999999999999997E-2</v>
      </c>
      <c r="AF132" s="6">
        <f>AC132/AE132</f>
        <v>0.37333333333333335</v>
      </c>
      <c r="AH132" s="2">
        <f t="shared" ref="AH132:AH133" si="37">IF(AE132&gt;0,AE132-AC132,"")</f>
        <v>4.7E-2</v>
      </c>
      <c r="AI132">
        <f t="shared" ref="AI132:AI133" si="38">IF(W132&gt;0,LN(W132),"")</f>
        <v>2.5902671654458267</v>
      </c>
      <c r="AJ132">
        <f t="shared" ref="AJ132:AJ133" si="39">IF(AC132&gt;0,LN(AC132*1000),"")</f>
        <v>3.3322045101752038</v>
      </c>
      <c r="AK132">
        <f t="shared" ref="AK132:AK133" si="40">IF(AE132&gt;0,LN((AE132-AC132)*1000),"")</f>
        <v>3.8501476017100584</v>
      </c>
      <c r="AL132">
        <f t="shared" ref="AL132:AL133" si="41">IF(AE132&gt;0,LN(AE132*1000),"")</f>
        <v>4.3174881135363101</v>
      </c>
    </row>
    <row r="133" spans="1:38" s="2" customFormat="1">
      <c r="D133" s="2" t="s">
        <v>139</v>
      </c>
      <c r="E133" s="31">
        <v>41150.722916666666</v>
      </c>
      <c r="H133" s="2" t="s">
        <v>1</v>
      </c>
      <c r="I133" s="2" t="s">
        <v>94</v>
      </c>
      <c r="J133" s="2" t="s">
        <v>140</v>
      </c>
      <c r="L133" s="2" t="s">
        <v>129</v>
      </c>
      <c r="M133" s="2" t="s">
        <v>3</v>
      </c>
      <c r="N133" s="2" t="s">
        <v>4</v>
      </c>
      <c r="O133" s="2" t="s">
        <v>5</v>
      </c>
      <c r="P133" s="2">
        <v>39.767099000000002</v>
      </c>
      <c r="Q133" s="2">
        <v>-75.897705999999999</v>
      </c>
      <c r="R133" s="2" t="s">
        <v>130</v>
      </c>
      <c r="S133" s="2" t="s">
        <v>131</v>
      </c>
      <c r="T133" s="2" t="s">
        <v>8</v>
      </c>
      <c r="U133" s="2">
        <v>1.18</v>
      </c>
      <c r="V133" s="2">
        <v>16</v>
      </c>
      <c r="W133" s="25">
        <f t="shared" si="27"/>
        <v>13.559322033898306</v>
      </c>
      <c r="X133" s="2">
        <v>7.3390000000000004</v>
      </c>
      <c r="AA133" s="25"/>
      <c r="AC133" s="2">
        <v>2.5999999999999999E-2</v>
      </c>
      <c r="AD133" s="32">
        <f>AC133*(X133*1000)</f>
        <v>190.81399999999999</v>
      </c>
      <c r="AE133" s="6">
        <f>U133/V133</f>
        <v>7.3749999999999996E-2</v>
      </c>
      <c r="AF133" s="6">
        <f>AC133/AE133</f>
        <v>0.35254237288135593</v>
      </c>
      <c r="AH133" s="2">
        <f t="shared" si="37"/>
        <v>4.7750000000000001E-2</v>
      </c>
      <c r="AI133">
        <f t="shared" si="38"/>
        <v>2.6070742837622078</v>
      </c>
      <c r="AJ133">
        <f t="shared" si="39"/>
        <v>3.2580965380214821</v>
      </c>
      <c r="AK133">
        <f t="shared" si="40"/>
        <v>3.8659790669267391</v>
      </c>
      <c r="AL133">
        <f t="shared" si="41"/>
        <v>4.3006809952199294</v>
      </c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1"/>
  <sheetViews>
    <sheetView workbookViewId="0">
      <pane xSplit="15315" ySplit="1455" topLeftCell="AG19" activePane="bottomLeft"/>
      <selection activeCell="A2" sqref="A2:AL54"/>
      <selection pane="topRight" activeCell="AD1" sqref="AD1"/>
      <selection pane="bottomLeft" activeCell="A35" sqref="A35:XFD35"/>
      <selection pane="bottomRight" activeCell="AI35" sqref="AI35"/>
    </sheetView>
  </sheetViews>
  <sheetFormatPr defaultColWidth="11" defaultRowHeight="15.75"/>
  <cols>
    <col min="4" max="4" width="17.125" bestFit="1" customWidth="1"/>
    <col min="5" max="5" width="16.625" bestFit="1" customWidth="1"/>
  </cols>
  <sheetData>
    <row r="1" spans="1:38">
      <c r="V1" s="63" t="s">
        <v>48</v>
      </c>
      <c r="W1" s="63"/>
      <c r="X1" s="63"/>
      <c r="Z1" s="63" t="s">
        <v>49</v>
      </c>
      <c r="AA1" s="63"/>
      <c r="AB1" s="63"/>
      <c r="AD1" s="4"/>
      <c r="AE1" s="5"/>
    </row>
    <row r="2" spans="1:38" s="10" customFormat="1" ht="47.25">
      <c r="A2" s="10" t="s">
        <v>50</v>
      </c>
      <c r="B2" s="10" t="s">
        <v>89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90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 t="s">
        <v>69</v>
      </c>
      <c r="U2" s="10" t="s">
        <v>70</v>
      </c>
      <c r="V2" s="10" t="s">
        <v>71</v>
      </c>
      <c r="W2" s="12" t="s">
        <v>72</v>
      </c>
      <c r="X2" s="10" t="s">
        <v>73</v>
      </c>
      <c r="Y2" s="10" t="s">
        <v>74</v>
      </c>
      <c r="Z2" s="10" t="s">
        <v>75</v>
      </c>
      <c r="AA2" s="12" t="s">
        <v>76</v>
      </c>
      <c r="AB2" s="10" t="s">
        <v>77</v>
      </c>
      <c r="AC2" s="14" t="s">
        <v>78</v>
      </c>
      <c r="AD2" s="16" t="s">
        <v>79</v>
      </c>
      <c r="AE2" s="18" t="s">
        <v>91</v>
      </c>
      <c r="AF2" s="14" t="s">
        <v>92</v>
      </c>
      <c r="AG2" s="14" t="s">
        <v>93</v>
      </c>
      <c r="AH2" s="15" t="s">
        <v>1046</v>
      </c>
      <c r="AI2" s="10" t="s">
        <v>1047</v>
      </c>
      <c r="AJ2" s="10" t="s">
        <v>1048</v>
      </c>
      <c r="AK2" s="10" t="s">
        <v>1049</v>
      </c>
      <c r="AL2" s="10" t="s">
        <v>1050</v>
      </c>
    </row>
    <row r="3" spans="1:38">
      <c r="B3">
        <v>1408</v>
      </c>
      <c r="D3" s="2" t="s">
        <v>598</v>
      </c>
      <c r="E3" s="1">
        <v>40432.305555555555</v>
      </c>
      <c r="G3">
        <v>19.399999999999999</v>
      </c>
      <c r="H3" t="s">
        <v>106</v>
      </c>
      <c r="I3" t="s">
        <v>599</v>
      </c>
      <c r="J3" t="s">
        <v>600</v>
      </c>
      <c r="K3" t="s">
        <v>365</v>
      </c>
      <c r="M3" t="s">
        <v>418</v>
      </c>
      <c r="N3" t="s">
        <v>419</v>
      </c>
      <c r="O3" t="s">
        <v>420</v>
      </c>
      <c r="P3">
        <v>34.753157999999999</v>
      </c>
      <c r="Q3">
        <v>-83.450845999999999</v>
      </c>
      <c r="R3" t="s">
        <v>601</v>
      </c>
      <c r="S3" t="s">
        <v>339</v>
      </c>
      <c r="T3" t="s">
        <v>17</v>
      </c>
      <c r="U3">
        <v>2.3159999999999998</v>
      </c>
      <c r="V3">
        <v>36</v>
      </c>
      <c r="W3" s="3">
        <f t="shared" ref="W3:W34" si="0">V3/U3</f>
        <v>15.544041450777204</v>
      </c>
      <c r="X3">
        <v>5.7770000000000001</v>
      </c>
      <c r="AA3" s="3"/>
      <c r="AC3">
        <v>2.5000000000000001E-2</v>
      </c>
      <c r="AD3" s="4">
        <f t="shared" ref="AD3:AD44" si="1">AC3*(X3*1000)</f>
        <v>144.42500000000001</v>
      </c>
      <c r="AE3" s="5">
        <f t="shared" ref="AE3:AE34" si="2">U3/V3</f>
        <v>6.4333333333333326E-2</v>
      </c>
      <c r="AF3" s="5">
        <f t="shared" ref="AF3:AF44" si="3">AC3/AE3</f>
        <v>0.3886010362694301</v>
      </c>
      <c r="AH3" s="2">
        <f t="shared" ref="AH3:AH34" si="4">IF(AE3&gt;0,AE3-AC3,"")</f>
        <v>3.9333333333333324E-2</v>
      </c>
      <c r="AI3">
        <f t="shared" ref="AI3:AI34" si="5">IF(W3&gt;0,LN(W3),"")</f>
        <v>2.7436773787453612</v>
      </c>
      <c r="AJ3">
        <f t="shared" ref="AJ3:AJ34" si="6">IF(AC3&gt;0,LN(AC3*1000),"")</f>
        <v>3.2188758248682006</v>
      </c>
      <c r="AK3">
        <f t="shared" ref="AK3:AK34" si="7">IF(AE3&gt;0,LN((AE3-AC3)*1000),"")</f>
        <v>3.6720723357975547</v>
      </c>
      <c r="AL3">
        <f t="shared" ref="AL3:AL34" si="8">IF(AE3&gt;0,LN(AE3*1000),"")</f>
        <v>4.1640779002367756</v>
      </c>
    </row>
    <row r="4" spans="1:38">
      <c r="B4">
        <v>1409</v>
      </c>
      <c r="D4" s="2" t="s">
        <v>598</v>
      </c>
      <c r="E4" s="1">
        <v>40432.305555555555</v>
      </c>
      <c r="G4">
        <v>19.399999999999999</v>
      </c>
      <c r="H4" t="s">
        <v>106</v>
      </c>
      <c r="I4" t="s">
        <v>599</v>
      </c>
      <c r="J4" t="s">
        <v>600</v>
      </c>
      <c r="K4" t="s">
        <v>466</v>
      </c>
      <c r="M4" t="s">
        <v>418</v>
      </c>
      <c r="N4" t="s">
        <v>419</v>
      </c>
      <c r="O4" t="s">
        <v>420</v>
      </c>
      <c r="P4">
        <v>34.753157999999999</v>
      </c>
      <c r="Q4">
        <v>-83.450845999999999</v>
      </c>
      <c r="R4" t="s">
        <v>601</v>
      </c>
      <c r="S4" t="s">
        <v>339</v>
      </c>
      <c r="T4" t="s">
        <v>17</v>
      </c>
      <c r="U4">
        <v>2.0659999999999998</v>
      </c>
      <c r="V4">
        <v>32</v>
      </c>
      <c r="W4" s="3">
        <f t="shared" si="0"/>
        <v>15.48886737657309</v>
      </c>
      <c r="X4">
        <v>5.6769999999999996</v>
      </c>
      <c r="AA4" s="3"/>
      <c r="AC4">
        <v>2.5000000000000001E-2</v>
      </c>
      <c r="AD4" s="4">
        <f t="shared" si="1"/>
        <v>141.92500000000001</v>
      </c>
      <c r="AE4" s="5">
        <f t="shared" si="2"/>
        <v>6.4562499999999995E-2</v>
      </c>
      <c r="AF4" s="5">
        <f t="shared" si="3"/>
        <v>0.38722168441432725</v>
      </c>
      <c r="AH4" s="2">
        <f t="shared" si="4"/>
        <v>3.9562499999999994E-2</v>
      </c>
      <c r="AI4">
        <f t="shared" si="5"/>
        <v>2.7401215321022798</v>
      </c>
      <c r="AJ4">
        <f t="shared" si="6"/>
        <v>3.2188758248682006</v>
      </c>
      <c r="AK4">
        <f t="shared" si="7"/>
        <v>3.6778816999043946</v>
      </c>
      <c r="AL4">
        <f t="shared" si="8"/>
        <v>4.167633746879857</v>
      </c>
    </row>
    <row r="5" spans="1:38">
      <c r="B5">
        <v>1410</v>
      </c>
      <c r="D5" s="2" t="s">
        <v>602</v>
      </c>
      <c r="E5" s="1">
        <v>40432.313888888886</v>
      </c>
      <c r="G5">
        <v>19.399999999999999</v>
      </c>
      <c r="H5" t="s">
        <v>106</v>
      </c>
      <c r="I5" t="s">
        <v>599</v>
      </c>
      <c r="J5" t="s">
        <v>600</v>
      </c>
      <c r="K5" t="s">
        <v>365</v>
      </c>
      <c r="M5" t="s">
        <v>418</v>
      </c>
      <c r="N5" t="s">
        <v>419</v>
      </c>
      <c r="O5" t="s">
        <v>420</v>
      </c>
      <c r="P5">
        <v>34.753157999999999</v>
      </c>
      <c r="Q5">
        <v>-83.450845999999999</v>
      </c>
      <c r="R5" t="s">
        <v>601</v>
      </c>
      <c r="S5" t="s">
        <v>339</v>
      </c>
      <c r="T5" t="s">
        <v>17</v>
      </c>
      <c r="U5">
        <v>2.0009999999999999</v>
      </c>
      <c r="V5">
        <v>31</v>
      </c>
      <c r="W5" s="3">
        <f t="shared" si="0"/>
        <v>15.492253873063468</v>
      </c>
      <c r="X5">
        <v>5.43</v>
      </c>
      <c r="AA5" s="3"/>
      <c r="AC5">
        <v>2.4E-2</v>
      </c>
      <c r="AD5" s="4">
        <f t="shared" si="1"/>
        <v>130.32</v>
      </c>
      <c r="AE5" s="5">
        <f t="shared" si="2"/>
        <v>6.4548387096774185E-2</v>
      </c>
      <c r="AF5" s="5">
        <f t="shared" si="3"/>
        <v>0.3718140929535233</v>
      </c>
      <c r="AH5" s="2">
        <f t="shared" si="4"/>
        <v>4.0548387096774184E-2</v>
      </c>
      <c r="AI5">
        <f t="shared" si="5"/>
        <v>2.7403401488835497</v>
      </c>
      <c r="AJ5">
        <f t="shared" si="6"/>
        <v>3.1780538303479458</v>
      </c>
      <c r="AK5">
        <f t="shared" si="7"/>
        <v>3.7024960041051012</v>
      </c>
      <c r="AL5">
        <f t="shared" si="8"/>
        <v>4.1674151300985871</v>
      </c>
    </row>
    <row r="6" spans="1:38">
      <c r="B6">
        <v>1411</v>
      </c>
      <c r="D6" s="2" t="s">
        <v>602</v>
      </c>
      <c r="E6" s="1">
        <v>40432.313888888886</v>
      </c>
      <c r="G6">
        <v>19.399999999999999</v>
      </c>
      <c r="H6" t="s">
        <v>106</v>
      </c>
      <c r="I6" t="s">
        <v>599</v>
      </c>
      <c r="J6" t="s">
        <v>600</v>
      </c>
      <c r="K6" t="s">
        <v>466</v>
      </c>
      <c r="M6" t="s">
        <v>418</v>
      </c>
      <c r="N6" t="s">
        <v>419</v>
      </c>
      <c r="O6" t="s">
        <v>420</v>
      </c>
      <c r="P6">
        <v>34.753157999999999</v>
      </c>
      <c r="Q6">
        <v>-83.450845999999999</v>
      </c>
      <c r="R6" t="s">
        <v>601</v>
      </c>
      <c r="S6" t="s">
        <v>339</v>
      </c>
      <c r="T6" t="s">
        <v>17</v>
      </c>
      <c r="U6">
        <v>2.1120000000000001</v>
      </c>
      <c r="V6">
        <v>31</v>
      </c>
      <c r="W6" s="3">
        <f t="shared" si="0"/>
        <v>14.678030303030303</v>
      </c>
      <c r="X6">
        <v>5.4720000000000004</v>
      </c>
      <c r="AA6" s="3"/>
      <c r="AC6">
        <v>2.4E-2</v>
      </c>
      <c r="AD6" s="4">
        <f t="shared" si="1"/>
        <v>131.328</v>
      </c>
      <c r="AE6" s="5">
        <f t="shared" si="2"/>
        <v>6.812903225806452E-2</v>
      </c>
      <c r="AF6" s="5">
        <f t="shared" si="3"/>
        <v>0.35227272727272724</v>
      </c>
      <c r="AH6" s="2">
        <f t="shared" si="4"/>
        <v>4.412903225806452E-2</v>
      </c>
      <c r="AI6">
        <f t="shared" si="5"/>
        <v>2.6863518386411314</v>
      </c>
      <c r="AJ6">
        <f t="shared" si="6"/>
        <v>3.1780538303479458</v>
      </c>
      <c r="AK6">
        <f t="shared" si="7"/>
        <v>3.7871178936973497</v>
      </c>
      <c r="AL6">
        <f t="shared" si="8"/>
        <v>4.2214034403410059</v>
      </c>
    </row>
    <row r="7" spans="1:38">
      <c r="A7" s="2"/>
      <c r="B7">
        <v>1412</v>
      </c>
      <c r="C7" s="2"/>
      <c r="D7" s="2" t="s">
        <v>603</v>
      </c>
      <c r="E7" s="31">
        <v>40432.345138888886</v>
      </c>
      <c r="F7" s="2"/>
      <c r="G7" s="2">
        <v>19.600000000000001</v>
      </c>
      <c r="H7" s="2" t="s">
        <v>106</v>
      </c>
      <c r="I7" t="s">
        <v>599</v>
      </c>
      <c r="J7" s="2" t="s">
        <v>600</v>
      </c>
      <c r="K7" s="2"/>
      <c r="L7" s="2" t="s">
        <v>604</v>
      </c>
      <c r="M7" s="2" t="s">
        <v>418</v>
      </c>
      <c r="N7" s="2" t="s">
        <v>419</v>
      </c>
      <c r="O7" s="2" t="s">
        <v>420</v>
      </c>
      <c r="P7" s="2">
        <v>34.753157999999999</v>
      </c>
      <c r="Q7" s="2">
        <v>-83.450845999999999</v>
      </c>
      <c r="R7" s="2" t="s">
        <v>601</v>
      </c>
      <c r="S7" s="2" t="s">
        <v>445</v>
      </c>
      <c r="T7" s="2" t="s">
        <v>17</v>
      </c>
      <c r="U7" s="2">
        <v>1.8440000000000001</v>
      </c>
      <c r="V7" s="2">
        <v>28</v>
      </c>
      <c r="W7" s="25">
        <f t="shared" si="0"/>
        <v>15.184381778741864</v>
      </c>
      <c r="X7" s="2">
        <v>5.7320000000000002</v>
      </c>
      <c r="Y7" s="2"/>
      <c r="Z7" s="2"/>
      <c r="AA7" s="25"/>
      <c r="AB7" s="2"/>
      <c r="AC7" s="2">
        <v>2.4E-2</v>
      </c>
      <c r="AD7" s="32">
        <f t="shared" si="1"/>
        <v>137.56800000000001</v>
      </c>
      <c r="AE7" s="6">
        <f t="shared" si="2"/>
        <v>6.5857142857142864E-2</v>
      </c>
      <c r="AF7" s="6">
        <f t="shared" si="3"/>
        <v>0.36442516268980474</v>
      </c>
      <c r="AG7" s="2"/>
      <c r="AH7" s="2">
        <f t="shared" si="4"/>
        <v>4.1857142857142864E-2</v>
      </c>
      <c r="AI7">
        <f t="shared" si="5"/>
        <v>2.7202673850408017</v>
      </c>
      <c r="AJ7">
        <f t="shared" si="6"/>
        <v>3.1780538303479458</v>
      </c>
      <c r="AK7">
        <f t="shared" si="7"/>
        <v>3.7342624599617542</v>
      </c>
      <c r="AL7">
        <f t="shared" si="8"/>
        <v>4.1874878939413351</v>
      </c>
    </row>
    <row r="8" spans="1:38">
      <c r="A8" s="2"/>
      <c r="B8">
        <v>1413</v>
      </c>
      <c r="C8" s="2"/>
      <c r="D8" s="2" t="s">
        <v>605</v>
      </c>
      <c r="E8" s="31">
        <v>40432.354166666664</v>
      </c>
      <c r="F8" s="2"/>
      <c r="G8" s="2">
        <v>19.600000000000001</v>
      </c>
      <c r="H8" s="2" t="s">
        <v>106</v>
      </c>
      <c r="I8" t="s">
        <v>599</v>
      </c>
      <c r="J8" s="2" t="s">
        <v>600</v>
      </c>
      <c r="K8" s="2"/>
      <c r="L8" s="2" t="s">
        <v>606</v>
      </c>
      <c r="M8" s="2" t="s">
        <v>418</v>
      </c>
      <c r="N8" s="2" t="s">
        <v>419</v>
      </c>
      <c r="O8" s="2" t="s">
        <v>420</v>
      </c>
      <c r="P8" s="2">
        <v>34.753157999999999</v>
      </c>
      <c r="Q8" s="2">
        <v>-83.450845999999999</v>
      </c>
      <c r="R8" s="2" t="s">
        <v>601</v>
      </c>
      <c r="S8" s="2" t="s">
        <v>445</v>
      </c>
      <c r="T8" s="2" t="s">
        <v>17</v>
      </c>
      <c r="U8" s="2">
        <v>1.8859999999999999</v>
      </c>
      <c r="V8" s="2">
        <v>30</v>
      </c>
      <c r="W8" s="25">
        <f t="shared" si="0"/>
        <v>15.906680805938494</v>
      </c>
      <c r="X8" s="2">
        <v>5.6310000000000002</v>
      </c>
      <c r="Y8" s="2"/>
      <c r="Z8" s="2"/>
      <c r="AA8" s="25"/>
      <c r="AB8" s="2"/>
      <c r="AC8" s="2">
        <v>2.3E-2</v>
      </c>
      <c r="AD8" s="32">
        <f t="shared" si="1"/>
        <v>129.51300000000001</v>
      </c>
      <c r="AE8" s="6">
        <f t="shared" si="2"/>
        <v>6.2866666666666668E-2</v>
      </c>
      <c r="AF8" s="6">
        <f t="shared" si="3"/>
        <v>0.36585365853658536</v>
      </c>
      <c r="AG8" s="2"/>
      <c r="AH8" s="2">
        <f t="shared" si="4"/>
        <v>3.9866666666666668E-2</v>
      </c>
      <c r="AI8">
        <f t="shared" si="5"/>
        <v>2.7667391974508897</v>
      </c>
      <c r="AJ8">
        <f t="shared" si="6"/>
        <v>3.1354942159291497</v>
      </c>
      <c r="AK8">
        <f t="shared" si="7"/>
        <v>3.6855405528484217</v>
      </c>
      <c r="AL8">
        <f t="shared" si="8"/>
        <v>4.1410160815312471</v>
      </c>
    </row>
    <row r="9" spans="1:38">
      <c r="A9" s="2"/>
      <c r="B9">
        <v>1414</v>
      </c>
      <c r="C9" s="2"/>
      <c r="D9" s="2" t="s">
        <v>607</v>
      </c>
      <c r="E9" s="31">
        <v>40432.364583333336</v>
      </c>
      <c r="F9" s="2"/>
      <c r="G9" s="2">
        <v>19.600000000000001</v>
      </c>
      <c r="H9" s="2" t="s">
        <v>106</v>
      </c>
      <c r="I9" t="s">
        <v>599</v>
      </c>
      <c r="J9" s="2" t="s">
        <v>600</v>
      </c>
      <c r="K9" s="2"/>
      <c r="L9" s="2" t="s">
        <v>608</v>
      </c>
      <c r="M9" s="2" t="s">
        <v>418</v>
      </c>
      <c r="N9" s="2" t="s">
        <v>419</v>
      </c>
      <c r="O9" s="2" t="s">
        <v>420</v>
      </c>
      <c r="P9" s="2">
        <v>34.753157999999999</v>
      </c>
      <c r="Q9" s="2">
        <v>-83.450845999999999</v>
      </c>
      <c r="R9" s="2" t="s">
        <v>601</v>
      </c>
      <c r="S9" s="2" t="s">
        <v>445</v>
      </c>
      <c r="T9" s="2" t="s">
        <v>17</v>
      </c>
      <c r="U9" s="2">
        <v>1.522</v>
      </c>
      <c r="V9" s="2">
        <v>23</v>
      </c>
      <c r="W9" s="25">
        <f t="shared" si="0"/>
        <v>15.111695137976346</v>
      </c>
      <c r="X9" s="2">
        <v>5.4509999999999996</v>
      </c>
      <c r="Y9" s="2"/>
      <c r="Z9" s="2"/>
      <c r="AA9" s="25"/>
      <c r="AB9" s="2"/>
      <c r="AC9" s="2">
        <v>2.7E-2</v>
      </c>
      <c r="AD9" s="32">
        <f t="shared" si="1"/>
        <v>147.17699999999999</v>
      </c>
      <c r="AE9" s="6">
        <f t="shared" si="2"/>
        <v>6.6173913043478264E-2</v>
      </c>
      <c r="AF9" s="6">
        <f t="shared" si="3"/>
        <v>0.40801576872536133</v>
      </c>
      <c r="AG9" s="2"/>
      <c r="AH9" s="2">
        <f t="shared" si="4"/>
        <v>3.9173913043478267E-2</v>
      </c>
      <c r="AI9">
        <f t="shared" si="5"/>
        <v>2.7154689564896555</v>
      </c>
      <c r="AJ9">
        <f t="shared" si="6"/>
        <v>3.2958368660043291</v>
      </c>
      <c r="AK9">
        <f t="shared" si="7"/>
        <v>3.6680110416791885</v>
      </c>
      <c r="AL9">
        <f t="shared" si="8"/>
        <v>4.1922863224924818</v>
      </c>
    </row>
    <row r="10" spans="1:38">
      <c r="A10" s="2"/>
      <c r="B10">
        <v>1415</v>
      </c>
      <c r="C10" s="2"/>
      <c r="D10" s="2" t="s">
        <v>609</v>
      </c>
      <c r="E10" s="31">
        <v>40432.368750000001</v>
      </c>
      <c r="F10" s="2"/>
      <c r="G10" s="2">
        <v>19.600000000000001</v>
      </c>
      <c r="H10" s="2" t="s">
        <v>106</v>
      </c>
      <c r="I10" t="s">
        <v>599</v>
      </c>
      <c r="J10" s="2" t="s">
        <v>600</v>
      </c>
      <c r="K10" s="2"/>
      <c r="L10" s="2"/>
      <c r="M10" s="2" t="s">
        <v>418</v>
      </c>
      <c r="N10" s="2" t="s">
        <v>419</v>
      </c>
      <c r="O10" s="2" t="s">
        <v>420</v>
      </c>
      <c r="P10" s="2">
        <v>34.753157999999999</v>
      </c>
      <c r="Q10" s="2">
        <v>-83.450845999999999</v>
      </c>
      <c r="R10" s="2" t="s">
        <v>601</v>
      </c>
      <c r="S10" s="2" t="s">
        <v>339</v>
      </c>
      <c r="T10" s="2" t="s">
        <v>17</v>
      </c>
      <c r="U10" s="2">
        <v>2.157</v>
      </c>
      <c r="V10" s="2">
        <v>32</v>
      </c>
      <c r="W10" s="25">
        <f t="shared" si="0"/>
        <v>14.83541956420955</v>
      </c>
      <c r="X10" s="2">
        <v>5.6369999999999996</v>
      </c>
      <c r="Y10" s="2"/>
      <c r="Z10" s="2"/>
      <c r="AA10" s="25"/>
      <c r="AB10" s="2"/>
      <c r="AC10" s="2">
        <v>2.4E-2</v>
      </c>
      <c r="AD10" s="32">
        <f t="shared" si="1"/>
        <v>135.28800000000001</v>
      </c>
      <c r="AE10" s="6">
        <f t="shared" si="2"/>
        <v>6.7406250000000001E-2</v>
      </c>
      <c r="AF10" s="6">
        <f t="shared" si="3"/>
        <v>0.35605006954102919</v>
      </c>
      <c r="AG10" s="2"/>
      <c r="AH10" s="2">
        <f t="shared" si="4"/>
        <v>4.340625E-2</v>
      </c>
      <c r="AI10">
        <f t="shared" si="5"/>
        <v>2.6970175353927073</v>
      </c>
      <c r="AJ10">
        <f t="shared" si="6"/>
        <v>3.1780538303479458</v>
      </c>
      <c r="AK10">
        <f t="shared" si="7"/>
        <v>3.7706034399546171</v>
      </c>
      <c r="AL10">
        <f t="shared" si="8"/>
        <v>4.21073774358943</v>
      </c>
    </row>
    <row r="11" spans="1:38">
      <c r="A11" s="2"/>
      <c r="B11">
        <v>1416</v>
      </c>
      <c r="C11" s="2"/>
      <c r="D11" s="2" t="s">
        <v>610</v>
      </c>
      <c r="E11" s="31">
        <v>40432.375</v>
      </c>
      <c r="F11" s="2"/>
      <c r="G11" s="2">
        <v>19.600000000000001</v>
      </c>
      <c r="H11" s="2" t="s">
        <v>106</v>
      </c>
      <c r="I11" t="s">
        <v>599</v>
      </c>
      <c r="J11" s="2" t="s">
        <v>600</v>
      </c>
      <c r="K11" s="2"/>
      <c r="L11" s="2"/>
      <c r="M11" s="2" t="s">
        <v>418</v>
      </c>
      <c r="N11" s="2" t="s">
        <v>419</v>
      </c>
      <c r="O11" s="2" t="s">
        <v>420</v>
      </c>
      <c r="P11" s="2">
        <v>34.753157999999999</v>
      </c>
      <c r="Q11" s="2">
        <v>-83.450845999999999</v>
      </c>
      <c r="R11" s="2" t="s">
        <v>601</v>
      </c>
      <c r="S11" s="2" t="s">
        <v>339</v>
      </c>
      <c r="T11" s="2" t="s">
        <v>17</v>
      </c>
      <c r="U11" s="2">
        <v>1.1930000000000001</v>
      </c>
      <c r="V11" s="2">
        <v>17</v>
      </c>
      <c r="W11" s="25">
        <f t="shared" si="0"/>
        <v>14.249790444258172</v>
      </c>
      <c r="X11" s="2">
        <v>5.5549999999999997</v>
      </c>
      <c r="Y11" s="2"/>
      <c r="Z11" s="2"/>
      <c r="AA11" s="25"/>
      <c r="AB11" s="2"/>
      <c r="AC11" s="2">
        <v>2.5999999999999999E-2</v>
      </c>
      <c r="AD11" s="32">
        <f t="shared" si="1"/>
        <v>144.43</v>
      </c>
      <c r="AE11" s="6">
        <f t="shared" si="2"/>
        <v>7.0176470588235298E-2</v>
      </c>
      <c r="AF11" s="6">
        <f t="shared" si="3"/>
        <v>0.37049455155071243</v>
      </c>
      <c r="AG11" s="2"/>
      <c r="AH11" s="2">
        <f t="shared" si="4"/>
        <v>4.4176470588235303E-2</v>
      </c>
      <c r="AI11">
        <f t="shared" si="5"/>
        <v>2.6567422009404371</v>
      </c>
      <c r="AJ11">
        <f t="shared" si="6"/>
        <v>3.2580965380214821</v>
      </c>
      <c r="AK11">
        <f t="shared" si="7"/>
        <v>3.7881923077079187</v>
      </c>
      <c r="AL11">
        <f t="shared" si="8"/>
        <v>4.2510130780417006</v>
      </c>
    </row>
    <row r="12" spans="1:38">
      <c r="A12" s="2"/>
      <c r="B12">
        <v>1417</v>
      </c>
      <c r="C12" s="2"/>
      <c r="D12" s="2" t="s">
        <v>611</v>
      </c>
      <c r="E12" s="31">
        <v>40432.376388888886</v>
      </c>
      <c r="F12" s="2"/>
      <c r="G12" s="2">
        <v>19.600000000000001</v>
      </c>
      <c r="H12" s="2" t="s">
        <v>106</v>
      </c>
      <c r="I12" t="s">
        <v>599</v>
      </c>
      <c r="J12" s="2" t="s">
        <v>600</v>
      </c>
      <c r="K12" s="2"/>
      <c r="L12" s="2"/>
      <c r="M12" s="2" t="s">
        <v>418</v>
      </c>
      <c r="N12" s="2" t="s">
        <v>419</v>
      </c>
      <c r="O12" s="2" t="s">
        <v>420</v>
      </c>
      <c r="P12" s="2">
        <v>34.753157999999999</v>
      </c>
      <c r="Q12" s="2">
        <v>-83.450845999999999</v>
      </c>
      <c r="R12" s="2" t="s">
        <v>601</v>
      </c>
      <c r="S12" s="2" t="s">
        <v>339</v>
      </c>
      <c r="T12" s="2" t="s">
        <v>17</v>
      </c>
      <c r="U12" s="2">
        <v>1.631</v>
      </c>
      <c r="V12" s="2">
        <v>25</v>
      </c>
      <c r="W12" s="25">
        <f t="shared" si="0"/>
        <v>15.328019619865113</v>
      </c>
      <c r="X12" s="2">
        <v>5.5640000000000001</v>
      </c>
      <c r="Y12" s="2"/>
      <c r="Z12" s="2"/>
      <c r="AA12" s="25"/>
      <c r="AB12" s="2"/>
      <c r="AC12" s="2">
        <v>2.4E-2</v>
      </c>
      <c r="AD12" s="32">
        <f t="shared" si="1"/>
        <v>133.536</v>
      </c>
      <c r="AE12" s="6">
        <f t="shared" si="2"/>
        <v>6.5240000000000006E-2</v>
      </c>
      <c r="AF12" s="6">
        <f t="shared" si="3"/>
        <v>0.36787247087676267</v>
      </c>
      <c r="AG12" s="2"/>
      <c r="AH12" s="2">
        <f t="shared" si="4"/>
        <v>4.1240000000000006E-2</v>
      </c>
      <c r="AI12">
        <f t="shared" si="5"/>
        <v>2.7296825012293238</v>
      </c>
      <c r="AJ12">
        <f t="shared" si="6"/>
        <v>3.1780538303479458</v>
      </c>
      <c r="AK12">
        <f t="shared" si="7"/>
        <v>3.7194086591487592</v>
      </c>
      <c r="AL12">
        <f t="shared" si="8"/>
        <v>4.1780727777528135</v>
      </c>
    </row>
    <row r="13" spans="1:38">
      <c r="A13" s="2"/>
      <c r="B13">
        <v>1418</v>
      </c>
      <c r="C13" s="2"/>
      <c r="D13" s="2" t="s">
        <v>612</v>
      </c>
      <c r="E13" s="31">
        <v>40433.290972222225</v>
      </c>
      <c r="F13" s="2"/>
      <c r="G13" s="2">
        <v>19.600000000000001</v>
      </c>
      <c r="H13" s="2" t="s">
        <v>106</v>
      </c>
      <c r="I13" t="s">
        <v>599</v>
      </c>
      <c r="J13" s="2" t="s">
        <v>600</v>
      </c>
      <c r="K13" s="2"/>
      <c r="L13" s="2" t="s">
        <v>613</v>
      </c>
      <c r="M13" s="2" t="s">
        <v>418</v>
      </c>
      <c r="N13" s="2" t="s">
        <v>419</v>
      </c>
      <c r="O13" s="2" t="s">
        <v>420</v>
      </c>
      <c r="P13" s="2">
        <v>34.753157999999999</v>
      </c>
      <c r="Q13" s="2">
        <v>-83.450845999999999</v>
      </c>
      <c r="R13" s="2" t="s">
        <v>614</v>
      </c>
      <c r="S13" s="2" t="s">
        <v>445</v>
      </c>
      <c r="T13" s="2" t="s">
        <v>17</v>
      </c>
      <c r="U13" s="2">
        <v>2.4239999999999999</v>
      </c>
      <c r="V13" s="2">
        <v>36</v>
      </c>
      <c r="W13" s="25">
        <f t="shared" si="0"/>
        <v>14.851485148514852</v>
      </c>
      <c r="X13" s="2">
        <v>5.7370000000000001</v>
      </c>
      <c r="Y13" s="2"/>
      <c r="Z13" s="2"/>
      <c r="AA13" s="25"/>
      <c r="AB13" s="2"/>
      <c r="AC13" s="2">
        <v>2.3E-2</v>
      </c>
      <c r="AD13" s="32">
        <f t="shared" si="1"/>
        <v>131.95099999999999</v>
      </c>
      <c r="AE13" s="6">
        <f t="shared" si="2"/>
        <v>6.7333333333333328E-2</v>
      </c>
      <c r="AF13" s="6">
        <f t="shared" si="3"/>
        <v>0.34158415841584161</v>
      </c>
      <c r="AG13" s="2"/>
      <c r="AH13" s="2">
        <f t="shared" si="4"/>
        <v>4.4333333333333329E-2</v>
      </c>
      <c r="AI13">
        <f t="shared" si="5"/>
        <v>2.6980998702490422</v>
      </c>
      <c r="AJ13">
        <f t="shared" si="6"/>
        <v>3.1354942159291497</v>
      </c>
      <c r="AK13">
        <f t="shared" si="7"/>
        <v>3.7917368395536442</v>
      </c>
      <c r="AL13">
        <f t="shared" si="8"/>
        <v>4.2096554087330951</v>
      </c>
    </row>
    <row r="14" spans="1:38">
      <c r="A14" s="2"/>
      <c r="B14">
        <v>1419</v>
      </c>
      <c r="C14" s="2"/>
      <c r="D14" s="2" t="s">
        <v>615</v>
      </c>
      <c r="E14" s="31">
        <v>40433.297222222223</v>
      </c>
      <c r="F14" s="2"/>
      <c r="G14" s="2">
        <v>19.600000000000001</v>
      </c>
      <c r="H14" s="2" t="s">
        <v>106</v>
      </c>
      <c r="I14" t="s">
        <v>599</v>
      </c>
      <c r="J14" s="2" t="s">
        <v>600</v>
      </c>
      <c r="K14" s="2"/>
      <c r="L14" s="2"/>
      <c r="M14" s="2" t="s">
        <v>418</v>
      </c>
      <c r="N14" s="2" t="s">
        <v>419</v>
      </c>
      <c r="O14" s="2" t="s">
        <v>420</v>
      </c>
      <c r="P14" s="2">
        <v>34.753157999999999</v>
      </c>
      <c r="Q14" s="2">
        <v>-83.450845999999999</v>
      </c>
      <c r="R14" s="2" t="s">
        <v>614</v>
      </c>
      <c r="S14" s="2" t="s">
        <v>339</v>
      </c>
      <c r="T14" s="2" t="s">
        <v>17</v>
      </c>
      <c r="U14" s="2">
        <v>1.5189999999999999</v>
      </c>
      <c r="V14" s="2">
        <v>23</v>
      </c>
      <c r="W14" s="25">
        <f t="shared" si="0"/>
        <v>15.141540487162608</v>
      </c>
      <c r="X14" s="2">
        <v>5.6509999999999998</v>
      </c>
      <c r="Y14" s="2"/>
      <c r="Z14" s="2"/>
      <c r="AA14" s="25"/>
      <c r="AB14" s="2"/>
      <c r="AC14" s="2">
        <v>2.3E-2</v>
      </c>
      <c r="AD14" s="32">
        <f t="shared" si="1"/>
        <v>129.97299999999998</v>
      </c>
      <c r="AE14" s="6">
        <f t="shared" si="2"/>
        <v>6.6043478260869565E-2</v>
      </c>
      <c r="AF14" s="6">
        <f t="shared" si="3"/>
        <v>0.34825543120473995</v>
      </c>
      <c r="AG14" s="2"/>
      <c r="AH14" s="2">
        <f t="shared" si="4"/>
        <v>4.3043478260869565E-2</v>
      </c>
      <c r="AI14">
        <f t="shared" si="5"/>
        <v>2.7174419923155138</v>
      </c>
      <c r="AJ14">
        <f t="shared" si="6"/>
        <v>3.1354942159291497</v>
      </c>
      <c r="AK14">
        <f t="shared" si="7"/>
        <v>3.762210727199486</v>
      </c>
      <c r="AL14">
        <f t="shared" si="8"/>
        <v>4.1903132866666235</v>
      </c>
    </row>
    <row r="15" spans="1:38">
      <c r="A15" s="2"/>
      <c r="B15">
        <v>1420</v>
      </c>
      <c r="C15" s="2"/>
      <c r="D15" s="2" t="s">
        <v>616</v>
      </c>
      <c r="E15" s="31">
        <v>40433.338888888888</v>
      </c>
      <c r="F15" s="2"/>
      <c r="G15" s="2">
        <v>19.600000000000001</v>
      </c>
      <c r="H15" s="2" t="s">
        <v>106</v>
      </c>
      <c r="I15" t="s">
        <v>599</v>
      </c>
      <c r="J15" s="2" t="s">
        <v>600</v>
      </c>
      <c r="K15" s="2"/>
      <c r="L15" s="2"/>
      <c r="M15" s="2" t="s">
        <v>418</v>
      </c>
      <c r="N15" s="2" t="s">
        <v>419</v>
      </c>
      <c r="O15" s="2" t="s">
        <v>420</v>
      </c>
      <c r="P15" s="2">
        <v>34.753157999999999</v>
      </c>
      <c r="Q15" s="2">
        <v>-83.450845999999999</v>
      </c>
      <c r="R15" s="2" t="s">
        <v>614</v>
      </c>
      <c r="S15" s="2" t="s">
        <v>339</v>
      </c>
      <c r="T15" s="2" t="s">
        <v>17</v>
      </c>
      <c r="U15" s="2">
        <v>0.46800000000000003</v>
      </c>
      <c r="V15" s="2">
        <v>7</v>
      </c>
      <c r="W15" s="25">
        <f t="shared" si="0"/>
        <v>14.957264957264956</v>
      </c>
      <c r="X15" s="2">
        <v>5.4969999999999999</v>
      </c>
      <c r="Y15" s="2"/>
      <c r="Z15" s="2"/>
      <c r="AA15" s="25"/>
      <c r="AB15" s="2"/>
      <c r="AC15" s="2">
        <v>2.5999999999999999E-2</v>
      </c>
      <c r="AD15" s="32">
        <f t="shared" si="1"/>
        <v>142.922</v>
      </c>
      <c r="AE15" s="6">
        <f t="shared" si="2"/>
        <v>6.6857142857142865E-2</v>
      </c>
      <c r="AF15" s="6">
        <f t="shared" si="3"/>
        <v>0.38888888888888884</v>
      </c>
      <c r="AG15" s="2"/>
      <c r="AH15" s="2">
        <f t="shared" si="4"/>
        <v>4.085714285714287E-2</v>
      </c>
      <c r="AI15">
        <f t="shared" si="5"/>
        <v>2.7051971321198036</v>
      </c>
      <c r="AJ15">
        <f t="shared" si="6"/>
        <v>3.2580965380214821</v>
      </c>
      <c r="AK15">
        <f t="shared" si="7"/>
        <v>3.7100816617645394</v>
      </c>
      <c r="AL15">
        <f t="shared" si="8"/>
        <v>4.2025581468623336</v>
      </c>
    </row>
    <row r="16" spans="1:38">
      <c r="A16" s="2"/>
      <c r="B16">
        <v>1421</v>
      </c>
      <c r="C16" s="2"/>
      <c r="D16" s="2" t="s">
        <v>617</v>
      </c>
      <c r="E16" s="31">
        <v>40433.342361111114</v>
      </c>
      <c r="F16" s="2"/>
      <c r="G16" s="2">
        <v>19.8</v>
      </c>
      <c r="H16" s="2" t="s">
        <v>106</v>
      </c>
      <c r="I16" t="s">
        <v>599</v>
      </c>
      <c r="J16" s="2" t="s">
        <v>600</v>
      </c>
      <c r="K16" s="2"/>
      <c r="L16" s="2" t="s">
        <v>618</v>
      </c>
      <c r="M16" s="2" t="s">
        <v>418</v>
      </c>
      <c r="N16" s="2" t="s">
        <v>419</v>
      </c>
      <c r="O16" s="2" t="s">
        <v>420</v>
      </c>
      <c r="P16" s="2">
        <v>34.753157999999999</v>
      </c>
      <c r="Q16" s="2">
        <v>-83.450845999999999</v>
      </c>
      <c r="R16" s="2" t="s">
        <v>614</v>
      </c>
      <c r="S16" s="2" t="s">
        <v>445</v>
      </c>
      <c r="T16" s="2" t="s">
        <v>17</v>
      </c>
      <c r="U16" s="2">
        <v>1.57</v>
      </c>
      <c r="V16" s="2">
        <v>24</v>
      </c>
      <c r="W16" s="25">
        <f t="shared" si="0"/>
        <v>15.286624203821656</v>
      </c>
      <c r="X16" s="2">
        <v>5.5490000000000004</v>
      </c>
      <c r="Y16" s="2"/>
      <c r="Z16" s="2"/>
      <c r="AA16" s="25"/>
      <c r="AB16" s="2"/>
      <c r="AC16" s="2">
        <v>2.5999999999999999E-2</v>
      </c>
      <c r="AD16" s="32">
        <f t="shared" si="1"/>
        <v>144.274</v>
      </c>
      <c r="AE16" s="6">
        <f t="shared" si="2"/>
        <v>6.5416666666666665E-2</v>
      </c>
      <c r="AF16" s="6">
        <f t="shared" si="3"/>
        <v>0.39745222929936302</v>
      </c>
      <c r="AG16" s="2"/>
      <c r="AH16" s="2">
        <f t="shared" si="4"/>
        <v>3.9416666666666669E-2</v>
      </c>
      <c r="AI16">
        <f t="shared" si="5"/>
        <v>2.726978210987729</v>
      </c>
      <c r="AJ16">
        <f t="shared" si="6"/>
        <v>3.2580965380214821</v>
      </c>
      <c r="AK16">
        <f t="shared" si="7"/>
        <v>3.6741887387039327</v>
      </c>
      <c r="AL16">
        <f t="shared" si="8"/>
        <v>4.1807770679944083</v>
      </c>
    </row>
    <row r="17" spans="2:38">
      <c r="B17">
        <v>1594</v>
      </c>
      <c r="D17" t="s">
        <v>141</v>
      </c>
      <c r="E17" s="1">
        <v>40767.413888888892</v>
      </c>
      <c r="G17">
        <v>20.3</v>
      </c>
      <c r="H17" t="s">
        <v>1</v>
      </c>
      <c r="I17" t="s">
        <v>142</v>
      </c>
      <c r="M17" t="s">
        <v>143</v>
      </c>
      <c r="N17" t="s">
        <v>144</v>
      </c>
      <c r="O17" t="s">
        <v>145</v>
      </c>
      <c r="P17">
        <v>40.211545000000001</v>
      </c>
      <c r="Q17">
        <v>-75.798896999999997</v>
      </c>
      <c r="R17" t="s">
        <v>146</v>
      </c>
      <c r="S17" t="s">
        <v>147</v>
      </c>
      <c r="T17" t="s">
        <v>8</v>
      </c>
      <c r="U17">
        <v>1.6579999999999999</v>
      </c>
      <c r="V17">
        <v>27</v>
      </c>
      <c r="W17" s="3">
        <f t="shared" si="0"/>
        <v>16.284680337756335</v>
      </c>
      <c r="X17">
        <v>6.1619999999999999</v>
      </c>
      <c r="AA17" s="3"/>
      <c r="AC17">
        <v>2.1999999999999999E-2</v>
      </c>
      <c r="AD17" s="4">
        <f t="shared" si="1"/>
        <v>135.56399999999999</v>
      </c>
      <c r="AE17" s="5">
        <f t="shared" si="2"/>
        <v>6.1407407407407404E-2</v>
      </c>
      <c r="AF17" s="6">
        <f t="shared" si="3"/>
        <v>0.35826296743063935</v>
      </c>
      <c r="AH17" s="2">
        <f t="shared" si="4"/>
        <v>3.9407407407407405E-2</v>
      </c>
      <c r="AI17">
        <f t="shared" si="5"/>
        <v>2.7902248092912258</v>
      </c>
      <c r="AJ17">
        <f t="shared" si="6"/>
        <v>3.0910424533583161</v>
      </c>
      <c r="AK17">
        <f t="shared" si="7"/>
        <v>3.6739538038972603</v>
      </c>
      <c r="AL17">
        <f t="shared" si="8"/>
        <v>4.1175304696909114</v>
      </c>
    </row>
    <row r="18" spans="2:38">
      <c r="B18">
        <v>1595</v>
      </c>
      <c r="D18" t="s">
        <v>148</v>
      </c>
      <c r="E18" s="1">
        <v>40767.419444444444</v>
      </c>
      <c r="G18">
        <v>20.3</v>
      </c>
      <c r="H18" t="s">
        <v>1</v>
      </c>
      <c r="I18" t="s">
        <v>142</v>
      </c>
      <c r="M18" t="s">
        <v>143</v>
      </c>
      <c r="N18" t="s">
        <v>144</v>
      </c>
      <c r="O18" t="s">
        <v>145</v>
      </c>
      <c r="P18">
        <v>40.211545000000001</v>
      </c>
      <c r="Q18">
        <v>-75.798896999999997</v>
      </c>
      <c r="R18" t="s">
        <v>146</v>
      </c>
      <c r="S18" t="s">
        <v>147</v>
      </c>
      <c r="T18" t="s">
        <v>8</v>
      </c>
      <c r="U18">
        <v>1.6439999999999999</v>
      </c>
      <c r="V18">
        <v>26</v>
      </c>
      <c r="W18" s="3">
        <f t="shared" si="0"/>
        <v>15.815085158150852</v>
      </c>
      <c r="X18">
        <v>5.7210000000000001</v>
      </c>
      <c r="AA18" s="3"/>
      <c r="AC18">
        <v>2.4E-2</v>
      </c>
      <c r="AD18" s="4">
        <f t="shared" si="1"/>
        <v>137.304</v>
      </c>
      <c r="AE18" s="5">
        <f t="shared" si="2"/>
        <v>6.3230769230769229E-2</v>
      </c>
      <c r="AF18" s="6">
        <f t="shared" si="3"/>
        <v>0.37956204379562047</v>
      </c>
      <c r="AH18" s="2">
        <f t="shared" si="4"/>
        <v>3.9230769230769229E-2</v>
      </c>
      <c r="AI18">
        <f t="shared" si="5"/>
        <v>2.760964241387494</v>
      </c>
      <c r="AJ18">
        <f t="shared" si="6"/>
        <v>3.1780538303479458</v>
      </c>
      <c r="AK18">
        <f t="shared" si="7"/>
        <v>3.6694613682568344</v>
      </c>
      <c r="AL18">
        <f t="shared" si="8"/>
        <v>4.1467910375946433</v>
      </c>
    </row>
    <row r="19" spans="2:38">
      <c r="B19">
        <v>1596</v>
      </c>
      <c r="D19" t="s">
        <v>149</v>
      </c>
      <c r="E19" s="1">
        <v>40767.433333333334</v>
      </c>
      <c r="G19">
        <v>20.3</v>
      </c>
      <c r="H19" t="s">
        <v>1</v>
      </c>
      <c r="I19" t="s">
        <v>142</v>
      </c>
      <c r="M19" t="s">
        <v>143</v>
      </c>
      <c r="N19" t="s">
        <v>144</v>
      </c>
      <c r="O19" t="s">
        <v>145</v>
      </c>
      <c r="P19">
        <v>40.211545000000001</v>
      </c>
      <c r="Q19">
        <v>-75.798896999999997</v>
      </c>
      <c r="R19" t="s">
        <v>146</v>
      </c>
      <c r="S19" t="s">
        <v>147</v>
      </c>
      <c r="T19" t="s">
        <v>8</v>
      </c>
      <c r="U19">
        <v>1.4410000000000001</v>
      </c>
      <c r="V19">
        <v>24</v>
      </c>
      <c r="W19" s="3">
        <f t="shared" si="0"/>
        <v>16.655100624566273</v>
      </c>
      <c r="X19">
        <v>6.52</v>
      </c>
      <c r="AA19" s="3"/>
      <c r="AC19">
        <v>1.9E-2</v>
      </c>
      <c r="AD19" s="4">
        <f t="shared" si="1"/>
        <v>123.88</v>
      </c>
      <c r="AE19" s="5">
        <f t="shared" si="2"/>
        <v>6.0041666666666667E-2</v>
      </c>
      <c r="AF19" s="6">
        <f t="shared" si="3"/>
        <v>0.31644691186675916</v>
      </c>
      <c r="AH19" s="2">
        <f t="shared" si="4"/>
        <v>4.1041666666666671E-2</v>
      </c>
      <c r="AI19">
        <f t="shared" si="5"/>
        <v>2.8127165133305607</v>
      </c>
      <c r="AJ19">
        <f t="shared" si="6"/>
        <v>2.9444389791664403</v>
      </c>
      <c r="AK19">
        <f t="shared" si="7"/>
        <v>3.7145878108241432</v>
      </c>
      <c r="AL19">
        <f t="shared" si="8"/>
        <v>4.0950387656515765</v>
      </c>
    </row>
    <row r="20" spans="2:38">
      <c r="B20">
        <v>1597</v>
      </c>
      <c r="D20" t="s">
        <v>150</v>
      </c>
      <c r="E20" s="1">
        <v>40767.43472222222</v>
      </c>
      <c r="G20">
        <v>20.3</v>
      </c>
      <c r="H20" t="s">
        <v>1</v>
      </c>
      <c r="I20" t="s">
        <v>142</v>
      </c>
      <c r="K20" t="s">
        <v>151</v>
      </c>
      <c r="M20" t="s">
        <v>3</v>
      </c>
      <c r="N20" t="s">
        <v>13</v>
      </c>
      <c r="O20" t="s">
        <v>14</v>
      </c>
      <c r="P20">
        <v>40.211545000000001</v>
      </c>
      <c r="Q20">
        <v>-75.798896999999997</v>
      </c>
      <c r="R20" t="s">
        <v>152</v>
      </c>
      <c r="S20" t="s">
        <v>153</v>
      </c>
      <c r="T20" t="s">
        <v>8</v>
      </c>
      <c r="U20">
        <v>1.421</v>
      </c>
      <c r="V20">
        <v>24</v>
      </c>
      <c r="W20" s="3">
        <f t="shared" si="0"/>
        <v>16.889514426460238</v>
      </c>
      <c r="X20">
        <v>6.3570000000000002</v>
      </c>
      <c r="AA20" s="3"/>
      <c r="AC20">
        <v>2.1000000000000001E-2</v>
      </c>
      <c r="AD20" s="4">
        <f t="shared" si="1"/>
        <v>133.49700000000001</v>
      </c>
      <c r="AE20" s="5">
        <f t="shared" si="2"/>
        <v>5.9208333333333335E-2</v>
      </c>
      <c r="AF20" s="6">
        <f t="shared" si="3"/>
        <v>0.35467980295566504</v>
      </c>
      <c r="AH20" s="2">
        <f t="shared" si="4"/>
        <v>3.820833333333333E-2</v>
      </c>
      <c r="AI20">
        <f t="shared" si="5"/>
        <v>2.826692981232982</v>
      </c>
      <c r="AJ20">
        <f t="shared" si="6"/>
        <v>3.044522437723423</v>
      </c>
      <c r="AK20">
        <f t="shared" si="7"/>
        <v>3.6430536419085193</v>
      </c>
      <c r="AL20">
        <f t="shared" si="8"/>
        <v>4.0810622977491553</v>
      </c>
    </row>
    <row r="21" spans="2:38">
      <c r="B21">
        <v>1598</v>
      </c>
      <c r="D21" t="s">
        <v>154</v>
      </c>
      <c r="E21" s="1">
        <v>40767.4375</v>
      </c>
      <c r="G21">
        <v>20.3</v>
      </c>
      <c r="H21" t="s">
        <v>1</v>
      </c>
      <c r="I21" t="s">
        <v>142</v>
      </c>
      <c r="M21" t="s">
        <v>3</v>
      </c>
      <c r="N21" t="s">
        <v>13</v>
      </c>
      <c r="O21" t="s">
        <v>14</v>
      </c>
      <c r="P21">
        <v>40.211545000000001</v>
      </c>
      <c r="Q21">
        <v>-75.798896999999997</v>
      </c>
      <c r="R21" t="s">
        <v>152</v>
      </c>
      <c r="S21" t="s">
        <v>147</v>
      </c>
      <c r="T21" t="s">
        <v>155</v>
      </c>
      <c r="U21">
        <v>1.327</v>
      </c>
      <c r="V21">
        <v>26</v>
      </c>
      <c r="W21" s="3">
        <f t="shared" si="0"/>
        <v>19.593067068575735</v>
      </c>
      <c r="X21">
        <v>7.0579999999999998</v>
      </c>
      <c r="AA21" s="3"/>
      <c r="AC21">
        <v>1.7999999999999999E-2</v>
      </c>
      <c r="AD21" s="4">
        <f t="shared" si="1"/>
        <v>127.044</v>
      </c>
      <c r="AE21" s="5">
        <f t="shared" si="2"/>
        <v>5.1038461538461539E-2</v>
      </c>
      <c r="AF21" s="6">
        <f t="shared" si="3"/>
        <v>0.35267520723436319</v>
      </c>
      <c r="AH21" s="2">
        <f t="shared" si="4"/>
        <v>3.3038461538461544E-2</v>
      </c>
      <c r="AI21">
        <f t="shared" si="5"/>
        <v>2.9751757826714118</v>
      </c>
      <c r="AJ21">
        <f t="shared" si="6"/>
        <v>2.8903717578961645</v>
      </c>
      <c r="AK21">
        <f t="shared" si="7"/>
        <v>3.4976723839627737</v>
      </c>
      <c r="AL21">
        <f t="shared" si="8"/>
        <v>3.9325794963107255</v>
      </c>
    </row>
    <row r="22" spans="2:38">
      <c r="B22">
        <v>1599</v>
      </c>
      <c r="D22" t="s">
        <v>156</v>
      </c>
      <c r="E22" s="1">
        <v>40767.441666666666</v>
      </c>
      <c r="G22">
        <v>20.3</v>
      </c>
      <c r="H22" t="s">
        <v>1</v>
      </c>
      <c r="I22" t="s">
        <v>142</v>
      </c>
      <c r="M22" t="s">
        <v>3</v>
      </c>
      <c r="N22" t="s">
        <v>13</v>
      </c>
      <c r="O22" t="s">
        <v>14</v>
      </c>
      <c r="P22">
        <v>40.211545000000001</v>
      </c>
      <c r="Q22">
        <v>-75.798896999999997</v>
      </c>
      <c r="R22" t="s">
        <v>152</v>
      </c>
      <c r="S22" t="s">
        <v>147</v>
      </c>
      <c r="T22" t="s">
        <v>8</v>
      </c>
      <c r="U22">
        <v>1.2230000000000001</v>
      </c>
      <c r="V22">
        <v>21</v>
      </c>
      <c r="W22" s="3">
        <f t="shared" si="0"/>
        <v>17.170891251022077</v>
      </c>
      <c r="X22">
        <v>6.2919999999999998</v>
      </c>
      <c r="AA22" s="3"/>
      <c r="AC22">
        <v>2.4E-2</v>
      </c>
      <c r="AD22" s="4">
        <f t="shared" si="1"/>
        <v>151.00800000000001</v>
      </c>
      <c r="AE22" s="5">
        <f t="shared" si="2"/>
        <v>5.8238095238095242E-2</v>
      </c>
      <c r="AF22" s="6">
        <f t="shared" si="3"/>
        <v>0.41210139002452983</v>
      </c>
      <c r="AH22" s="2">
        <f t="shared" si="4"/>
        <v>3.4238095238095241E-2</v>
      </c>
      <c r="AI22">
        <f t="shared" si="5"/>
        <v>2.8432155810183879</v>
      </c>
      <c r="AJ22">
        <f t="shared" si="6"/>
        <v>3.1780538303479458</v>
      </c>
      <c r="AK22">
        <f t="shared" si="7"/>
        <v>3.533338919997624</v>
      </c>
      <c r="AL22">
        <f t="shared" si="8"/>
        <v>4.0645396979637498</v>
      </c>
    </row>
    <row r="23" spans="2:38">
      <c r="B23">
        <v>1600</v>
      </c>
      <c r="D23" t="s">
        <v>157</v>
      </c>
      <c r="E23" s="1">
        <v>40767.445138888892</v>
      </c>
      <c r="G23">
        <v>20.3</v>
      </c>
      <c r="H23" t="s">
        <v>1</v>
      </c>
      <c r="I23" t="s">
        <v>142</v>
      </c>
      <c r="K23" t="s">
        <v>158</v>
      </c>
      <c r="L23" t="s">
        <v>159</v>
      </c>
      <c r="M23" t="s">
        <v>3</v>
      </c>
      <c r="N23" t="s">
        <v>13</v>
      </c>
      <c r="O23" t="s">
        <v>14</v>
      </c>
      <c r="P23">
        <v>40.211545000000001</v>
      </c>
      <c r="Q23">
        <v>-75.798896999999997</v>
      </c>
      <c r="R23" t="s">
        <v>152</v>
      </c>
      <c r="S23" t="s">
        <v>160</v>
      </c>
      <c r="T23" t="s">
        <v>8</v>
      </c>
      <c r="U23">
        <v>0.89500000000000002</v>
      </c>
      <c r="V23">
        <v>17</v>
      </c>
      <c r="W23" s="3">
        <f t="shared" si="0"/>
        <v>18.994413407821227</v>
      </c>
      <c r="X23">
        <v>6.944</v>
      </c>
      <c r="AA23" s="3"/>
      <c r="AC23">
        <v>1.9E-2</v>
      </c>
      <c r="AD23" s="4">
        <f t="shared" si="1"/>
        <v>131.93600000000001</v>
      </c>
      <c r="AE23" s="5">
        <f t="shared" si="2"/>
        <v>5.2647058823529415E-2</v>
      </c>
      <c r="AF23" s="6">
        <f t="shared" si="3"/>
        <v>0.3608938547486033</v>
      </c>
      <c r="AH23" s="2">
        <f t="shared" si="4"/>
        <v>3.3647058823529419E-2</v>
      </c>
      <c r="AI23">
        <f t="shared" si="5"/>
        <v>2.9441449047634975</v>
      </c>
      <c r="AJ23">
        <f t="shared" si="6"/>
        <v>2.9444389791664403</v>
      </c>
      <c r="AK23">
        <f t="shared" si="7"/>
        <v>3.515925647323582</v>
      </c>
      <c r="AL23">
        <f t="shared" si="8"/>
        <v>3.9636103742186393</v>
      </c>
    </row>
    <row r="24" spans="2:38">
      <c r="B24">
        <v>1601</v>
      </c>
      <c r="D24" t="s">
        <v>161</v>
      </c>
      <c r="E24" s="1">
        <v>40767.447916666664</v>
      </c>
      <c r="G24">
        <v>20.3</v>
      </c>
      <c r="H24" t="s">
        <v>1</v>
      </c>
      <c r="I24" t="s">
        <v>142</v>
      </c>
      <c r="M24" t="s">
        <v>3</v>
      </c>
      <c r="N24" t="s">
        <v>13</v>
      </c>
      <c r="O24" t="s">
        <v>14</v>
      </c>
      <c r="P24">
        <v>40.211545000000001</v>
      </c>
      <c r="Q24">
        <v>-75.798896999999997</v>
      </c>
      <c r="R24" t="s">
        <v>152</v>
      </c>
      <c r="S24" t="s">
        <v>147</v>
      </c>
      <c r="T24" t="s">
        <v>8</v>
      </c>
      <c r="U24">
        <v>0.96899999999999997</v>
      </c>
      <c r="V24">
        <v>16</v>
      </c>
      <c r="W24" s="3">
        <f t="shared" si="0"/>
        <v>16.511867905056761</v>
      </c>
      <c r="X24">
        <v>6.6760000000000002</v>
      </c>
      <c r="AA24" s="3"/>
      <c r="AC24">
        <v>2.1999999999999999E-2</v>
      </c>
      <c r="AD24" s="4">
        <f t="shared" si="1"/>
        <v>146.87199999999999</v>
      </c>
      <c r="AE24" s="5">
        <f t="shared" si="2"/>
        <v>6.0562499999999998E-2</v>
      </c>
      <c r="AF24" s="6">
        <f t="shared" si="3"/>
        <v>0.36326109391124872</v>
      </c>
      <c r="AH24" s="2">
        <f t="shared" si="4"/>
        <v>3.85625E-2</v>
      </c>
      <c r="AI24">
        <f t="shared" si="5"/>
        <v>2.804079389331152</v>
      </c>
      <c r="AJ24">
        <f t="shared" si="6"/>
        <v>3.0910424533583161</v>
      </c>
      <c r="AK24">
        <f t="shared" si="7"/>
        <v>3.6522803016656065</v>
      </c>
      <c r="AL24">
        <f t="shared" si="8"/>
        <v>4.1036758896509848</v>
      </c>
    </row>
    <row r="25" spans="2:38">
      <c r="B25">
        <v>1602</v>
      </c>
      <c r="D25" t="s">
        <v>162</v>
      </c>
      <c r="E25" s="1">
        <v>40767.451388888891</v>
      </c>
      <c r="G25">
        <v>20.3</v>
      </c>
      <c r="H25" t="s">
        <v>1</v>
      </c>
      <c r="I25" t="s">
        <v>142</v>
      </c>
      <c r="M25" t="s">
        <v>3</v>
      </c>
      <c r="N25" t="s">
        <v>13</v>
      </c>
      <c r="O25" t="s">
        <v>14</v>
      </c>
      <c r="P25">
        <v>40.211545000000001</v>
      </c>
      <c r="Q25">
        <v>-75.798896999999997</v>
      </c>
      <c r="R25" t="s">
        <v>152</v>
      </c>
      <c r="S25" t="s">
        <v>147</v>
      </c>
      <c r="T25" t="s">
        <v>8</v>
      </c>
      <c r="U25">
        <v>1.2030000000000001</v>
      </c>
      <c r="V25">
        <v>21</v>
      </c>
      <c r="W25" s="3">
        <f t="shared" si="0"/>
        <v>17.456359102244388</v>
      </c>
      <c r="X25">
        <v>6.7389999999999999</v>
      </c>
      <c r="AA25" s="3"/>
      <c r="AC25">
        <v>1.9E-2</v>
      </c>
      <c r="AD25" s="4">
        <f t="shared" si="1"/>
        <v>128.041</v>
      </c>
      <c r="AE25" s="5">
        <f t="shared" si="2"/>
        <v>5.7285714285714287E-2</v>
      </c>
      <c r="AF25" s="6">
        <f t="shared" si="3"/>
        <v>0.33167082294264338</v>
      </c>
      <c r="AH25" s="2">
        <f t="shared" si="4"/>
        <v>3.8285714285714284E-2</v>
      </c>
      <c r="AI25">
        <f t="shared" si="5"/>
        <v>2.8597040007308809</v>
      </c>
      <c r="AJ25">
        <f t="shared" si="6"/>
        <v>2.9444389791664403</v>
      </c>
      <c r="AK25">
        <f t="shared" si="7"/>
        <v>3.6450768314555435</v>
      </c>
      <c r="AL25">
        <f t="shared" si="8"/>
        <v>4.0480512782512559</v>
      </c>
    </row>
    <row r="26" spans="2:38">
      <c r="B26">
        <v>1603</v>
      </c>
      <c r="D26" t="s">
        <v>163</v>
      </c>
      <c r="E26" s="1">
        <v>40767.453472222223</v>
      </c>
      <c r="G26">
        <v>20.3</v>
      </c>
      <c r="H26" t="s">
        <v>1</v>
      </c>
      <c r="I26" t="s">
        <v>142</v>
      </c>
      <c r="M26" t="s">
        <v>3</v>
      </c>
      <c r="N26" t="s">
        <v>13</v>
      </c>
      <c r="O26" t="s">
        <v>14</v>
      </c>
      <c r="P26">
        <v>40.211545000000001</v>
      </c>
      <c r="Q26">
        <v>-75.798896999999997</v>
      </c>
      <c r="R26" t="s">
        <v>152</v>
      </c>
      <c r="S26" t="s">
        <v>147</v>
      </c>
      <c r="T26" t="s">
        <v>8</v>
      </c>
      <c r="U26">
        <v>1.2509999999999999</v>
      </c>
      <c r="V26">
        <v>23</v>
      </c>
      <c r="W26" s="3">
        <f t="shared" si="0"/>
        <v>18.385291766586732</v>
      </c>
      <c r="X26">
        <v>6.694</v>
      </c>
      <c r="AA26" s="3"/>
      <c r="AC26">
        <v>2.1999999999999999E-2</v>
      </c>
      <c r="AD26" s="4">
        <f t="shared" si="1"/>
        <v>147.268</v>
      </c>
      <c r="AE26" s="5">
        <f t="shared" si="2"/>
        <v>5.4391304347826082E-2</v>
      </c>
      <c r="AF26" s="6">
        <f t="shared" si="3"/>
        <v>0.40447641886490809</v>
      </c>
      <c r="AH26" s="2">
        <f t="shared" si="4"/>
        <v>3.2391304347826083E-2</v>
      </c>
      <c r="AI26">
        <f t="shared" si="5"/>
        <v>2.9115509844443759</v>
      </c>
      <c r="AJ26">
        <f t="shared" si="6"/>
        <v>3.0910424533583161</v>
      </c>
      <c r="AK26">
        <f t="shared" si="7"/>
        <v>3.4778900024504096</v>
      </c>
      <c r="AL26">
        <f t="shared" si="8"/>
        <v>3.9962042945377614</v>
      </c>
    </row>
    <row r="27" spans="2:38">
      <c r="B27" s="2">
        <v>1377</v>
      </c>
      <c r="D27" s="2" t="s">
        <v>354</v>
      </c>
      <c r="E27" s="1">
        <v>40417.45208333333</v>
      </c>
      <c r="G27">
        <v>21.1</v>
      </c>
      <c r="H27" t="s">
        <v>106</v>
      </c>
      <c r="I27" t="s">
        <v>599</v>
      </c>
      <c r="J27" t="s">
        <v>600</v>
      </c>
      <c r="M27" t="s">
        <v>143</v>
      </c>
      <c r="N27" t="s">
        <v>144</v>
      </c>
      <c r="O27" t="s">
        <v>355</v>
      </c>
      <c r="P27">
        <v>40.213372999999997</v>
      </c>
      <c r="Q27">
        <v>-75.805316000000005</v>
      </c>
      <c r="R27" t="s">
        <v>356</v>
      </c>
      <c r="S27" t="s">
        <v>357</v>
      </c>
      <c r="T27" t="s">
        <v>17</v>
      </c>
      <c r="U27">
        <v>2.0950000000000002</v>
      </c>
      <c r="V27">
        <v>37</v>
      </c>
      <c r="W27" s="3">
        <f t="shared" si="0"/>
        <v>17.661097852028639</v>
      </c>
      <c r="X27">
        <v>7.2169999999999996</v>
      </c>
      <c r="AA27" s="3"/>
      <c r="AC27">
        <v>1.9E-2</v>
      </c>
      <c r="AD27" s="4">
        <f t="shared" si="1"/>
        <v>137.12299999999999</v>
      </c>
      <c r="AE27" s="5">
        <f t="shared" si="2"/>
        <v>5.6621621621621626E-2</v>
      </c>
      <c r="AF27" s="5">
        <f t="shared" si="3"/>
        <v>0.33556085918854411</v>
      </c>
      <c r="AH27" s="2">
        <f t="shared" si="4"/>
        <v>3.7621621621621623E-2</v>
      </c>
      <c r="AI27">
        <f t="shared" si="5"/>
        <v>2.8713643592701232</v>
      </c>
      <c r="AJ27">
        <f t="shared" si="6"/>
        <v>2.9444389791664403</v>
      </c>
      <c r="AK27">
        <f t="shared" si="7"/>
        <v>3.6275789282501405</v>
      </c>
      <c r="AL27">
        <f t="shared" si="8"/>
        <v>4.036390919712014</v>
      </c>
    </row>
    <row r="28" spans="2:38">
      <c r="B28" s="2">
        <v>1379</v>
      </c>
      <c r="D28" s="2" t="s">
        <v>619</v>
      </c>
      <c r="E28" s="1">
        <v>40417.455555555556</v>
      </c>
      <c r="G28">
        <v>21.1</v>
      </c>
      <c r="H28" t="s">
        <v>106</v>
      </c>
      <c r="I28" t="s">
        <v>599</v>
      </c>
      <c r="J28" t="s">
        <v>600</v>
      </c>
      <c r="K28" t="s">
        <v>365</v>
      </c>
      <c r="M28" t="s">
        <v>143</v>
      </c>
      <c r="N28" t="s">
        <v>144</v>
      </c>
      <c r="O28" t="s">
        <v>355</v>
      </c>
      <c r="P28">
        <v>40.213372999999997</v>
      </c>
      <c r="Q28">
        <v>-75.805316000000005</v>
      </c>
      <c r="R28" t="s">
        <v>356</v>
      </c>
      <c r="S28" t="s">
        <v>620</v>
      </c>
      <c r="T28" t="s">
        <v>17</v>
      </c>
      <c r="U28">
        <v>1.3180000000000001</v>
      </c>
      <c r="V28">
        <v>23</v>
      </c>
      <c r="W28" s="3">
        <f t="shared" si="0"/>
        <v>17.450682852807283</v>
      </c>
      <c r="X28">
        <v>6.4249999999999998</v>
      </c>
      <c r="AA28" s="3"/>
      <c r="AC28">
        <v>2.1999999999999999E-2</v>
      </c>
      <c r="AD28" s="4">
        <f t="shared" si="1"/>
        <v>141.35</v>
      </c>
      <c r="AE28" s="5">
        <f t="shared" si="2"/>
        <v>5.7304347826086961E-2</v>
      </c>
      <c r="AF28" s="5">
        <f t="shared" si="3"/>
        <v>0.38391502276176021</v>
      </c>
      <c r="AH28" s="2">
        <f t="shared" si="4"/>
        <v>3.5304347826086963E-2</v>
      </c>
      <c r="AI28">
        <f t="shared" si="5"/>
        <v>2.8593787798488344</v>
      </c>
      <c r="AJ28">
        <f t="shared" si="6"/>
        <v>3.0910424533583161</v>
      </c>
      <c r="AK28">
        <f t="shared" si="7"/>
        <v>3.5640061242325283</v>
      </c>
      <c r="AL28">
        <f t="shared" si="8"/>
        <v>4.0483764991333029</v>
      </c>
    </row>
    <row r="29" spans="2:38">
      <c r="B29" s="2">
        <v>1380</v>
      </c>
      <c r="D29" s="2" t="s">
        <v>619</v>
      </c>
      <c r="E29" s="1">
        <v>40417.455555555556</v>
      </c>
      <c r="G29">
        <v>21.1</v>
      </c>
      <c r="H29" t="s">
        <v>106</v>
      </c>
      <c r="I29" t="s">
        <v>599</v>
      </c>
      <c r="J29" t="s">
        <v>600</v>
      </c>
      <c r="K29" t="s">
        <v>621</v>
      </c>
      <c r="L29" t="s">
        <v>622</v>
      </c>
      <c r="M29" t="s">
        <v>143</v>
      </c>
      <c r="N29" t="s">
        <v>144</v>
      </c>
      <c r="O29" t="s">
        <v>355</v>
      </c>
      <c r="P29">
        <v>40.213372999999997</v>
      </c>
      <c r="Q29">
        <v>-75.805316000000005</v>
      </c>
      <c r="R29" t="s">
        <v>356</v>
      </c>
      <c r="S29" t="s">
        <v>623</v>
      </c>
      <c r="T29" t="s">
        <v>17</v>
      </c>
      <c r="U29">
        <v>1.7250000000000001</v>
      </c>
      <c r="V29">
        <v>30</v>
      </c>
      <c r="W29" s="3">
        <f t="shared" si="0"/>
        <v>17.391304347826086</v>
      </c>
      <c r="X29">
        <v>6.44</v>
      </c>
      <c r="AA29" s="3"/>
      <c r="AC29">
        <v>2.1000000000000001E-2</v>
      </c>
      <c r="AD29" s="4">
        <f t="shared" si="1"/>
        <v>135.24</v>
      </c>
      <c r="AE29" s="5">
        <f t="shared" si="2"/>
        <v>5.7500000000000002E-2</v>
      </c>
      <c r="AF29" s="5">
        <f t="shared" si="3"/>
        <v>0.36521739130434783</v>
      </c>
      <c r="AH29" s="2">
        <f t="shared" si="4"/>
        <v>3.6500000000000005E-2</v>
      </c>
      <c r="AI29">
        <f t="shared" si="5"/>
        <v>2.855970331178832</v>
      </c>
      <c r="AJ29">
        <f t="shared" si="6"/>
        <v>3.044522437723423</v>
      </c>
      <c r="AK29">
        <f t="shared" si="7"/>
        <v>3.597312260588446</v>
      </c>
      <c r="AL29">
        <f t="shared" si="8"/>
        <v>4.0517849478033048</v>
      </c>
    </row>
    <row r="30" spans="2:38">
      <c r="B30" s="2">
        <v>1381</v>
      </c>
      <c r="D30" s="2" t="s">
        <v>624</v>
      </c>
      <c r="E30" s="1">
        <v>40417.459027777775</v>
      </c>
      <c r="G30">
        <v>21.1</v>
      </c>
      <c r="H30" t="s">
        <v>106</v>
      </c>
      <c r="I30" t="s">
        <v>599</v>
      </c>
      <c r="J30" t="s">
        <v>600</v>
      </c>
      <c r="M30" t="s">
        <v>143</v>
      </c>
      <c r="N30" t="s">
        <v>144</v>
      </c>
      <c r="O30" t="s">
        <v>355</v>
      </c>
      <c r="P30">
        <v>40.213372999999997</v>
      </c>
      <c r="Q30">
        <v>-75.805316000000005</v>
      </c>
      <c r="R30" t="s">
        <v>356</v>
      </c>
      <c r="S30" t="s">
        <v>620</v>
      </c>
      <c r="T30" t="s">
        <v>17</v>
      </c>
      <c r="U30">
        <v>0.90800000000000003</v>
      </c>
      <c r="V30">
        <v>16</v>
      </c>
      <c r="W30" s="3">
        <f t="shared" si="0"/>
        <v>17.621145374449338</v>
      </c>
      <c r="X30">
        <v>6.44</v>
      </c>
      <c r="AA30" s="3"/>
      <c r="AC30">
        <v>0.02</v>
      </c>
      <c r="AD30" s="4">
        <f t="shared" si="1"/>
        <v>128.80000000000001</v>
      </c>
      <c r="AE30" s="5">
        <f t="shared" si="2"/>
        <v>5.6750000000000002E-2</v>
      </c>
      <c r="AF30" s="5">
        <f t="shared" si="3"/>
        <v>0.3524229074889868</v>
      </c>
      <c r="AH30" s="2">
        <f t="shared" si="4"/>
        <v>3.6750000000000005E-2</v>
      </c>
      <c r="AI30">
        <f t="shared" si="5"/>
        <v>2.8690996226206251</v>
      </c>
      <c r="AJ30">
        <f t="shared" si="6"/>
        <v>2.9957322735539909</v>
      </c>
      <c r="AK30">
        <f t="shared" si="7"/>
        <v>3.6041382256588457</v>
      </c>
      <c r="AL30">
        <f t="shared" si="8"/>
        <v>4.0386556563615121</v>
      </c>
    </row>
    <row r="31" spans="2:38">
      <c r="B31" s="2">
        <v>1385</v>
      </c>
      <c r="D31" s="2" t="s">
        <v>625</v>
      </c>
      <c r="E31" s="1">
        <v>40417.477083333331</v>
      </c>
      <c r="G31">
        <v>21.1</v>
      </c>
      <c r="H31" t="s">
        <v>106</v>
      </c>
      <c r="I31" t="s">
        <v>599</v>
      </c>
      <c r="J31" t="s">
        <v>600</v>
      </c>
      <c r="M31" t="s">
        <v>143</v>
      </c>
      <c r="N31" t="s">
        <v>144</v>
      </c>
      <c r="O31" t="s">
        <v>355</v>
      </c>
      <c r="P31">
        <v>40.213372999999997</v>
      </c>
      <c r="Q31">
        <v>-75.805316000000005</v>
      </c>
      <c r="R31" t="s">
        <v>356</v>
      </c>
      <c r="S31" t="s">
        <v>626</v>
      </c>
      <c r="T31" t="s">
        <v>17</v>
      </c>
      <c r="U31">
        <v>1.5169999999999999</v>
      </c>
      <c r="V31">
        <v>27</v>
      </c>
      <c r="W31" s="3">
        <f t="shared" si="0"/>
        <v>17.798286090969018</v>
      </c>
      <c r="X31">
        <v>6.64</v>
      </c>
      <c r="AA31" s="3"/>
      <c r="AC31">
        <v>1.7999999999999999E-2</v>
      </c>
      <c r="AD31" s="4">
        <f t="shared" si="1"/>
        <v>119.52</v>
      </c>
      <c r="AE31" s="5">
        <f t="shared" si="2"/>
        <v>5.6185185185185178E-2</v>
      </c>
      <c r="AF31" s="5">
        <f t="shared" si="3"/>
        <v>0.32036914963744234</v>
      </c>
      <c r="AH31" s="2">
        <f t="shared" si="4"/>
        <v>3.8185185185185183E-2</v>
      </c>
      <c r="AI31">
        <f t="shared" si="5"/>
        <v>2.8791021656379341</v>
      </c>
      <c r="AJ31">
        <f t="shared" si="6"/>
        <v>2.8903717578961645</v>
      </c>
      <c r="AK31">
        <f t="shared" si="7"/>
        <v>3.6424476180126306</v>
      </c>
      <c r="AL31">
        <f t="shared" si="8"/>
        <v>4.0286531133442027</v>
      </c>
    </row>
    <row r="32" spans="2:38">
      <c r="B32" s="2">
        <v>1386</v>
      </c>
      <c r="D32" s="2" t="s">
        <v>627</v>
      </c>
      <c r="E32" s="1">
        <v>40417.482638888891</v>
      </c>
      <c r="G32">
        <v>21.1</v>
      </c>
      <c r="H32" t="s">
        <v>106</v>
      </c>
      <c r="I32" t="s">
        <v>599</v>
      </c>
      <c r="J32" t="s">
        <v>600</v>
      </c>
      <c r="K32" t="s">
        <v>365</v>
      </c>
      <c r="L32" t="s">
        <v>628</v>
      </c>
      <c r="M32" t="s">
        <v>143</v>
      </c>
      <c r="N32" t="s">
        <v>144</v>
      </c>
      <c r="O32" t="s">
        <v>355</v>
      </c>
      <c r="P32">
        <v>40.213372999999997</v>
      </c>
      <c r="Q32">
        <v>-75.805316000000005</v>
      </c>
      <c r="R32" t="s">
        <v>356</v>
      </c>
      <c r="S32" t="s">
        <v>363</v>
      </c>
      <c r="T32" t="s">
        <v>17</v>
      </c>
      <c r="U32">
        <v>1.5820000000000001</v>
      </c>
      <c r="V32">
        <v>28</v>
      </c>
      <c r="W32" s="3">
        <f t="shared" si="0"/>
        <v>17.699115044247787</v>
      </c>
      <c r="X32">
        <v>6.4980000000000002</v>
      </c>
      <c r="AA32" s="3"/>
      <c r="AC32">
        <v>2.1999999999999999E-2</v>
      </c>
      <c r="AD32" s="4">
        <f t="shared" si="1"/>
        <v>142.95599999999999</v>
      </c>
      <c r="AE32" s="5">
        <f t="shared" si="2"/>
        <v>5.6500000000000002E-2</v>
      </c>
      <c r="AF32" s="5">
        <f t="shared" si="3"/>
        <v>0.38938053097345127</v>
      </c>
      <c r="AH32" s="2">
        <f t="shared" si="4"/>
        <v>3.4500000000000003E-2</v>
      </c>
      <c r="AI32">
        <f t="shared" si="5"/>
        <v>2.8735146408297418</v>
      </c>
      <c r="AJ32">
        <f t="shared" si="6"/>
        <v>3.0910424533583161</v>
      </c>
      <c r="AK32">
        <f t="shared" si="7"/>
        <v>3.5409593240373143</v>
      </c>
      <c r="AL32">
        <f t="shared" si="8"/>
        <v>4.0342406381523954</v>
      </c>
    </row>
    <row r="33" spans="1:38">
      <c r="B33" s="2">
        <v>1387</v>
      </c>
      <c r="D33" s="2" t="s">
        <v>627</v>
      </c>
      <c r="E33" s="1">
        <v>40417.482638888891</v>
      </c>
      <c r="G33">
        <v>21.1</v>
      </c>
      <c r="H33" t="s">
        <v>106</v>
      </c>
      <c r="I33" t="s">
        <v>599</v>
      </c>
      <c r="J33" t="s">
        <v>600</v>
      </c>
      <c r="K33" t="s">
        <v>621</v>
      </c>
      <c r="M33" t="s">
        <v>143</v>
      </c>
      <c r="N33" t="s">
        <v>144</v>
      </c>
      <c r="O33" t="s">
        <v>355</v>
      </c>
      <c r="P33">
        <v>40.213372999999997</v>
      </c>
      <c r="Q33">
        <v>-75.805316000000005</v>
      </c>
      <c r="R33" t="s">
        <v>356</v>
      </c>
      <c r="S33" t="s">
        <v>363</v>
      </c>
      <c r="T33" t="s">
        <v>17</v>
      </c>
      <c r="U33">
        <v>1.764</v>
      </c>
      <c r="V33">
        <v>32</v>
      </c>
      <c r="W33" s="3">
        <f t="shared" si="0"/>
        <v>18.140589569160998</v>
      </c>
      <c r="X33">
        <v>6.5149999999999997</v>
      </c>
      <c r="AA33" s="3"/>
      <c r="AC33">
        <v>0.02</v>
      </c>
      <c r="AD33" s="4">
        <f t="shared" si="1"/>
        <v>130.30000000000001</v>
      </c>
      <c r="AE33" s="5">
        <f t="shared" si="2"/>
        <v>5.5125E-2</v>
      </c>
      <c r="AF33" s="5">
        <f t="shared" si="3"/>
        <v>0.36281179138321995</v>
      </c>
      <c r="AH33" s="2">
        <f t="shared" si="4"/>
        <v>3.5125000000000003E-2</v>
      </c>
      <c r="AI33">
        <f t="shared" si="5"/>
        <v>2.898151945215127</v>
      </c>
      <c r="AJ33">
        <f t="shared" si="6"/>
        <v>2.9957322735539909</v>
      </c>
      <c r="AK33">
        <f t="shared" si="7"/>
        <v>3.5589131276539097</v>
      </c>
      <c r="AL33">
        <f t="shared" si="8"/>
        <v>4.0096033337670098</v>
      </c>
    </row>
    <row r="34" spans="1:38">
      <c r="B34" s="2">
        <v>1389</v>
      </c>
      <c r="D34" s="2" t="s">
        <v>364</v>
      </c>
      <c r="E34" s="1">
        <v>40417.497916666667</v>
      </c>
      <c r="G34">
        <v>21.1</v>
      </c>
      <c r="H34" t="s">
        <v>106</v>
      </c>
      <c r="I34" t="s">
        <v>599</v>
      </c>
      <c r="J34" t="s">
        <v>600</v>
      </c>
      <c r="K34" t="s">
        <v>621</v>
      </c>
      <c r="L34" t="s">
        <v>629</v>
      </c>
      <c r="M34" t="s">
        <v>143</v>
      </c>
      <c r="N34" t="s">
        <v>144</v>
      </c>
      <c r="O34" t="s">
        <v>355</v>
      </c>
      <c r="P34">
        <v>40.213372999999997</v>
      </c>
      <c r="Q34">
        <v>-75.805316000000005</v>
      </c>
      <c r="R34" t="s">
        <v>356</v>
      </c>
      <c r="S34" t="s">
        <v>630</v>
      </c>
      <c r="T34" t="s">
        <v>17</v>
      </c>
      <c r="U34">
        <v>1.554</v>
      </c>
      <c r="V34">
        <v>30</v>
      </c>
      <c r="W34" s="3">
        <f t="shared" si="0"/>
        <v>19.305019305019304</v>
      </c>
      <c r="X34">
        <v>7.3029999999999999</v>
      </c>
      <c r="AA34" s="3"/>
      <c r="AC34">
        <v>1.9E-2</v>
      </c>
      <c r="AD34" s="4">
        <f t="shared" si="1"/>
        <v>138.75700000000001</v>
      </c>
      <c r="AE34" s="5">
        <f t="shared" si="2"/>
        <v>5.1799999999999999E-2</v>
      </c>
      <c r="AF34" s="5">
        <f t="shared" si="3"/>
        <v>0.36679536679536678</v>
      </c>
      <c r="AH34" s="2">
        <f t="shared" si="4"/>
        <v>3.2799999999999996E-2</v>
      </c>
      <c r="AI34">
        <f t="shared" si="5"/>
        <v>2.9603651297166995</v>
      </c>
      <c r="AJ34">
        <f t="shared" si="6"/>
        <v>2.9444389791664403</v>
      </c>
      <c r="AK34">
        <f t="shared" si="7"/>
        <v>3.4904285153900978</v>
      </c>
      <c r="AL34">
        <f t="shared" si="8"/>
        <v>3.9473901492654373</v>
      </c>
    </row>
    <row r="35" spans="1:38">
      <c r="B35" s="2">
        <v>1312</v>
      </c>
      <c r="D35" s="2" t="s">
        <v>634</v>
      </c>
      <c r="E35" s="1">
        <v>40405.329861111109</v>
      </c>
      <c r="G35">
        <v>21.2</v>
      </c>
      <c r="H35" t="s">
        <v>106</v>
      </c>
      <c r="I35" t="s">
        <v>599</v>
      </c>
      <c r="J35" t="s">
        <v>600</v>
      </c>
      <c r="M35" t="s">
        <v>143</v>
      </c>
      <c r="N35" t="s">
        <v>403</v>
      </c>
      <c r="O35" t="s">
        <v>404</v>
      </c>
      <c r="P35">
        <v>39.737065000000001</v>
      </c>
      <c r="Q35">
        <v>-76.045835999999994</v>
      </c>
      <c r="R35" t="s">
        <v>635</v>
      </c>
      <c r="S35" t="s">
        <v>339</v>
      </c>
      <c r="T35" t="s">
        <v>17</v>
      </c>
      <c r="U35">
        <v>1.085</v>
      </c>
      <c r="V35">
        <v>18</v>
      </c>
      <c r="W35" s="3">
        <f t="shared" ref="W35:W51" si="9">V35/U35</f>
        <v>16.589861751152075</v>
      </c>
      <c r="X35">
        <v>6.3129999999999997</v>
      </c>
      <c r="AA35" s="3"/>
      <c r="AC35">
        <v>2.1999999999999999E-2</v>
      </c>
      <c r="AD35" s="4">
        <f t="shared" si="1"/>
        <v>138.886</v>
      </c>
      <c r="AE35" s="5">
        <f t="shared" ref="AE35:AE51" si="10">U35/V35</f>
        <v>6.0277777777777777E-2</v>
      </c>
      <c r="AF35" s="5">
        <f t="shared" si="3"/>
        <v>0.36497695852534562</v>
      </c>
      <c r="AH35" s="2">
        <f t="shared" ref="AH35:AH51" si="11">IF(AE35&gt;0,AE35-AC35,"")</f>
        <v>3.8277777777777779E-2</v>
      </c>
      <c r="AI35">
        <f t="shared" ref="AI35:AI51" si="12">IF(W35&gt;0,LN(W35),"")</f>
        <v>2.808791770903742</v>
      </c>
      <c r="AJ35">
        <f t="shared" ref="AJ35:AJ51" si="13">IF(AC35&gt;0,LN(AC35*1000),"")</f>
        <v>3.0910424533583161</v>
      </c>
      <c r="AK35">
        <f t="shared" ref="AK35:AK51" si="14">IF(AE35&gt;0,LN((AE35-AC35)*1000),"")</f>
        <v>3.6448695131174937</v>
      </c>
      <c r="AL35">
        <f t="shared" ref="AL35:AL51" si="15">IF(AE35&gt;0,LN(AE35*1000),"")</f>
        <v>4.0989635080783948</v>
      </c>
    </row>
    <row r="36" spans="1:38">
      <c r="B36" s="2">
        <v>1313</v>
      </c>
      <c r="D36" s="2" t="s">
        <v>634</v>
      </c>
      <c r="E36" s="1">
        <v>40405.329861111109</v>
      </c>
      <c r="G36">
        <v>21.2</v>
      </c>
      <c r="H36" t="s">
        <v>106</v>
      </c>
      <c r="I36" t="s">
        <v>599</v>
      </c>
      <c r="J36" t="s">
        <v>600</v>
      </c>
      <c r="M36" t="s">
        <v>143</v>
      </c>
      <c r="N36" t="s">
        <v>403</v>
      </c>
      <c r="O36" t="s">
        <v>404</v>
      </c>
      <c r="P36">
        <v>39.737065000000001</v>
      </c>
      <c r="Q36">
        <v>-76.045835999999994</v>
      </c>
      <c r="R36" t="s">
        <v>635</v>
      </c>
      <c r="S36" t="s">
        <v>339</v>
      </c>
      <c r="T36" t="s">
        <v>17</v>
      </c>
      <c r="U36">
        <v>1.7929999999999999</v>
      </c>
      <c r="V36">
        <v>30</v>
      </c>
      <c r="W36" s="3">
        <f t="shared" si="9"/>
        <v>16.731734523145565</v>
      </c>
      <c r="X36">
        <v>6.05</v>
      </c>
      <c r="AA36" s="3"/>
      <c r="AC36">
        <v>2.1999999999999999E-2</v>
      </c>
      <c r="AD36" s="4">
        <f t="shared" si="1"/>
        <v>133.1</v>
      </c>
      <c r="AE36" s="5">
        <f t="shared" si="10"/>
        <v>5.9766666666666662E-2</v>
      </c>
      <c r="AF36" s="5">
        <f t="shared" si="3"/>
        <v>0.36809815950920244</v>
      </c>
      <c r="AH36" s="2">
        <f t="shared" si="11"/>
        <v>3.7766666666666664E-2</v>
      </c>
      <c r="AI36">
        <f t="shared" si="12"/>
        <v>2.8173071870391597</v>
      </c>
      <c r="AJ36">
        <f t="shared" si="13"/>
        <v>3.0910424533583161</v>
      </c>
      <c r="AK36">
        <f t="shared" si="14"/>
        <v>3.6314268793658511</v>
      </c>
      <c r="AL36">
        <f t="shared" si="15"/>
        <v>4.0904480919429771</v>
      </c>
    </row>
    <row r="37" spans="1:38">
      <c r="B37" s="2">
        <v>1314</v>
      </c>
      <c r="D37" s="2" t="s">
        <v>636</v>
      </c>
      <c r="E37" s="1">
        <v>40405.329861111109</v>
      </c>
      <c r="G37">
        <v>21.2</v>
      </c>
      <c r="H37" t="s">
        <v>106</v>
      </c>
      <c r="I37" t="s">
        <v>599</v>
      </c>
      <c r="J37" t="s">
        <v>600</v>
      </c>
      <c r="M37" t="s">
        <v>143</v>
      </c>
      <c r="N37" t="s">
        <v>403</v>
      </c>
      <c r="O37" t="s">
        <v>404</v>
      </c>
      <c r="P37">
        <v>39.737065000000001</v>
      </c>
      <c r="Q37">
        <v>-76.045835999999994</v>
      </c>
      <c r="R37" t="s">
        <v>635</v>
      </c>
      <c r="S37" t="s">
        <v>339</v>
      </c>
      <c r="T37" t="s">
        <v>17</v>
      </c>
      <c r="U37">
        <v>1.4019999999999999</v>
      </c>
      <c r="V37">
        <v>23</v>
      </c>
      <c r="W37" s="3">
        <f t="shared" si="9"/>
        <v>16.405135520684738</v>
      </c>
      <c r="X37">
        <v>6.093</v>
      </c>
      <c r="AA37" s="3"/>
      <c r="AC37">
        <v>2.3E-2</v>
      </c>
      <c r="AD37" s="4">
        <f t="shared" si="1"/>
        <v>140.13900000000001</v>
      </c>
      <c r="AE37" s="5">
        <f t="shared" si="10"/>
        <v>6.095652173913043E-2</v>
      </c>
      <c r="AF37" s="5">
        <f t="shared" si="3"/>
        <v>0.37731811697574896</v>
      </c>
      <c r="AH37" s="2">
        <f t="shared" si="11"/>
        <v>3.795652173913043E-2</v>
      </c>
      <c r="AI37">
        <f t="shared" si="12"/>
        <v>2.7975944273167515</v>
      </c>
      <c r="AJ37">
        <f t="shared" si="13"/>
        <v>3.1354942159291497</v>
      </c>
      <c r="AK37">
        <f t="shared" si="14"/>
        <v>3.6364413399104523</v>
      </c>
      <c r="AL37">
        <f t="shared" si="15"/>
        <v>4.1101608516653858</v>
      </c>
    </row>
    <row r="38" spans="1:38">
      <c r="B38" s="2">
        <v>1315</v>
      </c>
      <c r="D38" s="2" t="s">
        <v>637</v>
      </c>
      <c r="E38" s="1">
        <v>40405.334722222222</v>
      </c>
      <c r="G38">
        <v>21.2</v>
      </c>
      <c r="H38" t="s">
        <v>106</v>
      </c>
      <c r="I38" t="s">
        <v>599</v>
      </c>
      <c r="J38" t="s">
        <v>600</v>
      </c>
      <c r="M38" t="s">
        <v>143</v>
      </c>
      <c r="N38" t="s">
        <v>403</v>
      </c>
      <c r="O38" t="s">
        <v>404</v>
      </c>
      <c r="P38">
        <v>39.737065000000001</v>
      </c>
      <c r="Q38">
        <v>-76.045835999999994</v>
      </c>
      <c r="R38" t="s">
        <v>635</v>
      </c>
      <c r="S38" t="s">
        <v>339</v>
      </c>
      <c r="T38" t="s">
        <v>17</v>
      </c>
      <c r="U38">
        <v>1.0940000000000001</v>
      </c>
      <c r="V38">
        <v>19</v>
      </c>
      <c r="W38" s="3">
        <f t="shared" si="9"/>
        <v>17.367458866544787</v>
      </c>
      <c r="X38">
        <v>6.2089999999999996</v>
      </c>
      <c r="AA38" s="3"/>
      <c r="AC38">
        <v>2.3E-2</v>
      </c>
      <c r="AD38" s="4">
        <f t="shared" si="1"/>
        <v>142.80699999999999</v>
      </c>
      <c r="AE38" s="5">
        <f t="shared" si="10"/>
        <v>5.7578947368421056E-2</v>
      </c>
      <c r="AF38" s="5">
        <f t="shared" si="3"/>
        <v>0.39945155393053011</v>
      </c>
      <c r="AH38" s="2">
        <f t="shared" si="11"/>
        <v>3.4578947368421056E-2</v>
      </c>
      <c r="AI38">
        <f t="shared" si="12"/>
        <v>2.854598275166651</v>
      </c>
      <c r="AJ38">
        <f t="shared" si="13"/>
        <v>3.1354942159291497</v>
      </c>
      <c r="AK38">
        <f t="shared" si="14"/>
        <v>3.5432450393181703</v>
      </c>
      <c r="AL38">
        <f t="shared" si="15"/>
        <v>4.0531570038154863</v>
      </c>
    </row>
    <row r="39" spans="1:38">
      <c r="B39" s="2">
        <v>1316</v>
      </c>
      <c r="D39" s="2" t="s">
        <v>638</v>
      </c>
      <c r="E39" s="1">
        <v>40405.336111111108</v>
      </c>
      <c r="G39">
        <v>21.2</v>
      </c>
      <c r="H39" t="s">
        <v>106</v>
      </c>
      <c r="I39" t="s">
        <v>599</v>
      </c>
      <c r="J39" t="s">
        <v>600</v>
      </c>
      <c r="M39" t="s">
        <v>143</v>
      </c>
      <c r="N39" t="s">
        <v>403</v>
      </c>
      <c r="O39" t="s">
        <v>404</v>
      </c>
      <c r="P39">
        <v>39.737065000000001</v>
      </c>
      <c r="Q39">
        <v>-76.045835999999994</v>
      </c>
      <c r="R39" t="s">
        <v>635</v>
      </c>
      <c r="S39" t="s">
        <v>339</v>
      </c>
      <c r="T39" t="s">
        <v>17</v>
      </c>
      <c r="U39">
        <v>1.1539999999999999</v>
      </c>
      <c r="V39">
        <v>20</v>
      </c>
      <c r="W39" s="3">
        <f t="shared" si="9"/>
        <v>17.331022530329292</v>
      </c>
      <c r="X39">
        <v>6.2050000000000001</v>
      </c>
      <c r="AA39" s="3"/>
      <c r="AC39">
        <v>2.1999999999999999E-2</v>
      </c>
      <c r="AD39" s="4">
        <f t="shared" si="1"/>
        <v>136.51</v>
      </c>
      <c r="AE39" s="5">
        <f t="shared" si="10"/>
        <v>5.7699999999999994E-2</v>
      </c>
      <c r="AF39" s="5">
        <f t="shared" si="3"/>
        <v>0.38128249566724437</v>
      </c>
      <c r="AH39" s="2">
        <f t="shared" si="11"/>
        <v>3.5699999999999996E-2</v>
      </c>
      <c r="AI39">
        <f t="shared" si="12"/>
        <v>2.8524981054680834</v>
      </c>
      <c r="AJ39">
        <f t="shared" si="13"/>
        <v>3.0910424533583161</v>
      </c>
      <c r="AK39">
        <f t="shared" si="14"/>
        <v>3.5751506887855933</v>
      </c>
      <c r="AL39">
        <f t="shared" si="15"/>
        <v>4.0552571735140539</v>
      </c>
    </row>
    <row r="40" spans="1:38">
      <c r="B40">
        <v>1620</v>
      </c>
      <c r="D40" t="s">
        <v>105</v>
      </c>
      <c r="E40" s="1">
        <v>40772.29583333333</v>
      </c>
      <c r="G40">
        <v>21.7</v>
      </c>
      <c r="H40" t="s">
        <v>1</v>
      </c>
      <c r="I40" t="s">
        <v>142</v>
      </c>
      <c r="L40" t="s">
        <v>164</v>
      </c>
      <c r="M40" t="s">
        <v>3</v>
      </c>
      <c r="N40" t="s">
        <v>13</v>
      </c>
      <c r="O40" t="s">
        <v>14</v>
      </c>
      <c r="P40">
        <v>40.213372999999997</v>
      </c>
      <c r="Q40">
        <v>-75.805316000000005</v>
      </c>
      <c r="R40" s="2" t="s">
        <v>165</v>
      </c>
      <c r="S40" t="s">
        <v>16</v>
      </c>
      <c r="T40" t="s">
        <v>17</v>
      </c>
      <c r="U40">
        <v>1.3440000000000001</v>
      </c>
      <c r="V40">
        <v>23</v>
      </c>
      <c r="W40" s="3">
        <f t="shared" si="9"/>
        <v>17.113095238095237</v>
      </c>
      <c r="X40">
        <v>6.6289999999999996</v>
      </c>
      <c r="AA40" s="3"/>
      <c r="AC40">
        <v>2.1999999999999999E-2</v>
      </c>
      <c r="AD40" s="4">
        <f t="shared" si="1"/>
        <v>145.83799999999999</v>
      </c>
      <c r="AE40" s="5">
        <f t="shared" si="10"/>
        <v>5.8434782608695654E-2</v>
      </c>
      <c r="AF40" s="6">
        <f t="shared" si="3"/>
        <v>0.37648809523809518</v>
      </c>
      <c r="AH40" s="2">
        <f t="shared" si="11"/>
        <v>3.6434782608695655E-2</v>
      </c>
      <c r="AI40">
        <f t="shared" si="12"/>
        <v>2.839843973828192</v>
      </c>
      <c r="AJ40">
        <f t="shared" si="13"/>
        <v>3.0910424533583161</v>
      </c>
      <c r="AK40">
        <f t="shared" si="14"/>
        <v>3.5955238845529336</v>
      </c>
      <c r="AL40">
        <f t="shared" si="15"/>
        <v>4.0679113051539453</v>
      </c>
    </row>
    <row r="41" spans="1:38">
      <c r="A41" s="2"/>
      <c r="B41" s="2">
        <v>1237</v>
      </c>
      <c r="C41" s="2"/>
      <c r="D41" s="2" t="s">
        <v>639</v>
      </c>
      <c r="E41" s="31">
        <v>40076.602083333331</v>
      </c>
      <c r="F41" s="2"/>
      <c r="G41" s="2">
        <v>22</v>
      </c>
      <c r="H41" s="2" t="s">
        <v>1</v>
      </c>
      <c r="I41" s="2" t="s">
        <v>599</v>
      </c>
      <c r="J41" s="2" t="s">
        <v>600</v>
      </c>
      <c r="K41" s="2"/>
      <c r="L41" s="2"/>
      <c r="M41" s="2" t="s">
        <v>3</v>
      </c>
      <c r="N41" s="2" t="s">
        <v>4</v>
      </c>
      <c r="O41" s="2" t="s">
        <v>640</v>
      </c>
      <c r="P41" s="2">
        <v>39.739260000000002</v>
      </c>
      <c r="Q41" s="2">
        <v>-76.038753999999997</v>
      </c>
      <c r="R41" s="2" t="s">
        <v>641</v>
      </c>
      <c r="S41" s="2"/>
      <c r="T41" s="2" t="s">
        <v>8</v>
      </c>
      <c r="U41" s="2">
        <v>1.212</v>
      </c>
      <c r="V41" s="2">
        <v>23</v>
      </c>
      <c r="W41" s="25">
        <f t="shared" si="9"/>
        <v>18.976897689768979</v>
      </c>
      <c r="X41" s="2">
        <v>6.907</v>
      </c>
      <c r="Y41" s="2"/>
      <c r="Z41" s="2"/>
      <c r="AA41" s="25"/>
      <c r="AB41" s="2"/>
      <c r="AC41" s="2">
        <v>0.02</v>
      </c>
      <c r="AD41" s="32">
        <f t="shared" si="1"/>
        <v>138.14000000000001</v>
      </c>
      <c r="AE41" s="6">
        <f t="shared" si="10"/>
        <v>5.2695652173913039E-2</v>
      </c>
      <c r="AF41" s="6">
        <f t="shared" si="3"/>
        <v>0.37953795379537958</v>
      </c>
      <c r="AG41" s="2"/>
      <c r="AH41" s="2">
        <f t="shared" si="11"/>
        <v>3.2695652173913042E-2</v>
      </c>
      <c r="AI41">
        <f t="shared" si="12"/>
        <v>2.9432223282820269</v>
      </c>
      <c r="AJ41">
        <f t="shared" si="13"/>
        <v>2.9957322735539909</v>
      </c>
      <c r="AK41">
        <f t="shared" si="14"/>
        <v>3.4872421080206899</v>
      </c>
      <c r="AL41">
        <f t="shared" si="15"/>
        <v>3.9645329507001099</v>
      </c>
    </row>
    <row r="42" spans="1:38">
      <c r="A42" s="2"/>
      <c r="B42" s="2">
        <v>1238</v>
      </c>
      <c r="C42" s="2"/>
      <c r="D42" s="2" t="s">
        <v>639</v>
      </c>
      <c r="E42" s="31">
        <v>40076.602083333331</v>
      </c>
      <c r="F42" s="2"/>
      <c r="G42" s="2">
        <v>22</v>
      </c>
      <c r="H42" s="2" t="s">
        <v>1</v>
      </c>
      <c r="I42" s="2" t="s">
        <v>599</v>
      </c>
      <c r="J42" s="2" t="s">
        <v>600</v>
      </c>
      <c r="K42" s="2"/>
      <c r="L42" s="2"/>
      <c r="M42" s="2" t="s">
        <v>3</v>
      </c>
      <c r="N42" s="2" t="s">
        <v>4</v>
      </c>
      <c r="O42" s="2" t="s">
        <v>640</v>
      </c>
      <c r="P42" s="2">
        <v>39.739260000000002</v>
      </c>
      <c r="Q42" s="2">
        <v>-76.038753999999997</v>
      </c>
      <c r="R42" s="2" t="s">
        <v>641</v>
      </c>
      <c r="S42" s="2"/>
      <c r="T42" s="2" t="s">
        <v>8</v>
      </c>
      <c r="U42" s="2">
        <v>1.52</v>
      </c>
      <c r="V42" s="2">
        <v>29</v>
      </c>
      <c r="W42" s="25">
        <f t="shared" si="9"/>
        <v>19.078947368421051</v>
      </c>
      <c r="X42" s="2">
        <v>7.0209999999999999</v>
      </c>
      <c r="Y42" s="2"/>
      <c r="Z42" s="2"/>
      <c r="AA42" s="25"/>
      <c r="AB42" s="2"/>
      <c r="AC42" s="2">
        <v>1.7999999999999999E-2</v>
      </c>
      <c r="AD42" s="32">
        <f t="shared" si="1"/>
        <v>126.37799999999999</v>
      </c>
      <c r="AE42" s="6">
        <f t="shared" si="10"/>
        <v>5.2413793103448278E-2</v>
      </c>
      <c r="AF42" s="6">
        <f t="shared" si="3"/>
        <v>0.3434210526315789</v>
      </c>
      <c r="AG42" s="2"/>
      <c r="AH42" s="2">
        <f t="shared" si="11"/>
        <v>3.4413793103448276E-2</v>
      </c>
      <c r="AI42">
        <f t="shared" si="12"/>
        <v>2.948585495128289</v>
      </c>
      <c r="AJ42">
        <f t="shared" si="13"/>
        <v>2.8903717578961645</v>
      </c>
      <c r="AK42">
        <f t="shared" si="14"/>
        <v>3.53845744632499</v>
      </c>
      <c r="AL42">
        <f t="shared" si="15"/>
        <v>3.9591697838538482</v>
      </c>
    </row>
    <row r="43" spans="1:38">
      <c r="B43" s="2">
        <v>1317</v>
      </c>
      <c r="D43" s="2" t="s">
        <v>642</v>
      </c>
      <c r="E43" s="1">
        <v>40405.362500000003</v>
      </c>
      <c r="G43">
        <v>22</v>
      </c>
      <c r="H43" t="s">
        <v>106</v>
      </c>
      <c r="I43" t="s">
        <v>599</v>
      </c>
      <c r="J43" t="s">
        <v>600</v>
      </c>
      <c r="L43" t="s">
        <v>643</v>
      </c>
      <c r="M43" t="s">
        <v>143</v>
      </c>
      <c r="N43" t="s">
        <v>403</v>
      </c>
      <c r="O43" t="s">
        <v>404</v>
      </c>
      <c r="P43">
        <v>39.737065000000001</v>
      </c>
      <c r="Q43">
        <v>-76.045835999999994</v>
      </c>
      <c r="R43" t="s">
        <v>635</v>
      </c>
      <c r="S43" t="s">
        <v>445</v>
      </c>
      <c r="T43" t="s">
        <v>17</v>
      </c>
      <c r="U43">
        <v>2.5270000000000001</v>
      </c>
      <c r="V43">
        <v>42</v>
      </c>
      <c r="W43" s="3">
        <f t="shared" si="9"/>
        <v>16.620498614958446</v>
      </c>
      <c r="X43">
        <v>6.0609999999999999</v>
      </c>
      <c r="AA43" s="3"/>
      <c r="AC43">
        <v>2.3E-2</v>
      </c>
      <c r="AD43" s="4">
        <f t="shared" si="1"/>
        <v>139.40299999999999</v>
      </c>
      <c r="AE43" s="5">
        <f t="shared" si="10"/>
        <v>6.0166666666666667E-2</v>
      </c>
      <c r="AF43" s="5">
        <f t="shared" si="3"/>
        <v>0.38227146814404434</v>
      </c>
      <c r="AH43" s="2">
        <f t="shared" si="11"/>
        <v>3.7166666666666667E-2</v>
      </c>
      <c r="AI43">
        <f t="shared" si="12"/>
        <v>2.8106367898773108</v>
      </c>
      <c r="AJ43">
        <f t="shared" si="13"/>
        <v>3.1354942159291497</v>
      </c>
      <c r="AK43">
        <f t="shared" si="14"/>
        <v>3.6154123022320639</v>
      </c>
      <c r="AL43">
        <f t="shared" si="15"/>
        <v>4.097118489104826</v>
      </c>
    </row>
    <row r="44" spans="1:38">
      <c r="B44">
        <v>1622</v>
      </c>
      <c r="D44" t="s">
        <v>166</v>
      </c>
      <c r="E44" s="1">
        <v>40775.598611111112</v>
      </c>
      <c r="G44">
        <v>22</v>
      </c>
      <c r="H44" t="s">
        <v>1</v>
      </c>
      <c r="I44" t="s">
        <v>142</v>
      </c>
      <c r="L44" t="s">
        <v>167</v>
      </c>
      <c r="M44" t="s">
        <v>3</v>
      </c>
      <c r="N44" t="s">
        <v>13</v>
      </c>
      <c r="O44" t="s">
        <v>14</v>
      </c>
      <c r="P44">
        <v>40.211545000000001</v>
      </c>
      <c r="Q44">
        <v>-75.798896999999997</v>
      </c>
      <c r="R44" s="2" t="s">
        <v>168</v>
      </c>
      <c r="S44" t="s">
        <v>16</v>
      </c>
      <c r="T44" t="s">
        <v>17</v>
      </c>
      <c r="U44">
        <v>1.498</v>
      </c>
      <c r="V44">
        <v>27</v>
      </c>
      <c r="W44" s="3">
        <f t="shared" si="9"/>
        <v>18.024032042723633</v>
      </c>
      <c r="X44">
        <v>6.3070000000000004</v>
      </c>
      <c r="AA44" s="3"/>
      <c r="AC44">
        <v>2.3E-2</v>
      </c>
      <c r="AD44" s="4">
        <f t="shared" si="1"/>
        <v>145.06100000000001</v>
      </c>
      <c r="AE44" s="5">
        <f t="shared" si="10"/>
        <v>5.5481481481481479E-2</v>
      </c>
      <c r="AF44" s="6">
        <f t="shared" si="3"/>
        <v>0.41455273698264355</v>
      </c>
      <c r="AH44" s="2">
        <f t="shared" si="11"/>
        <v>3.2481481481481479E-2</v>
      </c>
      <c r="AI44">
        <f t="shared" si="12"/>
        <v>2.8917059809093013</v>
      </c>
      <c r="AJ44">
        <f t="shared" si="13"/>
        <v>3.1354942159291497</v>
      </c>
      <c r="AK44">
        <f t="shared" si="14"/>
        <v>3.4806701263678539</v>
      </c>
      <c r="AL44">
        <f t="shared" si="15"/>
        <v>4.0160492980728355</v>
      </c>
    </row>
    <row r="45" spans="1:38" s="2" customFormat="1">
      <c r="B45" s="2">
        <v>1325</v>
      </c>
      <c r="D45" s="2" t="s">
        <v>644</v>
      </c>
      <c r="E45" s="31">
        <v>40407.834722222222</v>
      </c>
      <c r="G45" s="2">
        <v>23</v>
      </c>
      <c r="H45" s="2" t="s">
        <v>106</v>
      </c>
      <c r="I45" s="2" t="s">
        <v>599</v>
      </c>
      <c r="J45" s="2" t="s">
        <v>600</v>
      </c>
      <c r="L45" s="2" t="s">
        <v>645</v>
      </c>
      <c r="M45" s="2" t="s">
        <v>143</v>
      </c>
      <c r="N45" s="2" t="s">
        <v>403</v>
      </c>
      <c r="O45" s="2" t="s">
        <v>404</v>
      </c>
      <c r="P45" s="2">
        <v>39.737065000000001</v>
      </c>
      <c r="Q45" s="2">
        <v>-76.045835999999994</v>
      </c>
      <c r="R45" s="2" t="s">
        <v>635</v>
      </c>
      <c r="S45" s="2" t="s">
        <v>646</v>
      </c>
      <c r="T45" s="2" t="s">
        <v>17</v>
      </c>
      <c r="U45" s="2">
        <v>0.60399999999999998</v>
      </c>
      <c r="V45" s="2">
        <v>12</v>
      </c>
      <c r="W45" s="25">
        <f t="shared" si="9"/>
        <v>19.867549668874172</v>
      </c>
      <c r="X45" s="2">
        <v>7.53</v>
      </c>
      <c r="AA45" s="25"/>
      <c r="AD45" s="32"/>
      <c r="AE45" s="6">
        <f t="shared" si="10"/>
        <v>5.0333333333333334E-2</v>
      </c>
      <c r="AF45" s="6"/>
      <c r="AH45" s="2">
        <f t="shared" si="11"/>
        <v>5.0333333333333334E-2</v>
      </c>
      <c r="AI45">
        <f t="shared" si="12"/>
        <v>2.9890877308353225</v>
      </c>
      <c r="AJ45" t="str">
        <f t="shared" si="13"/>
        <v/>
      </c>
      <c r="AK45">
        <f t="shared" si="14"/>
        <v>3.9186675481468147</v>
      </c>
      <c r="AL45">
        <f t="shared" si="15"/>
        <v>3.9186675481468147</v>
      </c>
    </row>
    <row r="46" spans="1:38" s="2" customFormat="1">
      <c r="B46" s="2">
        <v>1325</v>
      </c>
      <c r="D46" s="2" t="s">
        <v>647</v>
      </c>
      <c r="E46" s="31">
        <v>40407.84097222222</v>
      </c>
      <c r="G46" s="2">
        <v>23</v>
      </c>
      <c r="H46" s="2" t="s">
        <v>106</v>
      </c>
      <c r="I46" s="2" t="s">
        <v>599</v>
      </c>
      <c r="J46" s="2" t="s">
        <v>600</v>
      </c>
      <c r="L46" s="2" t="s">
        <v>648</v>
      </c>
      <c r="M46" s="2" t="s">
        <v>143</v>
      </c>
      <c r="N46" s="2" t="s">
        <v>403</v>
      </c>
      <c r="O46" s="2" t="s">
        <v>404</v>
      </c>
      <c r="P46" s="2">
        <v>39.737065000000001</v>
      </c>
      <c r="Q46" s="2">
        <v>-76.045835999999994</v>
      </c>
      <c r="R46" s="2" t="s">
        <v>635</v>
      </c>
      <c r="S46" s="2" t="s">
        <v>430</v>
      </c>
      <c r="T46" s="2" t="s">
        <v>17</v>
      </c>
      <c r="U46" s="2">
        <v>0.94599999999999995</v>
      </c>
      <c r="V46" s="2">
        <v>19</v>
      </c>
      <c r="W46" s="25">
        <f t="shared" si="9"/>
        <v>20.084566596194506</v>
      </c>
      <c r="X46" s="2">
        <v>7.4880000000000004</v>
      </c>
      <c r="AA46" s="25"/>
      <c r="AC46" s="2">
        <v>2.3E-2</v>
      </c>
      <c r="AD46" s="32">
        <f t="shared" ref="AD46:AD51" si="16">AC46*(X46*1000)</f>
        <v>172.22399999999999</v>
      </c>
      <c r="AE46" s="6">
        <f t="shared" si="10"/>
        <v>4.9789473684210522E-2</v>
      </c>
      <c r="AF46" s="6">
        <f t="shared" ref="AF46:AF51" si="17">AC46/AE46</f>
        <v>0.46194503171247359</v>
      </c>
      <c r="AH46" s="2">
        <f t="shared" si="11"/>
        <v>2.6789473684210523E-2</v>
      </c>
      <c r="AI46">
        <f t="shared" si="12"/>
        <v>2.9999516890966995</v>
      </c>
      <c r="AJ46">
        <f t="shared" si="13"/>
        <v>3.1354942159291497</v>
      </c>
      <c r="AK46">
        <f t="shared" si="14"/>
        <v>3.2880090373840822</v>
      </c>
      <c r="AL46">
        <f t="shared" si="15"/>
        <v>3.9078035898854377</v>
      </c>
    </row>
    <row r="47" spans="1:38">
      <c r="B47" s="2">
        <v>1392</v>
      </c>
      <c r="D47" s="2" t="s">
        <v>649</v>
      </c>
      <c r="E47" s="1">
        <v>40419.355555555558</v>
      </c>
      <c r="G47">
        <v>23</v>
      </c>
      <c r="H47" t="s">
        <v>106</v>
      </c>
      <c r="I47" t="s">
        <v>599</v>
      </c>
      <c r="J47" t="s">
        <v>600</v>
      </c>
      <c r="L47" t="s">
        <v>650</v>
      </c>
      <c r="M47" t="s">
        <v>143</v>
      </c>
      <c r="N47" t="s">
        <v>144</v>
      </c>
      <c r="O47" t="s">
        <v>355</v>
      </c>
      <c r="P47">
        <v>40.214844999999997</v>
      </c>
      <c r="Q47">
        <v>-75.805533999999994</v>
      </c>
      <c r="R47" t="s">
        <v>356</v>
      </c>
      <c r="S47" t="s">
        <v>651</v>
      </c>
      <c r="T47" t="s">
        <v>17</v>
      </c>
      <c r="U47">
        <v>1.042</v>
      </c>
      <c r="V47">
        <v>19</v>
      </c>
      <c r="W47" s="3">
        <f t="shared" si="9"/>
        <v>18.234165067178502</v>
      </c>
      <c r="X47">
        <v>6.9189999999999996</v>
      </c>
      <c r="AA47" s="3"/>
      <c r="AC47">
        <v>1.2E-2</v>
      </c>
      <c r="AD47" s="4">
        <f t="shared" si="16"/>
        <v>83.028000000000006</v>
      </c>
      <c r="AE47" s="5">
        <f t="shared" si="10"/>
        <v>5.4842105263157893E-2</v>
      </c>
      <c r="AF47" s="5">
        <f t="shared" si="17"/>
        <v>0.21880998080614206</v>
      </c>
      <c r="AH47" s="2">
        <f t="shared" si="11"/>
        <v>4.284210526315789E-2</v>
      </c>
      <c r="AI47">
        <f t="shared" si="12"/>
        <v>2.9032970358352652</v>
      </c>
      <c r="AJ47">
        <f t="shared" si="13"/>
        <v>2.4849066497880004</v>
      </c>
      <c r="AK47">
        <f t="shared" si="14"/>
        <v>3.7575213868360997</v>
      </c>
      <c r="AL47">
        <f t="shared" si="15"/>
        <v>4.004458243146872</v>
      </c>
    </row>
    <row r="48" spans="1:38">
      <c r="B48" s="2">
        <v>1322</v>
      </c>
      <c r="D48" s="2" t="s">
        <v>653</v>
      </c>
      <c r="E48" s="1">
        <v>40405.627083333333</v>
      </c>
      <c r="G48">
        <v>24.5</v>
      </c>
      <c r="H48" t="s">
        <v>106</v>
      </c>
      <c r="I48" t="s">
        <v>599</v>
      </c>
      <c r="J48" t="s">
        <v>600</v>
      </c>
      <c r="L48" t="s">
        <v>654</v>
      </c>
      <c r="M48" t="s">
        <v>143</v>
      </c>
      <c r="N48" t="s">
        <v>403</v>
      </c>
      <c r="O48" t="s">
        <v>404</v>
      </c>
      <c r="P48">
        <v>39.737065000000001</v>
      </c>
      <c r="Q48">
        <v>-76.045835999999994</v>
      </c>
      <c r="R48" t="s">
        <v>635</v>
      </c>
      <c r="S48" t="s">
        <v>655</v>
      </c>
      <c r="T48" t="s">
        <v>17</v>
      </c>
      <c r="U48">
        <v>0.90600000000000003</v>
      </c>
      <c r="V48">
        <v>18</v>
      </c>
      <c r="W48" s="3">
        <f t="shared" si="9"/>
        <v>19.867549668874172</v>
      </c>
      <c r="X48">
        <v>7.3630000000000004</v>
      </c>
      <c r="AA48" s="3"/>
      <c r="AC48">
        <v>2.5999999999999999E-2</v>
      </c>
      <c r="AD48" s="4">
        <f t="shared" si="16"/>
        <v>191.43799999999999</v>
      </c>
      <c r="AE48" s="5">
        <f t="shared" si="10"/>
        <v>5.0333333333333334E-2</v>
      </c>
      <c r="AF48" s="5">
        <f t="shared" si="17"/>
        <v>0.51655629139072845</v>
      </c>
      <c r="AH48" s="2">
        <f t="shared" si="11"/>
        <v>2.4333333333333335E-2</v>
      </c>
      <c r="AI48">
        <f t="shared" si="12"/>
        <v>2.9890877308353225</v>
      </c>
      <c r="AJ48">
        <f t="shared" si="13"/>
        <v>3.2580965380214821</v>
      </c>
      <c r="AK48">
        <f t="shared" si="14"/>
        <v>3.1918471524802814</v>
      </c>
      <c r="AL48">
        <f t="shared" si="15"/>
        <v>3.9186675481468147</v>
      </c>
    </row>
    <row r="49" spans="2:38">
      <c r="B49" s="2">
        <v>1323</v>
      </c>
      <c r="D49" s="2" t="s">
        <v>656</v>
      </c>
      <c r="E49" s="1">
        <v>40405.638194444444</v>
      </c>
      <c r="G49">
        <v>24.5</v>
      </c>
      <c r="H49" t="s">
        <v>106</v>
      </c>
      <c r="I49" t="s">
        <v>599</v>
      </c>
      <c r="J49" t="s">
        <v>600</v>
      </c>
      <c r="L49" t="s">
        <v>657</v>
      </c>
      <c r="M49" t="s">
        <v>143</v>
      </c>
      <c r="N49" t="s">
        <v>403</v>
      </c>
      <c r="O49" t="s">
        <v>404</v>
      </c>
      <c r="P49">
        <v>39.737065000000001</v>
      </c>
      <c r="Q49">
        <v>-76.045835999999994</v>
      </c>
      <c r="R49" t="s">
        <v>635</v>
      </c>
      <c r="S49" t="s">
        <v>655</v>
      </c>
      <c r="T49" t="s">
        <v>17</v>
      </c>
      <c r="U49">
        <v>0.68</v>
      </c>
      <c r="V49">
        <v>15</v>
      </c>
      <c r="W49" s="3">
        <f t="shared" si="9"/>
        <v>22.058823529411764</v>
      </c>
      <c r="X49">
        <v>7.6449999999999996</v>
      </c>
      <c r="AA49" s="3"/>
      <c r="AC49">
        <v>2.7E-2</v>
      </c>
      <c r="AD49" s="4">
        <f t="shared" si="16"/>
        <v>206.41499999999999</v>
      </c>
      <c r="AE49" s="5">
        <f t="shared" si="10"/>
        <v>4.5333333333333337E-2</v>
      </c>
      <c r="AF49" s="5">
        <f t="shared" si="17"/>
        <v>0.59558823529411764</v>
      </c>
      <c r="AH49" s="2">
        <f t="shared" si="11"/>
        <v>1.8333333333333337E-2</v>
      </c>
      <c r="AI49">
        <f t="shared" si="12"/>
        <v>3.0937126819141949</v>
      </c>
      <c r="AJ49">
        <f t="shared" si="13"/>
        <v>3.2958368660043291</v>
      </c>
      <c r="AK49">
        <f t="shared" si="14"/>
        <v>2.9087208965643612</v>
      </c>
      <c r="AL49">
        <f t="shared" si="15"/>
        <v>3.8140425970679424</v>
      </c>
    </row>
    <row r="50" spans="2:38">
      <c r="B50" s="2">
        <v>1324</v>
      </c>
      <c r="D50" s="2" t="s">
        <v>658</v>
      </c>
      <c r="E50" s="1">
        <v>40405.651388888888</v>
      </c>
      <c r="G50">
        <v>24.5</v>
      </c>
      <c r="H50" t="s">
        <v>106</v>
      </c>
      <c r="I50" t="s">
        <v>599</v>
      </c>
      <c r="J50" t="s">
        <v>600</v>
      </c>
      <c r="L50" t="s">
        <v>648</v>
      </c>
      <c r="M50" t="s">
        <v>143</v>
      </c>
      <c r="N50" t="s">
        <v>403</v>
      </c>
      <c r="O50" t="s">
        <v>404</v>
      </c>
      <c r="P50">
        <v>39.737065000000001</v>
      </c>
      <c r="Q50">
        <v>-76.045835999999994</v>
      </c>
      <c r="R50" t="s">
        <v>635</v>
      </c>
      <c r="S50" t="s">
        <v>659</v>
      </c>
      <c r="T50" t="s">
        <v>17</v>
      </c>
      <c r="U50">
        <v>0.61599999999999999</v>
      </c>
      <c r="V50">
        <v>13</v>
      </c>
      <c r="W50" s="3">
        <f t="shared" si="9"/>
        <v>21.103896103896105</v>
      </c>
      <c r="X50">
        <v>7.7359999999999998</v>
      </c>
      <c r="AA50" s="3"/>
      <c r="AC50">
        <v>1.2E-2</v>
      </c>
      <c r="AD50" s="4">
        <f t="shared" si="16"/>
        <v>92.832000000000008</v>
      </c>
      <c r="AE50" s="5">
        <f t="shared" si="10"/>
        <v>4.7384615384615386E-2</v>
      </c>
      <c r="AF50" s="5">
        <f t="shared" si="17"/>
        <v>0.25324675324675322</v>
      </c>
      <c r="AH50" s="2">
        <f t="shared" si="11"/>
        <v>3.5384615384615389E-2</v>
      </c>
      <c r="AI50">
        <f t="shared" si="12"/>
        <v>3.0494576729101541</v>
      </c>
      <c r="AJ50">
        <f t="shared" si="13"/>
        <v>2.4849066497880004</v>
      </c>
      <c r="AK50">
        <f t="shared" si="14"/>
        <v>3.5662771320216038</v>
      </c>
      <c r="AL50">
        <f t="shared" si="15"/>
        <v>3.8582976060719831</v>
      </c>
    </row>
    <row r="51" spans="2:38">
      <c r="B51" s="2">
        <v>1325</v>
      </c>
      <c r="D51" s="2" t="s">
        <v>660</v>
      </c>
      <c r="E51" s="1">
        <v>40405.663888888892</v>
      </c>
      <c r="G51">
        <v>24.5</v>
      </c>
      <c r="H51" t="s">
        <v>106</v>
      </c>
      <c r="I51" t="s">
        <v>599</v>
      </c>
      <c r="J51" t="s">
        <v>600</v>
      </c>
      <c r="L51" t="s">
        <v>645</v>
      </c>
      <c r="M51" t="s">
        <v>143</v>
      </c>
      <c r="N51" t="s">
        <v>403</v>
      </c>
      <c r="O51" t="s">
        <v>404</v>
      </c>
      <c r="P51">
        <v>39.737065000000001</v>
      </c>
      <c r="Q51">
        <v>-76.045835999999994</v>
      </c>
      <c r="R51" t="s">
        <v>635</v>
      </c>
      <c r="S51" t="s">
        <v>659</v>
      </c>
      <c r="T51" t="s">
        <v>17</v>
      </c>
      <c r="U51">
        <v>0.46300000000000002</v>
      </c>
      <c r="V51">
        <v>10</v>
      </c>
      <c r="W51" s="3">
        <f t="shared" si="9"/>
        <v>21.598272138228939</v>
      </c>
      <c r="X51">
        <v>8.048</v>
      </c>
      <c r="AA51" s="3"/>
      <c r="AC51">
        <v>2.3E-2</v>
      </c>
      <c r="AD51" s="4">
        <f t="shared" si="16"/>
        <v>185.10399999999998</v>
      </c>
      <c r="AE51" s="5">
        <f t="shared" si="10"/>
        <v>4.6300000000000001E-2</v>
      </c>
      <c r="AF51" s="5">
        <f t="shared" si="17"/>
        <v>0.49676025917926564</v>
      </c>
      <c r="AH51" s="2">
        <f t="shared" si="11"/>
        <v>2.3300000000000001E-2</v>
      </c>
      <c r="AI51">
        <f t="shared" si="12"/>
        <v>3.0726133178899486</v>
      </c>
      <c r="AJ51">
        <f t="shared" si="13"/>
        <v>3.1354942159291497</v>
      </c>
      <c r="AK51">
        <f t="shared" si="14"/>
        <v>3.1484533605716547</v>
      </c>
      <c r="AL51">
        <f t="shared" si="15"/>
        <v>3.8351419610921886</v>
      </c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26"/>
  <sheetViews>
    <sheetView workbookViewId="0">
      <pane xSplit="17145" ySplit="1455" topLeftCell="AF103" activePane="bottomRight"/>
      <selection activeCell="P68" sqref="P68"/>
      <selection pane="topRight" activeCell="AH2" sqref="AH2:AL2"/>
      <selection pane="bottomLeft" activeCell="A2" sqref="A2:AH126"/>
      <selection pane="bottomRight" activeCell="AH105" sqref="AH105:AL105"/>
    </sheetView>
  </sheetViews>
  <sheetFormatPr defaultColWidth="11" defaultRowHeight="15.75"/>
  <cols>
    <col min="5" max="5" width="18" bestFit="1" customWidth="1"/>
  </cols>
  <sheetData>
    <row r="1" spans="1:38">
      <c r="V1" s="63" t="s">
        <v>48</v>
      </c>
      <c r="W1" s="63"/>
      <c r="X1" s="63"/>
      <c r="Z1" s="63" t="s">
        <v>49</v>
      </c>
      <c r="AA1" s="63"/>
      <c r="AB1" s="63"/>
      <c r="AD1" s="4"/>
      <c r="AE1" s="5"/>
    </row>
    <row r="2" spans="1:38" s="10" customFormat="1" ht="47.25">
      <c r="A2" s="10" t="s">
        <v>50</v>
      </c>
      <c r="B2" s="10" t="s">
        <v>89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90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 t="s">
        <v>69</v>
      </c>
      <c r="U2" s="10" t="s">
        <v>70</v>
      </c>
      <c r="V2" s="10" t="s">
        <v>71</v>
      </c>
      <c r="W2" s="12" t="s">
        <v>72</v>
      </c>
      <c r="X2" s="10" t="s">
        <v>73</v>
      </c>
      <c r="Y2" s="10" t="s">
        <v>74</v>
      </c>
      <c r="Z2" s="10" t="s">
        <v>75</v>
      </c>
      <c r="AA2" s="12" t="s">
        <v>76</v>
      </c>
      <c r="AB2" s="10" t="s">
        <v>77</v>
      </c>
      <c r="AC2" s="14" t="s">
        <v>78</v>
      </c>
      <c r="AD2" s="16" t="s">
        <v>79</v>
      </c>
      <c r="AE2" s="18" t="s">
        <v>91</v>
      </c>
      <c r="AF2" s="14" t="s">
        <v>92</v>
      </c>
      <c r="AG2" s="14" t="s">
        <v>93</v>
      </c>
      <c r="AH2" s="15" t="s">
        <v>1046</v>
      </c>
      <c r="AI2" s="10" t="s">
        <v>1047</v>
      </c>
      <c r="AJ2" s="10" t="s">
        <v>1048</v>
      </c>
      <c r="AK2" s="10" t="s">
        <v>1049</v>
      </c>
      <c r="AL2" s="10" t="s">
        <v>1050</v>
      </c>
    </row>
    <row r="3" spans="1:38">
      <c r="D3" t="s">
        <v>9</v>
      </c>
      <c r="E3" s="1">
        <v>41202.673611111109</v>
      </c>
      <c r="G3">
        <v>16.8</v>
      </c>
      <c r="H3" t="s">
        <v>1</v>
      </c>
      <c r="I3" t="s">
        <v>302</v>
      </c>
      <c r="M3" s="2" t="s">
        <v>3</v>
      </c>
      <c r="N3" s="2" t="s">
        <v>4</v>
      </c>
      <c r="O3" s="2" t="s">
        <v>5</v>
      </c>
      <c r="P3" s="2">
        <v>39.767099000000002</v>
      </c>
      <c r="Q3" s="2">
        <v>-75.897705999999999</v>
      </c>
      <c r="R3" s="2" t="s">
        <v>96</v>
      </c>
      <c r="S3" s="2" t="s">
        <v>7</v>
      </c>
      <c r="T3" s="2" t="s">
        <v>8</v>
      </c>
      <c r="U3">
        <v>1.131</v>
      </c>
      <c r="V3">
        <v>27</v>
      </c>
      <c r="W3" s="3">
        <f t="shared" ref="W3:W34" si="0">V3/U3</f>
        <v>23.872679045092838</v>
      </c>
      <c r="X3">
        <v>5.3810000000000002</v>
      </c>
      <c r="AA3" s="3"/>
      <c r="AC3">
        <v>1.4E-2</v>
      </c>
      <c r="AD3" s="4">
        <f t="shared" ref="AD3:AD14" si="1">AC3*(X3*1000)</f>
        <v>75.334000000000003</v>
      </c>
      <c r="AE3" s="5">
        <f t="shared" ref="AE3:AE14" si="2">U3/V3</f>
        <v>4.1888888888888892E-2</v>
      </c>
      <c r="AF3" s="6">
        <f t="shared" ref="AF3:AF14" si="3">AC3/AE3</f>
        <v>0.33421750663129973</v>
      </c>
      <c r="AH3">
        <f>IF(AE3&gt;0,AE3-AC3,"")</f>
        <v>2.7888888888888894E-2</v>
      </c>
      <c r="AI3">
        <f>IF(W3&gt;0,LN(W3),"")</f>
        <v>3.1727346688703455</v>
      </c>
      <c r="AJ3">
        <f>IF(AC3&gt;0,LN(AC3*1000),"")</f>
        <v>2.6390573296152584</v>
      </c>
      <c r="AK3">
        <f>IF(AE3&gt;0,LN((AE3-AC3)*1000),"")</f>
        <v>3.3282283617955648</v>
      </c>
      <c r="AL3">
        <f>IF(AE3&gt;0,LN(AE3*1000),"")</f>
        <v>3.7350206101117913</v>
      </c>
    </row>
    <row r="4" spans="1:38">
      <c r="A4" s="2">
        <v>22</v>
      </c>
      <c r="B4" s="2">
        <v>1158</v>
      </c>
      <c r="C4" s="2" t="s">
        <v>303</v>
      </c>
      <c r="D4" s="2" t="s">
        <v>304</v>
      </c>
      <c r="E4" s="31">
        <v>39667.315555555557</v>
      </c>
      <c r="F4" s="2" t="s">
        <v>305</v>
      </c>
      <c r="G4" s="2">
        <v>18</v>
      </c>
      <c r="H4" s="2" t="s">
        <v>1</v>
      </c>
      <c r="I4" s="2" t="s">
        <v>302</v>
      </c>
      <c r="J4" s="2" t="s">
        <v>306</v>
      </c>
      <c r="K4" s="2" t="s">
        <v>307</v>
      </c>
      <c r="L4" s="2"/>
      <c r="M4" s="2" t="s">
        <v>3</v>
      </c>
      <c r="N4" s="2" t="s">
        <v>4</v>
      </c>
      <c r="O4" s="2" t="s">
        <v>22</v>
      </c>
      <c r="P4" s="2"/>
      <c r="Q4" s="2"/>
      <c r="R4" s="2" t="s">
        <v>308</v>
      </c>
      <c r="S4" s="2"/>
      <c r="T4" s="2"/>
      <c r="U4" s="2">
        <v>0.86699999999999999</v>
      </c>
      <c r="V4" s="2">
        <v>23</v>
      </c>
      <c r="W4" s="25">
        <f t="shared" si="0"/>
        <v>26.528258362168398</v>
      </c>
      <c r="X4" s="2">
        <v>5.4409999999999998</v>
      </c>
      <c r="Y4" s="2"/>
      <c r="Z4" s="2"/>
      <c r="AA4" s="25"/>
      <c r="AB4" s="2"/>
      <c r="AC4" s="2">
        <v>1.7000000000000001E-2</v>
      </c>
      <c r="AD4" s="32">
        <f t="shared" si="1"/>
        <v>92.497</v>
      </c>
      <c r="AE4" s="6">
        <f t="shared" si="2"/>
        <v>3.769565217391304E-2</v>
      </c>
      <c r="AF4" s="6">
        <f t="shared" si="3"/>
        <v>0.45098039215686281</v>
      </c>
      <c r="AG4" s="2"/>
      <c r="AH4">
        <f t="shared" ref="AH4:AH67" si="4">IF(AE4&gt;0,AE4-AC4,"")</f>
        <v>2.0695652173913039E-2</v>
      </c>
      <c r="AI4">
        <f t="shared" ref="AI4:AI67" si="5">IF(W4&gt;0,LN(W4),"")</f>
        <v>3.278210518130745</v>
      </c>
      <c r="AJ4">
        <f t="shared" ref="AJ4:AJ67" si="6">IF(AC4&gt;0,LN(AC4*1000),"")</f>
        <v>2.8332133440562162</v>
      </c>
      <c r="AK4">
        <f>IF(AE4&gt;0,LN((AE4-AC4)*1000),"")</f>
        <v>3.0299236383022703</v>
      </c>
      <c r="AL4">
        <f t="shared" ref="AL4:AL67" si="7">IF(AE4&gt;0,LN(AE4*1000),"")</f>
        <v>3.6295447608513922</v>
      </c>
    </row>
    <row r="5" spans="1:38">
      <c r="A5" s="2"/>
      <c r="B5" s="2">
        <v>1159</v>
      </c>
      <c r="C5" s="2" t="s">
        <v>303</v>
      </c>
      <c r="D5" s="2" t="s">
        <v>304</v>
      </c>
      <c r="E5" s="31">
        <v>39667.315555555557</v>
      </c>
      <c r="F5" s="2" t="s">
        <v>305</v>
      </c>
      <c r="G5" s="2">
        <v>18</v>
      </c>
      <c r="H5" s="2" t="s">
        <v>1</v>
      </c>
      <c r="I5" s="2" t="s">
        <v>302</v>
      </c>
      <c r="J5" s="2" t="s">
        <v>306</v>
      </c>
      <c r="K5" s="2" t="s">
        <v>307</v>
      </c>
      <c r="L5" s="2"/>
      <c r="M5" s="2" t="s">
        <v>3</v>
      </c>
      <c r="N5" s="2" t="s">
        <v>4</v>
      </c>
      <c r="O5" s="2" t="s">
        <v>22</v>
      </c>
      <c r="P5" s="2"/>
      <c r="Q5" s="2"/>
      <c r="R5" s="2" t="s">
        <v>308</v>
      </c>
      <c r="S5" s="2"/>
      <c r="T5" s="2"/>
      <c r="U5" s="2">
        <v>0.97499999999999998</v>
      </c>
      <c r="V5" s="2">
        <v>27</v>
      </c>
      <c r="W5" s="25">
        <f t="shared" si="0"/>
        <v>27.692307692307693</v>
      </c>
      <c r="X5" s="2">
        <v>5.4139999999999997</v>
      </c>
      <c r="Y5" s="2"/>
      <c r="Z5" s="2"/>
      <c r="AA5" s="25"/>
      <c r="AB5" s="2"/>
      <c r="AC5" s="2">
        <v>1.4E-2</v>
      </c>
      <c r="AD5" s="32">
        <f t="shared" si="1"/>
        <v>75.796000000000006</v>
      </c>
      <c r="AE5" s="6">
        <f t="shared" si="2"/>
        <v>3.6111111111111108E-2</v>
      </c>
      <c r="AF5" s="6">
        <f t="shared" si="3"/>
        <v>0.38769230769230772</v>
      </c>
      <c r="AG5" s="2"/>
      <c r="AH5">
        <f t="shared" si="4"/>
        <v>2.2111111111111109E-2</v>
      </c>
      <c r="AI5">
        <f t="shared" si="5"/>
        <v>3.3211546739886191</v>
      </c>
      <c r="AJ5">
        <f t="shared" si="6"/>
        <v>2.6390573296152584</v>
      </c>
      <c r="AK5">
        <f t="shared" ref="AK5:AK68" si="8">IF(AE5&gt;0,LN((AE5-AC5)*1000),"")</f>
        <v>3.0960802473882731</v>
      </c>
      <c r="AL5">
        <f t="shared" si="7"/>
        <v>3.5866006049935182</v>
      </c>
    </row>
    <row r="6" spans="1:38">
      <c r="A6" s="2"/>
      <c r="B6" s="2">
        <v>1160</v>
      </c>
      <c r="C6" s="2" t="s">
        <v>303</v>
      </c>
      <c r="D6" s="2" t="s">
        <v>304</v>
      </c>
      <c r="E6" s="31">
        <v>39667.315555555557</v>
      </c>
      <c r="F6" s="2" t="s">
        <v>305</v>
      </c>
      <c r="G6" s="2">
        <v>18</v>
      </c>
      <c r="H6" s="2" t="s">
        <v>1</v>
      </c>
      <c r="I6" s="2" t="s">
        <v>302</v>
      </c>
      <c r="J6" s="2" t="s">
        <v>306</v>
      </c>
      <c r="K6" s="2" t="s">
        <v>307</v>
      </c>
      <c r="L6" s="2"/>
      <c r="M6" s="2" t="s">
        <v>3</v>
      </c>
      <c r="N6" s="2" t="s">
        <v>4</v>
      </c>
      <c r="O6" s="2" t="s">
        <v>22</v>
      </c>
      <c r="P6" s="2"/>
      <c r="Q6" s="2"/>
      <c r="R6" s="2" t="s">
        <v>308</v>
      </c>
      <c r="S6" s="2"/>
      <c r="T6" s="2"/>
      <c r="U6" s="2">
        <v>1.024</v>
      </c>
      <c r="V6" s="2">
        <v>29</v>
      </c>
      <c r="W6" s="25">
        <f t="shared" si="0"/>
        <v>28.3203125</v>
      </c>
      <c r="X6" s="2">
        <v>5.9089999999999998</v>
      </c>
      <c r="Y6" s="2"/>
      <c r="Z6" s="2"/>
      <c r="AA6" s="25"/>
      <c r="AB6" s="2"/>
      <c r="AC6" s="2">
        <v>1.7000000000000001E-2</v>
      </c>
      <c r="AD6" s="32">
        <f t="shared" si="1"/>
        <v>100.453</v>
      </c>
      <c r="AE6" s="6">
        <f t="shared" si="2"/>
        <v>3.5310344827586208E-2</v>
      </c>
      <c r="AF6" s="6">
        <f t="shared" si="3"/>
        <v>0.4814453125</v>
      </c>
      <c r="AG6" s="2"/>
      <c r="AH6">
        <f t="shared" si="4"/>
        <v>1.8310344827586207E-2</v>
      </c>
      <c r="AI6">
        <f t="shared" si="5"/>
        <v>3.3435793033691579</v>
      </c>
      <c r="AJ6">
        <f t="shared" si="6"/>
        <v>2.8332133440562162</v>
      </c>
      <c r="AK6">
        <f t="shared" si="8"/>
        <v>2.9074661912554647</v>
      </c>
      <c r="AL6">
        <f t="shared" si="7"/>
        <v>3.5641759756129789</v>
      </c>
    </row>
    <row r="7" spans="1:38">
      <c r="A7">
        <v>375</v>
      </c>
      <c r="B7">
        <v>721</v>
      </c>
      <c r="D7" t="s">
        <v>309</v>
      </c>
      <c r="E7" s="1">
        <v>40082.638888888891</v>
      </c>
      <c r="G7">
        <v>18.25</v>
      </c>
      <c r="H7" t="s">
        <v>1</v>
      </c>
      <c r="I7" t="s">
        <v>302</v>
      </c>
      <c r="J7" t="s">
        <v>306</v>
      </c>
      <c r="M7" t="s">
        <v>44</v>
      </c>
      <c r="N7" t="s">
        <v>310</v>
      </c>
      <c r="O7" t="s">
        <v>311</v>
      </c>
      <c r="P7">
        <v>39.685550999999997</v>
      </c>
      <c r="Q7">
        <v>-75.847738000000007</v>
      </c>
      <c r="R7" t="s">
        <v>312</v>
      </c>
      <c r="S7" t="s">
        <v>313</v>
      </c>
      <c r="T7" t="s">
        <v>314</v>
      </c>
      <c r="U7">
        <v>0.96</v>
      </c>
      <c r="V7">
        <v>27</v>
      </c>
      <c r="W7" s="3">
        <f t="shared" si="0"/>
        <v>28.125</v>
      </c>
      <c r="X7">
        <v>5.6769999999999996</v>
      </c>
      <c r="AA7" s="3"/>
      <c r="AC7">
        <v>1.7999999999999999E-2</v>
      </c>
      <c r="AD7" s="4">
        <f t="shared" si="1"/>
        <v>102.18599999999999</v>
      </c>
      <c r="AE7" s="5">
        <f t="shared" si="2"/>
        <v>3.5555555555555556E-2</v>
      </c>
      <c r="AF7" s="5">
        <f t="shared" si="3"/>
        <v>0.50624999999999998</v>
      </c>
      <c r="AH7">
        <f t="shared" si="4"/>
        <v>1.7555555555555557E-2</v>
      </c>
      <c r="AI7">
        <f t="shared" si="5"/>
        <v>3.3366588605245844</v>
      </c>
      <c r="AJ7">
        <f t="shared" si="6"/>
        <v>2.8903717578961645</v>
      </c>
      <c r="AK7">
        <f t="shared" si="8"/>
        <v>2.8653704556907473</v>
      </c>
      <c r="AL7">
        <f t="shared" si="7"/>
        <v>3.5710964184575529</v>
      </c>
    </row>
    <row r="8" spans="1:38">
      <c r="D8" t="s">
        <v>315</v>
      </c>
      <c r="E8" s="1">
        <v>41141.307638888888</v>
      </c>
      <c r="G8">
        <v>18.5</v>
      </c>
      <c r="H8" t="s">
        <v>1</v>
      </c>
      <c r="I8" t="s">
        <v>302</v>
      </c>
      <c r="M8" t="s">
        <v>3</v>
      </c>
      <c r="N8" t="s">
        <v>4</v>
      </c>
      <c r="O8" t="s">
        <v>22</v>
      </c>
      <c r="P8">
        <v>39.856167999999997</v>
      </c>
      <c r="Q8">
        <v>-75.787991000000005</v>
      </c>
      <c r="R8" t="s">
        <v>316</v>
      </c>
      <c r="S8" s="2" t="s">
        <v>317</v>
      </c>
      <c r="T8" s="2" t="s">
        <v>17</v>
      </c>
      <c r="U8">
        <v>1.1678999999999999</v>
      </c>
      <c r="V8">
        <v>33</v>
      </c>
      <c r="W8" s="3">
        <f t="shared" si="0"/>
        <v>28.255843822245058</v>
      </c>
      <c r="X8">
        <v>5.7549999999999999</v>
      </c>
      <c r="AA8" s="3"/>
      <c r="AC8">
        <v>1.2E-2</v>
      </c>
      <c r="AD8" s="4">
        <f t="shared" si="1"/>
        <v>69.06</v>
      </c>
      <c r="AE8" s="5">
        <f t="shared" si="2"/>
        <v>3.5390909090909091E-2</v>
      </c>
      <c r="AF8" s="6">
        <f t="shared" si="3"/>
        <v>0.33907012586694069</v>
      </c>
      <c r="AH8">
        <f t="shared" si="4"/>
        <v>2.3390909090909091E-2</v>
      </c>
      <c r="AI8">
        <f t="shared" si="5"/>
        <v>3.3413002971640977</v>
      </c>
      <c r="AJ8">
        <f t="shared" si="6"/>
        <v>2.4849066497880004</v>
      </c>
      <c r="AK8">
        <f t="shared" si="8"/>
        <v>3.152347446489328</v>
      </c>
      <c r="AL8">
        <f t="shared" si="7"/>
        <v>3.5664549818180395</v>
      </c>
    </row>
    <row r="9" spans="1:38">
      <c r="D9" t="s">
        <v>318</v>
      </c>
      <c r="E9" s="1">
        <v>41141.3125</v>
      </c>
      <c r="G9">
        <v>18.5</v>
      </c>
      <c r="H9" t="s">
        <v>1</v>
      </c>
      <c r="I9" t="s">
        <v>302</v>
      </c>
      <c r="M9" t="s">
        <v>3</v>
      </c>
      <c r="N9" t="s">
        <v>4</v>
      </c>
      <c r="O9" t="s">
        <v>22</v>
      </c>
      <c r="P9">
        <v>39.856167999999997</v>
      </c>
      <c r="Q9">
        <v>-75.787991000000005</v>
      </c>
      <c r="R9" t="s">
        <v>316</v>
      </c>
      <c r="S9" s="2" t="s">
        <v>317</v>
      </c>
      <c r="T9" s="2" t="s">
        <v>17</v>
      </c>
      <c r="U9">
        <v>1.466</v>
      </c>
      <c r="V9">
        <v>41</v>
      </c>
      <c r="W9" s="3">
        <f t="shared" si="0"/>
        <v>27.967257844474762</v>
      </c>
      <c r="X9">
        <v>5.5</v>
      </c>
      <c r="AA9" s="3"/>
      <c r="AC9">
        <v>1.6E-2</v>
      </c>
      <c r="AD9" s="4">
        <f t="shared" si="1"/>
        <v>88</v>
      </c>
      <c r="AE9" s="5">
        <f t="shared" si="2"/>
        <v>3.5756097560975607E-2</v>
      </c>
      <c r="AF9" s="6">
        <f t="shared" si="3"/>
        <v>0.44747612551159621</v>
      </c>
      <c r="AH9">
        <f t="shared" si="4"/>
        <v>1.9756097560975606E-2</v>
      </c>
      <c r="AI9">
        <f t="shared" si="5"/>
        <v>3.3310344632398481</v>
      </c>
      <c r="AJ9">
        <f t="shared" si="6"/>
        <v>2.7725887222397811</v>
      </c>
      <c r="AK9">
        <f t="shared" si="8"/>
        <v>2.9834621809621766</v>
      </c>
      <c r="AL9">
        <f t="shared" si="7"/>
        <v>3.5767208157422887</v>
      </c>
    </row>
    <row r="10" spans="1:38">
      <c r="D10" t="s">
        <v>318</v>
      </c>
      <c r="E10" s="1">
        <v>41141.3125</v>
      </c>
      <c r="G10">
        <v>18.5</v>
      </c>
      <c r="H10" t="s">
        <v>1</v>
      </c>
      <c r="I10" t="s">
        <v>302</v>
      </c>
      <c r="M10" t="s">
        <v>3</v>
      </c>
      <c r="N10" t="s">
        <v>4</v>
      </c>
      <c r="O10" t="s">
        <v>22</v>
      </c>
      <c r="P10">
        <v>39.856167999999997</v>
      </c>
      <c r="Q10">
        <v>-75.787991000000005</v>
      </c>
      <c r="R10" t="s">
        <v>316</v>
      </c>
      <c r="S10" s="2" t="s">
        <v>317</v>
      </c>
      <c r="T10" s="2" t="s">
        <v>17</v>
      </c>
      <c r="U10">
        <v>1.147</v>
      </c>
      <c r="V10">
        <v>33</v>
      </c>
      <c r="W10" s="3">
        <f t="shared" si="0"/>
        <v>28.770706190061027</v>
      </c>
      <c r="X10">
        <v>5.8109999999999999</v>
      </c>
      <c r="AA10" s="3"/>
      <c r="AC10">
        <v>1.6E-2</v>
      </c>
      <c r="AD10" s="4">
        <f t="shared" si="1"/>
        <v>92.975999999999999</v>
      </c>
      <c r="AE10" s="5">
        <f t="shared" si="2"/>
        <v>3.4757575757575758E-2</v>
      </c>
      <c r="AF10" s="6">
        <f t="shared" si="3"/>
        <v>0.46033129904097647</v>
      </c>
      <c r="AH10">
        <f t="shared" si="4"/>
        <v>1.8757575757575758E-2</v>
      </c>
      <c r="AI10">
        <f t="shared" si="5"/>
        <v>3.3593577233192464</v>
      </c>
      <c r="AJ10">
        <f t="shared" si="6"/>
        <v>2.7725887222397811</v>
      </c>
      <c r="AK10">
        <f t="shared" si="8"/>
        <v>2.931597711218116</v>
      </c>
      <c r="AL10">
        <f t="shared" si="7"/>
        <v>3.5483975556628904</v>
      </c>
    </row>
    <row r="11" spans="1:38">
      <c r="D11" t="s">
        <v>318</v>
      </c>
      <c r="E11" s="1">
        <v>41141.3125</v>
      </c>
      <c r="G11">
        <v>18.5</v>
      </c>
      <c r="H11" t="s">
        <v>1</v>
      </c>
      <c r="I11" t="s">
        <v>302</v>
      </c>
      <c r="M11" t="s">
        <v>3</v>
      </c>
      <c r="N11" t="s">
        <v>4</v>
      </c>
      <c r="O11" t="s">
        <v>22</v>
      </c>
      <c r="P11">
        <v>39.856167999999997</v>
      </c>
      <c r="Q11">
        <v>-75.787991000000005</v>
      </c>
      <c r="R11" t="s">
        <v>316</v>
      </c>
      <c r="S11" s="2" t="s">
        <v>317</v>
      </c>
      <c r="T11" s="2" t="s">
        <v>17</v>
      </c>
      <c r="U11">
        <v>1.07</v>
      </c>
      <c r="V11">
        <v>30</v>
      </c>
      <c r="W11" s="3">
        <f t="shared" si="0"/>
        <v>28.037383177570092</v>
      </c>
      <c r="X11">
        <v>6.1349999999999998</v>
      </c>
      <c r="AA11" s="3"/>
      <c r="AC11">
        <v>1.4999999999999999E-2</v>
      </c>
      <c r="AD11" s="4">
        <f t="shared" si="1"/>
        <v>92.024999999999991</v>
      </c>
      <c r="AE11" s="5">
        <f t="shared" si="2"/>
        <v>3.5666666666666666E-2</v>
      </c>
      <c r="AF11" s="6">
        <f t="shared" si="3"/>
        <v>0.42056074766355139</v>
      </c>
      <c r="AH11">
        <f t="shared" si="4"/>
        <v>2.0666666666666667E-2</v>
      </c>
      <c r="AI11">
        <f t="shared" si="5"/>
        <v>3.3335387331883406</v>
      </c>
      <c r="AJ11">
        <f t="shared" si="6"/>
        <v>2.7080502011022101</v>
      </c>
      <c r="AK11">
        <f t="shared" si="8"/>
        <v>3.0285220963769821</v>
      </c>
      <c r="AL11">
        <f t="shared" si="7"/>
        <v>3.5742165457937962</v>
      </c>
    </row>
    <row r="12" spans="1:38">
      <c r="A12" s="2"/>
      <c r="B12" s="2">
        <v>1148</v>
      </c>
      <c r="C12" s="2" t="s">
        <v>303</v>
      </c>
      <c r="D12" s="2" t="s">
        <v>319</v>
      </c>
      <c r="E12" s="31">
        <v>39665.311157407406</v>
      </c>
      <c r="F12" s="2" t="s">
        <v>320</v>
      </c>
      <c r="G12" s="2">
        <v>19</v>
      </c>
      <c r="H12" s="2" t="s">
        <v>1</v>
      </c>
      <c r="I12" s="2" t="s">
        <v>302</v>
      </c>
      <c r="J12" s="2" t="s">
        <v>306</v>
      </c>
      <c r="K12" s="2"/>
      <c r="L12" s="2"/>
      <c r="M12" s="2" t="s">
        <v>3</v>
      </c>
      <c r="N12" s="2" t="s">
        <v>4</v>
      </c>
      <c r="O12" s="39" t="s">
        <v>321</v>
      </c>
      <c r="P12" s="39"/>
      <c r="Q12" s="2"/>
      <c r="R12" s="2" t="s">
        <v>322</v>
      </c>
      <c r="S12" s="2" t="s">
        <v>323</v>
      </c>
      <c r="T12" s="2"/>
      <c r="U12" s="2">
        <v>0.71099999999999997</v>
      </c>
      <c r="V12" s="2">
        <v>20</v>
      </c>
      <c r="W12" s="25">
        <f t="shared" si="0"/>
        <v>28.129395218002813</v>
      </c>
      <c r="X12" s="2">
        <v>5.008</v>
      </c>
      <c r="Y12" s="2"/>
      <c r="Z12" s="2"/>
      <c r="AA12" s="25"/>
      <c r="AB12" s="2"/>
      <c r="AC12" s="2">
        <v>1.7999999999999999E-2</v>
      </c>
      <c r="AD12" s="32">
        <f t="shared" si="1"/>
        <v>90.143999999999991</v>
      </c>
      <c r="AE12" s="6">
        <f t="shared" si="2"/>
        <v>3.5549999999999998E-2</v>
      </c>
      <c r="AF12" s="6">
        <f t="shared" si="3"/>
        <v>0.50632911392405067</v>
      </c>
      <c r="AG12" s="2"/>
      <c r="AH12">
        <f t="shared" si="4"/>
        <v>1.755E-2</v>
      </c>
      <c r="AI12">
        <f t="shared" si="5"/>
        <v>3.3368151227328871</v>
      </c>
      <c r="AJ12">
        <f t="shared" si="6"/>
        <v>2.8903717578961645</v>
      </c>
      <c r="AK12">
        <f t="shared" si="8"/>
        <v>2.865053949911875</v>
      </c>
      <c r="AL12">
        <f t="shared" si="7"/>
        <v>3.5709401562492498</v>
      </c>
    </row>
    <row r="13" spans="1:38">
      <c r="A13" s="2">
        <v>18</v>
      </c>
      <c r="B13" s="2">
        <v>1150</v>
      </c>
      <c r="C13" s="2" t="s">
        <v>303</v>
      </c>
      <c r="D13" s="2" t="s">
        <v>324</v>
      </c>
      <c r="E13" s="31">
        <v>39665.323379629626</v>
      </c>
      <c r="F13" s="2" t="s">
        <v>325</v>
      </c>
      <c r="G13" s="2">
        <v>19</v>
      </c>
      <c r="H13" s="2" t="s">
        <v>1</v>
      </c>
      <c r="I13" s="2" t="s">
        <v>302</v>
      </c>
      <c r="J13" s="2" t="s">
        <v>306</v>
      </c>
      <c r="K13" s="2" t="s">
        <v>307</v>
      </c>
      <c r="L13" s="2"/>
      <c r="M13" s="2" t="s">
        <v>3</v>
      </c>
      <c r="N13" s="2" t="s">
        <v>4</v>
      </c>
      <c r="O13" s="2" t="s">
        <v>22</v>
      </c>
      <c r="P13" s="2"/>
      <c r="Q13" s="2"/>
      <c r="R13" s="2" t="s">
        <v>308</v>
      </c>
      <c r="S13" s="2"/>
      <c r="T13" s="2"/>
      <c r="U13" s="2">
        <v>1.0369999999999999</v>
      </c>
      <c r="V13" s="2">
        <v>29</v>
      </c>
      <c r="W13" s="25">
        <f t="shared" si="0"/>
        <v>27.965284474445518</v>
      </c>
      <c r="X13" s="2">
        <v>5.3310000000000004</v>
      </c>
      <c r="Y13" s="2"/>
      <c r="Z13" s="2"/>
      <c r="AA13" s="25"/>
      <c r="AB13" s="2"/>
      <c r="AC13" s="2">
        <v>1.4999999999999999E-2</v>
      </c>
      <c r="AD13" s="32">
        <f t="shared" si="1"/>
        <v>79.965000000000003</v>
      </c>
      <c r="AE13" s="6">
        <f t="shared" si="2"/>
        <v>3.5758620689655171E-2</v>
      </c>
      <c r="AF13" s="6">
        <f t="shared" si="3"/>
        <v>0.41947926711668276</v>
      </c>
      <c r="AG13" s="2"/>
      <c r="AH13">
        <f t="shared" si="4"/>
        <v>2.0758620689655172E-2</v>
      </c>
      <c r="AI13">
        <f t="shared" si="5"/>
        <v>3.3309639007390839</v>
      </c>
      <c r="AJ13">
        <f t="shared" si="6"/>
        <v>2.7080502011022101</v>
      </c>
      <c r="AK13">
        <f t="shared" si="8"/>
        <v>3.0329616153223471</v>
      </c>
      <c r="AL13">
        <f t="shared" si="7"/>
        <v>3.5767913782430534</v>
      </c>
    </row>
    <row r="14" spans="1:38">
      <c r="A14" s="2"/>
      <c r="B14" s="2">
        <v>1151</v>
      </c>
      <c r="C14" s="2" t="s">
        <v>303</v>
      </c>
      <c r="D14" s="2" t="s">
        <v>324</v>
      </c>
      <c r="E14" s="31">
        <v>39665.323379629626</v>
      </c>
      <c r="F14" s="2" t="s">
        <v>325</v>
      </c>
      <c r="G14" s="2">
        <v>19</v>
      </c>
      <c r="H14" s="2" t="s">
        <v>1</v>
      </c>
      <c r="I14" s="2" t="s">
        <v>302</v>
      </c>
      <c r="J14" s="2" t="s">
        <v>306</v>
      </c>
      <c r="K14" s="2" t="s">
        <v>307</v>
      </c>
      <c r="L14" s="2"/>
      <c r="M14" s="2" t="s">
        <v>3</v>
      </c>
      <c r="N14" s="2" t="s">
        <v>4</v>
      </c>
      <c r="O14" s="39" t="s">
        <v>22</v>
      </c>
      <c r="P14" s="39"/>
      <c r="Q14" s="2"/>
      <c r="R14" s="2" t="s">
        <v>308</v>
      </c>
      <c r="S14" s="2"/>
      <c r="T14" s="2"/>
      <c r="U14" s="2">
        <v>0.83899999999999997</v>
      </c>
      <c r="V14" s="2">
        <v>25</v>
      </c>
      <c r="W14" s="25">
        <f t="shared" si="0"/>
        <v>29.797377830750897</v>
      </c>
      <c r="X14" s="2">
        <v>5.5250000000000004</v>
      </c>
      <c r="Y14" s="2"/>
      <c r="Z14" s="2"/>
      <c r="AA14" s="25"/>
      <c r="AB14" s="2"/>
      <c r="AC14" s="2">
        <v>1.7000000000000001E-2</v>
      </c>
      <c r="AD14" s="32">
        <f t="shared" si="1"/>
        <v>93.925000000000011</v>
      </c>
      <c r="AE14" s="6">
        <f t="shared" si="2"/>
        <v>3.356E-2</v>
      </c>
      <c r="AF14" s="6">
        <f t="shared" si="3"/>
        <v>0.50655542312276525</v>
      </c>
      <c r="AG14" s="2"/>
      <c r="AH14">
        <f t="shared" si="4"/>
        <v>1.6559999999999998E-2</v>
      </c>
      <c r="AI14">
        <f t="shared" si="5"/>
        <v>3.3944203973831315</v>
      </c>
      <c r="AJ14">
        <f t="shared" si="6"/>
        <v>2.8332133440562162</v>
      </c>
      <c r="AK14">
        <f t="shared" si="8"/>
        <v>2.8069901489571136</v>
      </c>
      <c r="AL14">
        <f t="shared" si="7"/>
        <v>3.5133348815990053</v>
      </c>
    </row>
    <row r="15" spans="1:38">
      <c r="A15">
        <v>204</v>
      </c>
      <c r="B15">
        <v>633</v>
      </c>
      <c r="C15" t="s">
        <v>326</v>
      </c>
      <c r="D15" t="s">
        <v>327</v>
      </c>
      <c r="E15" s="1">
        <v>39732.576319444444</v>
      </c>
      <c r="F15" t="s">
        <v>328</v>
      </c>
      <c r="G15">
        <v>20</v>
      </c>
      <c r="H15" t="s">
        <v>1</v>
      </c>
      <c r="I15" t="s">
        <v>302</v>
      </c>
      <c r="J15" t="s">
        <v>306</v>
      </c>
      <c r="M15" t="s">
        <v>3</v>
      </c>
      <c r="N15" t="s">
        <v>13</v>
      </c>
      <c r="O15" t="s">
        <v>14</v>
      </c>
      <c r="R15" t="s">
        <v>329</v>
      </c>
      <c r="T15" t="s">
        <v>29</v>
      </c>
      <c r="U15">
        <v>1.2290000000000001</v>
      </c>
      <c r="V15">
        <v>42</v>
      </c>
      <c r="W15" s="3">
        <f t="shared" si="0"/>
        <v>34.174125305126118</v>
      </c>
      <c r="X15">
        <v>5.98</v>
      </c>
      <c r="AA15" s="3"/>
      <c r="AD15" s="4"/>
      <c r="AE15" s="5"/>
      <c r="AH15" t="str">
        <f t="shared" si="4"/>
        <v/>
      </c>
      <c r="AI15">
        <f t="shared" si="5"/>
        <v>3.5314687876994704</v>
      </c>
      <c r="AJ15" t="str">
        <f t="shared" si="6"/>
        <v/>
      </c>
      <c r="AK15" t="str">
        <f t="shared" si="8"/>
        <v/>
      </c>
      <c r="AL15" t="str">
        <f t="shared" si="7"/>
        <v/>
      </c>
    </row>
    <row r="16" spans="1:38">
      <c r="A16">
        <v>205</v>
      </c>
      <c r="B16">
        <v>634</v>
      </c>
      <c r="C16" t="s">
        <v>326</v>
      </c>
      <c r="D16" t="s">
        <v>330</v>
      </c>
      <c r="E16" s="1">
        <v>39732.597175925926</v>
      </c>
      <c r="F16" t="s">
        <v>331</v>
      </c>
      <c r="G16">
        <v>20</v>
      </c>
      <c r="H16" t="s">
        <v>1</v>
      </c>
      <c r="I16" t="s">
        <v>302</v>
      </c>
      <c r="J16" t="s">
        <v>306</v>
      </c>
      <c r="M16" t="s">
        <v>3</v>
      </c>
      <c r="N16" t="s">
        <v>13</v>
      </c>
      <c r="O16" t="s">
        <v>14</v>
      </c>
      <c r="R16" t="s">
        <v>329</v>
      </c>
      <c r="T16" t="s">
        <v>29</v>
      </c>
      <c r="U16">
        <v>0.73499999999999999</v>
      </c>
      <c r="V16">
        <v>25</v>
      </c>
      <c r="W16" s="3">
        <f t="shared" si="0"/>
        <v>34.013605442176875</v>
      </c>
      <c r="X16">
        <v>6.27</v>
      </c>
      <c r="AA16" s="3"/>
      <c r="AD16" s="4"/>
      <c r="AE16" s="5"/>
      <c r="AH16" t="str">
        <f t="shared" si="4"/>
        <v/>
      </c>
      <c r="AI16">
        <f t="shared" si="5"/>
        <v>3.5267606046375013</v>
      </c>
      <c r="AJ16" t="str">
        <f t="shared" si="6"/>
        <v/>
      </c>
      <c r="AK16" t="str">
        <f t="shared" si="8"/>
        <v/>
      </c>
      <c r="AL16" t="str">
        <f t="shared" si="7"/>
        <v/>
      </c>
    </row>
    <row r="17" spans="1:38">
      <c r="A17">
        <v>266</v>
      </c>
      <c r="B17">
        <v>664</v>
      </c>
      <c r="D17" t="s">
        <v>332</v>
      </c>
      <c r="E17" s="1">
        <v>40051.318749999999</v>
      </c>
      <c r="G17">
        <v>20</v>
      </c>
      <c r="H17" t="s">
        <v>1</v>
      </c>
      <c r="I17" t="s">
        <v>302</v>
      </c>
      <c r="J17" t="s">
        <v>306</v>
      </c>
      <c r="M17" t="s">
        <v>3</v>
      </c>
      <c r="N17" t="s">
        <v>4</v>
      </c>
      <c r="O17" t="s">
        <v>5</v>
      </c>
      <c r="R17" t="s">
        <v>333</v>
      </c>
      <c r="S17" s="40" t="s">
        <v>334</v>
      </c>
      <c r="T17" t="s">
        <v>8</v>
      </c>
      <c r="U17">
        <v>0.78700000000000003</v>
      </c>
      <c r="V17">
        <v>26</v>
      </c>
      <c r="W17" s="3">
        <f t="shared" si="0"/>
        <v>33.036848792884371</v>
      </c>
      <c r="X17">
        <v>5.9</v>
      </c>
      <c r="AA17" s="3"/>
      <c r="AD17" s="4"/>
      <c r="AE17" s="5"/>
      <c r="AH17" t="str">
        <f t="shared" si="4"/>
        <v/>
      </c>
      <c r="AI17">
        <f t="shared" si="5"/>
        <v>3.4976235685862158</v>
      </c>
      <c r="AJ17" t="str">
        <f t="shared" si="6"/>
        <v/>
      </c>
      <c r="AK17" t="str">
        <f t="shared" si="8"/>
        <v/>
      </c>
      <c r="AL17" t="str">
        <f t="shared" si="7"/>
        <v/>
      </c>
    </row>
    <row r="18" spans="1:38">
      <c r="B18" s="2">
        <v>1305</v>
      </c>
      <c r="D18" s="2" t="s">
        <v>335</v>
      </c>
      <c r="E18" s="1">
        <v>40392.334027777775</v>
      </c>
      <c r="G18">
        <v>20.3</v>
      </c>
      <c r="H18" t="s">
        <v>106</v>
      </c>
      <c r="I18" t="s">
        <v>336</v>
      </c>
      <c r="J18" t="s">
        <v>337</v>
      </c>
      <c r="M18" s="2" t="s">
        <v>3</v>
      </c>
      <c r="N18" s="2" t="s">
        <v>4</v>
      </c>
      <c r="O18" s="2" t="s">
        <v>5</v>
      </c>
      <c r="P18" s="2">
        <v>39.767099000000002</v>
      </c>
      <c r="Q18" s="2">
        <v>-75.897705999999999</v>
      </c>
      <c r="R18" s="2" t="s">
        <v>338</v>
      </c>
      <c r="S18" s="2" t="s">
        <v>339</v>
      </c>
      <c r="T18" s="2" t="s">
        <v>17</v>
      </c>
      <c r="U18">
        <v>0.89500000000000002</v>
      </c>
      <c r="V18">
        <v>29</v>
      </c>
      <c r="W18" s="3">
        <f t="shared" si="0"/>
        <v>32.402234636871505</v>
      </c>
      <c r="X18">
        <v>5.66</v>
      </c>
      <c r="AA18" s="3"/>
      <c r="AC18">
        <v>1.2999999999999999E-2</v>
      </c>
      <c r="AD18" s="4">
        <f>AC18*(X18*1000)</f>
        <v>73.58</v>
      </c>
      <c r="AE18" s="5">
        <f>U18/V18</f>
        <v>3.0862068965517242E-2</v>
      </c>
      <c r="AF18" s="5">
        <f>AC18/AE18</f>
        <v>0.42122905027932961</v>
      </c>
      <c r="AH18">
        <f t="shared" si="4"/>
        <v>1.7862068965517244E-2</v>
      </c>
      <c r="AI18">
        <f t="shared" si="5"/>
        <v>3.4782273906937555</v>
      </c>
      <c r="AJ18">
        <f t="shared" si="6"/>
        <v>2.5649493574615367</v>
      </c>
      <c r="AK18">
        <f t="shared" si="8"/>
        <v>2.8826794122730091</v>
      </c>
      <c r="AL18">
        <f t="shared" si="7"/>
        <v>3.4295278882883813</v>
      </c>
    </row>
    <row r="19" spans="1:38">
      <c r="B19">
        <v>1604</v>
      </c>
      <c r="D19" t="s">
        <v>340</v>
      </c>
      <c r="E19" s="1">
        <v>40767.459722222222</v>
      </c>
      <c r="G19">
        <v>20.3</v>
      </c>
      <c r="H19" t="s">
        <v>1</v>
      </c>
      <c r="I19" t="s">
        <v>336</v>
      </c>
      <c r="M19" t="s">
        <v>3</v>
      </c>
      <c r="N19" t="s">
        <v>13</v>
      </c>
      <c r="O19" t="s">
        <v>14</v>
      </c>
      <c r="P19">
        <v>40.211545000000001</v>
      </c>
      <c r="Q19">
        <v>-75.798896999999997</v>
      </c>
      <c r="R19" t="s">
        <v>341</v>
      </c>
      <c r="S19" t="s">
        <v>147</v>
      </c>
      <c r="T19" t="s">
        <v>155</v>
      </c>
      <c r="U19">
        <v>0.48399999999999999</v>
      </c>
      <c r="V19">
        <v>22</v>
      </c>
      <c r="W19" s="3">
        <f t="shared" si="0"/>
        <v>45.454545454545453</v>
      </c>
      <c r="X19">
        <v>7.7430000000000003</v>
      </c>
      <c r="AA19" s="3"/>
      <c r="AC19">
        <v>1.2999999999999999E-2</v>
      </c>
      <c r="AD19" s="4">
        <f>AC19*(X19*1000)</f>
        <v>100.65899999999999</v>
      </c>
      <c r="AE19" s="5">
        <f>U19/V19</f>
        <v>2.1999999999999999E-2</v>
      </c>
      <c r="AF19" s="6">
        <f>AC19/AE19</f>
        <v>0.59090909090909094</v>
      </c>
      <c r="AH19">
        <f t="shared" si="4"/>
        <v>8.9999999999999993E-3</v>
      </c>
      <c r="AI19">
        <f t="shared" si="5"/>
        <v>3.8167128256238212</v>
      </c>
      <c r="AJ19">
        <f t="shared" si="6"/>
        <v>2.5649493574615367</v>
      </c>
      <c r="AK19">
        <f t="shared" si="8"/>
        <v>2.1972245773362196</v>
      </c>
      <c r="AL19">
        <f t="shared" si="7"/>
        <v>3.0910424533583161</v>
      </c>
    </row>
    <row r="20" spans="1:38">
      <c r="A20" s="2"/>
      <c r="B20" s="2">
        <v>1229</v>
      </c>
      <c r="C20" s="2"/>
      <c r="D20" s="2" t="s">
        <v>342</v>
      </c>
      <c r="E20" s="31">
        <v>40074.761805555558</v>
      </c>
      <c r="F20" s="2"/>
      <c r="G20" s="2">
        <v>20.5</v>
      </c>
      <c r="H20" s="2" t="s">
        <v>1</v>
      </c>
      <c r="I20" s="2" t="s">
        <v>302</v>
      </c>
      <c r="J20" s="2" t="s">
        <v>306</v>
      </c>
      <c r="K20" s="2"/>
      <c r="L20" s="2"/>
      <c r="M20" s="2" t="s">
        <v>3</v>
      </c>
      <c r="N20" s="2" t="s">
        <v>4</v>
      </c>
      <c r="O20" s="2" t="s">
        <v>5</v>
      </c>
      <c r="P20" s="2">
        <v>39.767099000000002</v>
      </c>
      <c r="Q20" s="2">
        <v>-75.897705999999999</v>
      </c>
      <c r="R20" s="2" t="s">
        <v>343</v>
      </c>
      <c r="S20" s="2"/>
      <c r="T20" s="2" t="s">
        <v>8</v>
      </c>
      <c r="U20" s="2">
        <v>0.63300000000000001</v>
      </c>
      <c r="V20" s="2">
        <v>22</v>
      </c>
      <c r="W20" s="25">
        <f t="shared" si="0"/>
        <v>34.755134281200633</v>
      </c>
      <c r="X20" s="2">
        <v>6.3220000000000001</v>
      </c>
      <c r="Y20" s="2"/>
      <c r="Z20" s="2"/>
      <c r="AA20" s="25"/>
      <c r="AB20" s="2"/>
      <c r="AC20" s="2">
        <v>1.4999999999999999E-2</v>
      </c>
      <c r="AD20" s="32">
        <f>AC20*(X20*1000)</f>
        <v>94.83</v>
      </c>
      <c r="AE20" s="6">
        <f>U20/V20</f>
        <v>2.8772727272727273E-2</v>
      </c>
      <c r="AF20" s="6">
        <f>AC20/AE20</f>
        <v>0.52132701421800942</v>
      </c>
      <c r="AG20" s="2"/>
      <c r="AH20">
        <f t="shared" si="4"/>
        <v>1.3772727272727273E-2</v>
      </c>
      <c r="AI20">
        <f t="shared" si="5"/>
        <v>3.5483273101962767</v>
      </c>
      <c r="AJ20">
        <f t="shared" si="6"/>
        <v>2.7080502011022101</v>
      </c>
      <c r="AK20">
        <f t="shared" si="8"/>
        <v>2.6226903521510532</v>
      </c>
      <c r="AL20">
        <f t="shared" si="7"/>
        <v>3.3594279687858601</v>
      </c>
    </row>
    <row r="21" spans="1:38">
      <c r="A21" s="2"/>
      <c r="B21" s="2">
        <v>1230</v>
      </c>
      <c r="C21" s="2"/>
      <c r="D21" s="2" t="s">
        <v>344</v>
      </c>
      <c r="E21" s="31">
        <v>40075.377083333333</v>
      </c>
      <c r="F21" s="2"/>
      <c r="G21" s="2">
        <v>20.5</v>
      </c>
      <c r="H21" s="2" t="s">
        <v>1</v>
      </c>
      <c r="I21" s="2" t="s">
        <v>302</v>
      </c>
      <c r="J21" s="2" t="s">
        <v>306</v>
      </c>
      <c r="K21" s="2"/>
      <c r="L21" s="2" t="s">
        <v>345</v>
      </c>
      <c r="M21" s="2" t="s">
        <v>3</v>
      </c>
      <c r="N21" s="2" t="s">
        <v>4</v>
      </c>
      <c r="O21" s="2" t="s">
        <v>22</v>
      </c>
      <c r="P21" s="2">
        <v>39.863286000000002</v>
      </c>
      <c r="Q21" s="2">
        <v>-75.784515999999996</v>
      </c>
      <c r="R21" s="2" t="s">
        <v>346</v>
      </c>
      <c r="S21" s="2" t="s">
        <v>347</v>
      </c>
      <c r="T21" s="2" t="s">
        <v>8</v>
      </c>
      <c r="U21" s="2">
        <v>0.74</v>
      </c>
      <c r="V21" s="2">
        <v>26</v>
      </c>
      <c r="W21" s="25">
        <f t="shared" si="0"/>
        <v>35.135135135135137</v>
      </c>
      <c r="X21" s="2">
        <v>5.9240000000000004</v>
      </c>
      <c r="Y21" s="2"/>
      <c r="Z21" s="2"/>
      <c r="AA21" s="25"/>
      <c r="AB21" s="2"/>
      <c r="AC21" s="2">
        <v>0.01</v>
      </c>
      <c r="AD21" s="32">
        <f>AC21*(X21*1000)</f>
        <v>59.24</v>
      </c>
      <c r="AE21" s="6">
        <f>U21/V21</f>
        <v>2.8461538461538462E-2</v>
      </c>
      <c r="AF21" s="6">
        <f>AC21/AE21</f>
        <v>0.35135135135135137</v>
      </c>
      <c r="AG21" s="2"/>
      <c r="AH21">
        <f t="shared" si="4"/>
        <v>1.846153846153846E-2</v>
      </c>
      <c r="AI21">
        <f t="shared" si="5"/>
        <v>3.5592016308054037</v>
      </c>
      <c r="AJ21">
        <f t="shared" si="6"/>
        <v>2.3025850929940459</v>
      </c>
      <c r="AK21">
        <f t="shared" si="8"/>
        <v>2.9156895658804545</v>
      </c>
      <c r="AL21">
        <f t="shared" si="7"/>
        <v>3.3485536481767335</v>
      </c>
    </row>
    <row r="22" spans="1:38">
      <c r="A22">
        <v>327</v>
      </c>
      <c r="B22">
        <v>697</v>
      </c>
      <c r="D22" t="s">
        <v>348</v>
      </c>
      <c r="E22" s="1">
        <v>40080.335416666669</v>
      </c>
      <c r="G22">
        <v>20.5</v>
      </c>
      <c r="H22" t="s">
        <v>1</v>
      </c>
      <c r="I22" t="s">
        <v>302</v>
      </c>
      <c r="J22" t="s">
        <v>306</v>
      </c>
      <c r="M22" t="s">
        <v>3</v>
      </c>
      <c r="N22" t="s">
        <v>4</v>
      </c>
      <c r="O22" t="s">
        <v>22</v>
      </c>
      <c r="P22">
        <v>39.859614999999998</v>
      </c>
      <c r="Q22">
        <v>-75.782703999999995</v>
      </c>
      <c r="R22" t="s">
        <v>349</v>
      </c>
      <c r="S22" t="s">
        <v>350</v>
      </c>
      <c r="T22" t="s">
        <v>8</v>
      </c>
      <c r="U22">
        <v>1.2350000000000001</v>
      </c>
      <c r="V22">
        <v>38</v>
      </c>
      <c r="W22" s="3">
        <f t="shared" si="0"/>
        <v>30.769230769230766</v>
      </c>
      <c r="X22">
        <v>5.8369999999999997</v>
      </c>
      <c r="AA22" s="3"/>
      <c r="AD22" s="4"/>
      <c r="AE22" s="5"/>
      <c r="AH22" t="str">
        <f t="shared" si="4"/>
        <v/>
      </c>
      <c r="AI22">
        <f t="shared" si="5"/>
        <v>3.426515189646445</v>
      </c>
      <c r="AJ22" t="str">
        <f t="shared" si="6"/>
        <v/>
      </c>
      <c r="AK22" t="str">
        <f t="shared" si="8"/>
        <v/>
      </c>
      <c r="AL22" t="str">
        <f t="shared" si="7"/>
        <v/>
      </c>
    </row>
    <row r="23" spans="1:38">
      <c r="A23">
        <v>328</v>
      </c>
      <c r="B23">
        <v>698</v>
      </c>
      <c r="D23" t="s">
        <v>348</v>
      </c>
      <c r="E23" s="1">
        <v>40080.335416666669</v>
      </c>
      <c r="G23">
        <v>20.5</v>
      </c>
      <c r="H23" t="s">
        <v>1</v>
      </c>
      <c r="I23" t="s">
        <v>302</v>
      </c>
      <c r="J23" t="s">
        <v>306</v>
      </c>
      <c r="M23" t="s">
        <v>3</v>
      </c>
      <c r="N23" t="s">
        <v>4</v>
      </c>
      <c r="O23" t="s">
        <v>22</v>
      </c>
      <c r="P23">
        <v>39.859614999999998</v>
      </c>
      <c r="Q23">
        <v>-75.782703999999995</v>
      </c>
      <c r="R23" t="s">
        <v>349</v>
      </c>
      <c r="S23" t="s">
        <v>351</v>
      </c>
      <c r="T23" t="s">
        <v>8</v>
      </c>
      <c r="U23">
        <v>1.054</v>
      </c>
      <c r="V23">
        <v>35</v>
      </c>
      <c r="W23" s="3">
        <f t="shared" si="0"/>
        <v>33.206831119544589</v>
      </c>
      <c r="X23">
        <v>5.8029999999999999</v>
      </c>
      <c r="AA23" s="3"/>
      <c r="AD23" s="4"/>
      <c r="AE23" s="5"/>
      <c r="AH23" t="str">
        <f t="shared" si="4"/>
        <v/>
      </c>
      <c r="AI23">
        <f t="shared" si="5"/>
        <v>3.5027556113702429</v>
      </c>
      <c r="AJ23" t="str">
        <f t="shared" si="6"/>
        <v/>
      </c>
      <c r="AK23" t="str">
        <f t="shared" si="8"/>
        <v/>
      </c>
      <c r="AL23" t="str">
        <f t="shared" si="7"/>
        <v/>
      </c>
    </row>
    <row r="24" spans="1:38">
      <c r="A24">
        <v>329</v>
      </c>
      <c r="B24">
        <v>699</v>
      </c>
      <c r="D24" t="s">
        <v>348</v>
      </c>
      <c r="E24" s="1">
        <v>40080.335416666669</v>
      </c>
      <c r="G24">
        <v>20.5</v>
      </c>
      <c r="H24" t="s">
        <v>1</v>
      </c>
      <c r="I24" t="s">
        <v>302</v>
      </c>
      <c r="J24" t="s">
        <v>306</v>
      </c>
      <c r="M24" t="s">
        <v>3</v>
      </c>
      <c r="N24" t="s">
        <v>4</v>
      </c>
      <c r="O24" t="s">
        <v>22</v>
      </c>
      <c r="P24">
        <v>39.859614999999998</v>
      </c>
      <c r="Q24">
        <v>-75.782703999999995</v>
      </c>
      <c r="R24" t="s">
        <v>349</v>
      </c>
      <c r="S24" t="s">
        <v>352</v>
      </c>
      <c r="T24" t="s">
        <v>8</v>
      </c>
      <c r="U24">
        <v>0.71099999999999997</v>
      </c>
      <c r="V24">
        <v>24</v>
      </c>
      <c r="W24" s="3">
        <f t="shared" si="0"/>
        <v>33.755274261603375</v>
      </c>
      <c r="X24">
        <v>6.0949999999999998</v>
      </c>
      <c r="AA24" s="3"/>
      <c r="AD24" s="4"/>
      <c r="AE24" s="5"/>
      <c r="AH24" t="str">
        <f t="shared" si="4"/>
        <v/>
      </c>
      <c r="AI24">
        <f t="shared" si="5"/>
        <v>3.5191366795268419</v>
      </c>
      <c r="AJ24" t="str">
        <f t="shared" si="6"/>
        <v/>
      </c>
      <c r="AK24" t="str">
        <f t="shared" si="8"/>
        <v/>
      </c>
      <c r="AL24" t="str">
        <f t="shared" si="7"/>
        <v/>
      </c>
    </row>
    <row r="25" spans="1:38">
      <c r="A25" s="2">
        <v>403</v>
      </c>
      <c r="B25" s="2">
        <v>1254</v>
      </c>
      <c r="C25" s="2"/>
      <c r="D25" s="2" t="s">
        <v>353</v>
      </c>
      <c r="E25" s="31">
        <v>40092.530555555553</v>
      </c>
      <c r="F25" s="2"/>
      <c r="G25" s="2">
        <v>21</v>
      </c>
      <c r="H25" s="2" t="s">
        <v>1</v>
      </c>
      <c r="I25" s="2" t="s">
        <v>302</v>
      </c>
      <c r="J25" s="2" t="s">
        <v>306</v>
      </c>
      <c r="K25" s="2"/>
      <c r="L25" s="2"/>
      <c r="M25" s="2" t="s">
        <v>3</v>
      </c>
      <c r="N25" s="2" t="s">
        <v>4</v>
      </c>
      <c r="O25" s="2" t="s">
        <v>22</v>
      </c>
      <c r="P25" s="2">
        <v>39.863286000000002</v>
      </c>
      <c r="Q25" s="2">
        <v>-75.784515999999996</v>
      </c>
      <c r="R25" s="2" t="s">
        <v>346</v>
      </c>
      <c r="S25" s="2"/>
      <c r="T25" s="2" t="s">
        <v>29</v>
      </c>
      <c r="U25" s="2">
        <v>0.49199999999999999</v>
      </c>
      <c r="V25" s="2">
        <v>20</v>
      </c>
      <c r="W25" s="25">
        <f t="shared" si="0"/>
        <v>40.650406504065039</v>
      </c>
      <c r="X25" s="2">
        <v>6.8869999999999996</v>
      </c>
      <c r="Y25" s="2"/>
      <c r="Z25" s="2"/>
      <c r="AA25" s="25"/>
      <c r="AB25" s="2"/>
      <c r="AC25" s="2">
        <v>1.4E-2</v>
      </c>
      <c r="AD25" s="32">
        <f t="shared" ref="AD25:AD32" si="9">AC25*(X25*1000)</f>
        <v>96.418000000000006</v>
      </c>
      <c r="AE25" s="6">
        <f t="shared" ref="AE25:AE32" si="10">U25/V25</f>
        <v>2.46E-2</v>
      </c>
      <c r="AF25" s="6">
        <f t="shared" ref="AF25:AF32" si="11">AC25/AE25</f>
        <v>0.56910569105691056</v>
      </c>
      <c r="AG25" s="2"/>
      <c r="AH25">
        <f t="shared" si="4"/>
        <v>1.06E-2</v>
      </c>
      <c r="AI25">
        <f t="shared" si="5"/>
        <v>3.7050088360438198</v>
      </c>
      <c r="AJ25">
        <f t="shared" si="6"/>
        <v>2.6390573296152584</v>
      </c>
      <c r="AK25">
        <f t="shared" si="8"/>
        <v>2.3608540011180215</v>
      </c>
      <c r="AL25">
        <f t="shared" si="7"/>
        <v>3.202746442938317</v>
      </c>
    </row>
    <row r="26" spans="1:38">
      <c r="B26" s="2">
        <v>1378</v>
      </c>
      <c r="D26" s="2" t="s">
        <v>354</v>
      </c>
      <c r="E26" s="1">
        <v>40417.45208333333</v>
      </c>
      <c r="G26">
        <v>21.1</v>
      </c>
      <c r="H26" t="s">
        <v>106</v>
      </c>
      <c r="I26" t="s">
        <v>336</v>
      </c>
      <c r="J26" t="s">
        <v>337</v>
      </c>
      <c r="M26" t="s">
        <v>143</v>
      </c>
      <c r="N26" t="s">
        <v>144</v>
      </c>
      <c r="O26" t="s">
        <v>355</v>
      </c>
      <c r="P26">
        <v>40.213372999999997</v>
      </c>
      <c r="Q26">
        <v>-75.805316000000005</v>
      </c>
      <c r="R26" t="s">
        <v>356</v>
      </c>
      <c r="S26" t="s">
        <v>357</v>
      </c>
      <c r="T26" t="s">
        <v>17</v>
      </c>
      <c r="U26">
        <v>0.55400000000000005</v>
      </c>
      <c r="V26">
        <v>22</v>
      </c>
      <c r="W26" s="3">
        <f t="shared" si="0"/>
        <v>39.711191335740068</v>
      </c>
      <c r="X26">
        <v>6.673</v>
      </c>
      <c r="AA26" s="3"/>
      <c r="AC26">
        <v>1.2999999999999999E-2</v>
      </c>
      <c r="AD26" s="4">
        <f t="shared" si="9"/>
        <v>86.748999999999995</v>
      </c>
      <c r="AE26" s="5">
        <f t="shared" si="10"/>
        <v>2.5181818181818184E-2</v>
      </c>
      <c r="AF26" s="5">
        <f t="shared" si="11"/>
        <v>0.51624548736462084</v>
      </c>
      <c r="AH26">
        <f t="shared" si="4"/>
        <v>1.2181818181818184E-2</v>
      </c>
      <c r="AI26">
        <f t="shared" si="5"/>
        <v>3.681633045593169</v>
      </c>
      <c r="AJ26">
        <f t="shared" si="6"/>
        <v>2.5649493574615367</v>
      </c>
      <c r="AK26">
        <f t="shared" si="8"/>
        <v>2.4999445271525409</v>
      </c>
      <c r="AL26">
        <f t="shared" si="7"/>
        <v>3.2261222333889679</v>
      </c>
    </row>
    <row r="27" spans="1:38">
      <c r="B27" s="2">
        <v>1382</v>
      </c>
      <c r="D27" s="2" t="s">
        <v>358</v>
      </c>
      <c r="E27" s="1">
        <v>40417.463194444441</v>
      </c>
      <c r="G27">
        <v>21.1</v>
      </c>
      <c r="H27" t="s">
        <v>106</v>
      </c>
      <c r="I27" t="s">
        <v>336</v>
      </c>
      <c r="J27" t="s">
        <v>337</v>
      </c>
      <c r="M27" t="s">
        <v>143</v>
      </c>
      <c r="N27" t="s">
        <v>144</v>
      </c>
      <c r="O27" t="s">
        <v>355</v>
      </c>
      <c r="P27">
        <v>40.213372999999997</v>
      </c>
      <c r="Q27">
        <v>-75.805316000000005</v>
      </c>
      <c r="R27" t="s">
        <v>356</v>
      </c>
      <c r="S27" t="s">
        <v>359</v>
      </c>
      <c r="T27" t="s">
        <v>17</v>
      </c>
      <c r="U27">
        <v>0.91800000000000004</v>
      </c>
      <c r="V27">
        <v>32</v>
      </c>
      <c r="W27" s="3">
        <f t="shared" si="0"/>
        <v>34.858387799564269</v>
      </c>
      <c r="X27">
        <v>6.1289999999999996</v>
      </c>
      <c r="AA27" s="3"/>
      <c r="AC27">
        <v>1.6E-2</v>
      </c>
      <c r="AD27" s="4">
        <f t="shared" si="9"/>
        <v>98.064000000000007</v>
      </c>
      <c r="AE27" s="5">
        <f t="shared" si="10"/>
        <v>2.8687500000000001E-2</v>
      </c>
      <c r="AF27" s="5">
        <f t="shared" si="11"/>
        <v>0.55773420479302827</v>
      </c>
      <c r="AH27">
        <f t="shared" si="4"/>
        <v>1.2687500000000001E-2</v>
      </c>
      <c r="AI27">
        <f t="shared" si="5"/>
        <v>3.5512937911613731</v>
      </c>
      <c r="AJ27">
        <f t="shared" si="6"/>
        <v>2.7725887222397811</v>
      </c>
      <c r="AK27">
        <f t="shared" si="8"/>
        <v>2.540617256802006</v>
      </c>
      <c r="AL27">
        <f t="shared" si="7"/>
        <v>3.3564614878207637</v>
      </c>
    </row>
    <row r="28" spans="1:38">
      <c r="B28" s="2">
        <v>1383</v>
      </c>
      <c r="D28" s="2" t="s">
        <v>360</v>
      </c>
      <c r="E28" s="1">
        <v>40417.47152777778</v>
      </c>
      <c r="G28">
        <v>21.1</v>
      </c>
      <c r="H28" t="s">
        <v>106</v>
      </c>
      <c r="I28" t="s">
        <v>336</v>
      </c>
      <c r="J28" t="s">
        <v>337</v>
      </c>
      <c r="M28" t="s">
        <v>143</v>
      </c>
      <c r="N28" t="s">
        <v>144</v>
      </c>
      <c r="O28" t="s">
        <v>355</v>
      </c>
      <c r="P28">
        <v>40.213372999999997</v>
      </c>
      <c r="Q28">
        <v>-75.805316000000005</v>
      </c>
      <c r="R28" t="s">
        <v>356</v>
      </c>
      <c r="S28" t="s">
        <v>361</v>
      </c>
      <c r="T28" t="s">
        <v>17</v>
      </c>
      <c r="U28">
        <v>0.78900000000000003</v>
      </c>
      <c r="V28">
        <v>32</v>
      </c>
      <c r="W28" s="3">
        <f t="shared" si="0"/>
        <v>40.557667934093786</v>
      </c>
      <c r="X28">
        <v>6.98</v>
      </c>
      <c r="AA28" s="3"/>
      <c r="AC28">
        <v>1.4999999999999999E-2</v>
      </c>
      <c r="AD28" s="4">
        <f t="shared" si="9"/>
        <v>104.7</v>
      </c>
      <c r="AE28" s="5">
        <f t="shared" si="10"/>
        <v>2.4656250000000001E-2</v>
      </c>
      <c r="AF28" s="5">
        <f t="shared" si="11"/>
        <v>0.60836501901140683</v>
      </c>
      <c r="AH28">
        <f t="shared" si="4"/>
        <v>9.6562500000000016E-3</v>
      </c>
      <c r="AI28">
        <f t="shared" si="5"/>
        <v>3.7027248609359891</v>
      </c>
      <c r="AJ28">
        <f t="shared" si="6"/>
        <v>2.7080502011022101</v>
      </c>
      <c r="AK28">
        <f t="shared" si="8"/>
        <v>2.2676053740980189</v>
      </c>
      <c r="AL28">
        <f t="shared" si="7"/>
        <v>3.2050304180461477</v>
      </c>
    </row>
    <row r="29" spans="1:38">
      <c r="B29" s="2">
        <v>1384</v>
      </c>
      <c r="D29" s="2" t="s">
        <v>362</v>
      </c>
      <c r="E29" s="1">
        <v>40417.474305555559</v>
      </c>
      <c r="G29">
        <v>21.1</v>
      </c>
      <c r="H29" t="s">
        <v>106</v>
      </c>
      <c r="I29" t="s">
        <v>336</v>
      </c>
      <c r="J29" t="s">
        <v>337</v>
      </c>
      <c r="M29" t="s">
        <v>143</v>
      </c>
      <c r="N29" t="s">
        <v>144</v>
      </c>
      <c r="O29" t="s">
        <v>355</v>
      </c>
      <c r="P29">
        <v>40.213372999999997</v>
      </c>
      <c r="Q29">
        <v>-75.805316000000005</v>
      </c>
      <c r="R29" t="s">
        <v>356</v>
      </c>
      <c r="S29" t="s">
        <v>363</v>
      </c>
      <c r="T29" t="s">
        <v>17</v>
      </c>
      <c r="U29">
        <v>0.81499999999999995</v>
      </c>
      <c r="V29">
        <v>29</v>
      </c>
      <c r="W29" s="3">
        <f t="shared" si="0"/>
        <v>35.582822085889575</v>
      </c>
      <c r="X29">
        <v>6.2080000000000002</v>
      </c>
      <c r="AA29" s="3"/>
      <c r="AC29">
        <v>1.6E-2</v>
      </c>
      <c r="AD29" s="4">
        <f t="shared" si="9"/>
        <v>99.328000000000003</v>
      </c>
      <c r="AE29" s="5">
        <f t="shared" si="10"/>
        <v>2.8103448275862065E-2</v>
      </c>
      <c r="AF29" s="5">
        <f t="shared" si="11"/>
        <v>0.56932515337423317</v>
      </c>
      <c r="AH29">
        <f t="shared" si="4"/>
        <v>1.2103448275862065E-2</v>
      </c>
      <c r="AI29">
        <f t="shared" si="5"/>
        <v>3.5718629957277486</v>
      </c>
      <c r="AJ29">
        <f t="shared" si="6"/>
        <v>2.7725887222397811</v>
      </c>
      <c r="AK29">
        <f t="shared" si="8"/>
        <v>2.4934903934793917</v>
      </c>
      <c r="AL29">
        <f t="shared" si="7"/>
        <v>3.3358922832543887</v>
      </c>
    </row>
    <row r="30" spans="1:38">
      <c r="B30" s="2">
        <v>1388</v>
      </c>
      <c r="D30" s="2" t="s">
        <v>364</v>
      </c>
      <c r="E30" s="1">
        <v>40417.497916666667</v>
      </c>
      <c r="G30">
        <v>21.1</v>
      </c>
      <c r="H30" t="s">
        <v>106</v>
      </c>
      <c r="I30" t="s">
        <v>336</v>
      </c>
      <c r="J30" t="s">
        <v>337</v>
      </c>
      <c r="K30" t="s">
        <v>365</v>
      </c>
      <c r="M30" t="s">
        <v>143</v>
      </c>
      <c r="N30" t="s">
        <v>144</v>
      </c>
      <c r="O30" t="s">
        <v>355</v>
      </c>
      <c r="P30">
        <v>40.213372999999997</v>
      </c>
      <c r="Q30">
        <v>-75.805316000000005</v>
      </c>
      <c r="R30" t="s">
        <v>356</v>
      </c>
      <c r="S30" t="s">
        <v>361</v>
      </c>
      <c r="T30" t="s">
        <v>17</v>
      </c>
      <c r="U30">
        <v>0.56399999999999995</v>
      </c>
      <c r="V30">
        <v>24</v>
      </c>
      <c r="W30" s="3">
        <f t="shared" si="0"/>
        <v>42.553191489361708</v>
      </c>
      <c r="X30">
        <v>7.2679999999999998</v>
      </c>
      <c r="AA30" s="3"/>
      <c r="AC30">
        <v>1.2999999999999999E-2</v>
      </c>
      <c r="AD30" s="4">
        <f t="shared" si="9"/>
        <v>94.483999999999995</v>
      </c>
      <c r="AE30" s="5">
        <f t="shared" si="10"/>
        <v>2.3499999999999997E-2</v>
      </c>
      <c r="AF30" s="5">
        <f t="shared" si="11"/>
        <v>0.55319148936170215</v>
      </c>
      <c r="AH30">
        <f t="shared" si="4"/>
        <v>1.0499999999999997E-2</v>
      </c>
      <c r="AI30">
        <f t="shared" si="5"/>
        <v>3.7507548578320238</v>
      </c>
      <c r="AJ30">
        <f t="shared" si="6"/>
        <v>2.5649493574615367</v>
      </c>
      <c r="AK30">
        <f t="shared" si="8"/>
        <v>2.3513752571634772</v>
      </c>
      <c r="AL30">
        <f t="shared" si="7"/>
        <v>3.157000421150113</v>
      </c>
    </row>
    <row r="31" spans="1:38">
      <c r="B31" s="2">
        <v>1390</v>
      </c>
      <c r="D31" s="2" t="s">
        <v>366</v>
      </c>
      <c r="E31" s="1">
        <v>40417.498611111114</v>
      </c>
      <c r="G31">
        <v>21.1</v>
      </c>
      <c r="H31" t="s">
        <v>106</v>
      </c>
      <c r="I31" t="s">
        <v>336</v>
      </c>
      <c r="J31" t="s">
        <v>337</v>
      </c>
      <c r="M31" t="s">
        <v>143</v>
      </c>
      <c r="N31" t="s">
        <v>144</v>
      </c>
      <c r="O31" t="s">
        <v>355</v>
      </c>
      <c r="P31">
        <v>40.213372999999997</v>
      </c>
      <c r="Q31">
        <v>-75.805316000000005</v>
      </c>
      <c r="R31" t="s">
        <v>356</v>
      </c>
      <c r="S31" t="s">
        <v>363</v>
      </c>
      <c r="T31" t="s">
        <v>17</v>
      </c>
      <c r="U31">
        <v>0.69</v>
      </c>
      <c r="V31">
        <v>29</v>
      </c>
      <c r="W31" s="3">
        <f t="shared" si="0"/>
        <v>42.028985507246382</v>
      </c>
      <c r="X31">
        <v>6.7830000000000004</v>
      </c>
      <c r="AA31" s="3"/>
      <c r="AC31">
        <v>1.6E-2</v>
      </c>
      <c r="AD31" s="4">
        <f t="shared" si="9"/>
        <v>108.52800000000001</v>
      </c>
      <c r="AE31" s="5">
        <f t="shared" si="10"/>
        <v>2.379310344827586E-2</v>
      </c>
      <c r="AF31" s="5">
        <f t="shared" si="11"/>
        <v>0.67246376811594211</v>
      </c>
      <c r="AH31">
        <f t="shared" si="4"/>
        <v>7.79310344827586E-3</v>
      </c>
      <c r="AI31">
        <f t="shared" si="5"/>
        <v>3.7383595113773063</v>
      </c>
      <c r="AJ31">
        <f t="shared" si="6"/>
        <v>2.7725887222397811</v>
      </c>
      <c r="AK31">
        <f t="shared" si="8"/>
        <v>2.0532391692858116</v>
      </c>
      <c r="AL31">
        <f t="shared" si="7"/>
        <v>3.169395767604831</v>
      </c>
    </row>
    <row r="32" spans="1:38">
      <c r="B32" s="2">
        <v>1309</v>
      </c>
      <c r="D32" s="2" t="s">
        <v>367</v>
      </c>
      <c r="E32" s="1">
        <v>40401.712500000001</v>
      </c>
      <c r="G32">
        <v>21.3</v>
      </c>
      <c r="H32" t="s">
        <v>106</v>
      </c>
      <c r="I32" t="s">
        <v>336</v>
      </c>
      <c r="J32" t="s">
        <v>337</v>
      </c>
      <c r="L32" t="s">
        <v>368</v>
      </c>
      <c r="M32" t="s">
        <v>143</v>
      </c>
      <c r="N32" t="s">
        <v>369</v>
      </c>
      <c r="O32" t="s">
        <v>370</v>
      </c>
      <c r="P32">
        <v>41.53472</v>
      </c>
      <c r="Q32">
        <v>-75.958330000000004</v>
      </c>
      <c r="R32" t="s">
        <v>371</v>
      </c>
      <c r="S32" t="s">
        <v>16</v>
      </c>
      <c r="T32" t="s">
        <v>17</v>
      </c>
      <c r="U32">
        <v>0.97699999999999998</v>
      </c>
      <c r="V32">
        <v>36</v>
      </c>
      <c r="W32" s="3">
        <f t="shared" si="0"/>
        <v>36.847492323439099</v>
      </c>
      <c r="X32">
        <v>6.1639999999999997</v>
      </c>
      <c r="AA32" s="3"/>
      <c r="AC32">
        <v>1.4E-2</v>
      </c>
      <c r="AD32" s="4">
        <f t="shared" si="9"/>
        <v>86.296000000000006</v>
      </c>
      <c r="AE32" s="5">
        <f t="shared" si="10"/>
        <v>2.7138888888888889E-2</v>
      </c>
      <c r="AF32" s="5">
        <f t="shared" si="11"/>
        <v>0.51586489252814738</v>
      </c>
      <c r="AH32">
        <f t="shared" si="4"/>
        <v>1.3138888888888889E-2</v>
      </c>
      <c r="AI32">
        <f t="shared" si="5"/>
        <v>3.6067875653954644</v>
      </c>
      <c r="AJ32">
        <f t="shared" si="6"/>
        <v>2.6390573296152584</v>
      </c>
      <c r="AK32">
        <f t="shared" si="8"/>
        <v>2.5755764500358231</v>
      </c>
      <c r="AL32">
        <f t="shared" si="7"/>
        <v>3.3009677135866728</v>
      </c>
    </row>
    <row r="33" spans="1:38">
      <c r="A33">
        <v>314</v>
      </c>
      <c r="B33">
        <v>689</v>
      </c>
      <c r="D33" t="s">
        <v>372</v>
      </c>
      <c r="E33" s="1">
        <v>40066.511111111111</v>
      </c>
      <c r="G33">
        <v>21.5</v>
      </c>
      <c r="H33" t="s">
        <v>1</v>
      </c>
      <c r="I33" t="s">
        <v>302</v>
      </c>
      <c r="J33" t="s">
        <v>306</v>
      </c>
      <c r="M33" t="s">
        <v>373</v>
      </c>
      <c r="N33" t="s">
        <v>374</v>
      </c>
      <c r="O33" t="s">
        <v>375</v>
      </c>
      <c r="R33" t="s">
        <v>376</v>
      </c>
      <c r="S33" t="s">
        <v>377</v>
      </c>
      <c r="T33" t="s">
        <v>29</v>
      </c>
      <c r="U33">
        <v>0.88400000000000001</v>
      </c>
      <c r="V33">
        <v>30</v>
      </c>
      <c r="W33" s="3">
        <f t="shared" si="0"/>
        <v>33.936651583710407</v>
      </c>
      <c r="X33">
        <v>6.1609999999999996</v>
      </c>
      <c r="AA33" s="3"/>
      <c r="AD33" s="4"/>
      <c r="AE33" s="5"/>
      <c r="AH33" t="str">
        <f t="shared" si="4"/>
        <v/>
      </c>
      <c r="AI33">
        <f t="shared" si="5"/>
        <v>3.524495598006649</v>
      </c>
      <c r="AJ33" t="str">
        <f t="shared" si="6"/>
        <v/>
      </c>
      <c r="AK33" t="str">
        <f t="shared" si="8"/>
        <v/>
      </c>
      <c r="AL33" t="str">
        <f t="shared" si="7"/>
        <v/>
      </c>
    </row>
    <row r="34" spans="1:38">
      <c r="A34">
        <v>315</v>
      </c>
      <c r="B34">
        <v>690</v>
      </c>
      <c r="D34" t="s">
        <v>372</v>
      </c>
      <c r="E34" s="1">
        <v>40066.511111111111</v>
      </c>
      <c r="G34">
        <v>21.5</v>
      </c>
      <c r="H34" t="s">
        <v>1</v>
      </c>
      <c r="I34" t="s">
        <v>302</v>
      </c>
      <c r="J34" t="s">
        <v>306</v>
      </c>
      <c r="M34" t="s">
        <v>373</v>
      </c>
      <c r="N34" t="s">
        <v>374</v>
      </c>
      <c r="O34" t="s">
        <v>375</v>
      </c>
      <c r="R34" t="s">
        <v>376</v>
      </c>
      <c r="S34" t="s">
        <v>378</v>
      </c>
      <c r="T34" t="s">
        <v>29</v>
      </c>
      <c r="U34">
        <v>0.83299999999999996</v>
      </c>
      <c r="V34">
        <v>30</v>
      </c>
      <c r="W34" s="3">
        <f t="shared" si="0"/>
        <v>36.014405762304925</v>
      </c>
      <c r="X34">
        <v>6.3120000000000003</v>
      </c>
      <c r="AA34" s="3"/>
      <c r="AD34" s="4"/>
      <c r="AE34" s="5"/>
      <c r="AH34" t="str">
        <f t="shared" si="4"/>
        <v/>
      </c>
      <c r="AI34">
        <f t="shared" si="5"/>
        <v>3.5839190184774496</v>
      </c>
      <c r="AJ34" t="str">
        <f t="shared" si="6"/>
        <v/>
      </c>
      <c r="AK34" t="str">
        <f t="shared" si="8"/>
        <v/>
      </c>
      <c r="AL34" t="str">
        <f t="shared" si="7"/>
        <v/>
      </c>
    </row>
    <row r="35" spans="1:38" s="2" customFormat="1">
      <c r="A35">
        <v>318</v>
      </c>
      <c r="B35">
        <v>693</v>
      </c>
      <c r="C35"/>
      <c r="D35" t="s">
        <v>372</v>
      </c>
      <c r="E35" s="1">
        <v>40066.511111111111</v>
      </c>
      <c r="F35"/>
      <c r="G35">
        <v>21.5</v>
      </c>
      <c r="H35" t="s">
        <v>1</v>
      </c>
      <c r="I35" t="s">
        <v>302</v>
      </c>
      <c r="J35" t="s">
        <v>306</v>
      </c>
      <c r="K35"/>
      <c r="L35"/>
      <c r="M35" t="s">
        <v>373</v>
      </c>
      <c r="N35" t="s">
        <v>374</v>
      </c>
      <c r="O35" t="s">
        <v>375</v>
      </c>
      <c r="P35"/>
      <c r="Q35"/>
      <c r="R35" t="s">
        <v>376</v>
      </c>
      <c r="S35" t="s">
        <v>379</v>
      </c>
      <c r="T35" t="s">
        <v>29</v>
      </c>
      <c r="U35">
        <v>0.95599999999999996</v>
      </c>
      <c r="V35">
        <v>34</v>
      </c>
      <c r="W35" s="3">
        <f t="shared" ref="W35:W57" si="12">V35/U35</f>
        <v>35.56485355648536</v>
      </c>
      <c r="X35">
        <v>6.3449999999999998</v>
      </c>
      <c r="Y35"/>
      <c r="Z35"/>
      <c r="AA35" s="3"/>
      <c r="AB35"/>
      <c r="AC35"/>
      <c r="AD35" s="4"/>
      <c r="AE35" s="5"/>
      <c r="AF35"/>
      <c r="AG35"/>
      <c r="AH35" t="str">
        <f t="shared" si="4"/>
        <v/>
      </c>
      <c r="AI35">
        <f t="shared" si="5"/>
        <v>3.5713578905468975</v>
      </c>
      <c r="AJ35" t="str">
        <f t="shared" si="6"/>
        <v/>
      </c>
      <c r="AK35" t="str">
        <f t="shared" si="8"/>
        <v/>
      </c>
      <c r="AL35" t="str">
        <f t="shared" si="7"/>
        <v/>
      </c>
    </row>
    <row r="36" spans="1:38" s="2" customFormat="1">
      <c r="A36">
        <v>319</v>
      </c>
      <c r="B36"/>
      <c r="C36"/>
      <c r="D36" t="s">
        <v>380</v>
      </c>
      <c r="E36" s="1">
        <v>40066.557638888888</v>
      </c>
      <c r="F36"/>
      <c r="G36">
        <v>21.5</v>
      </c>
      <c r="H36" t="s">
        <v>381</v>
      </c>
      <c r="I36" t="s">
        <v>302</v>
      </c>
      <c r="J36" t="s">
        <v>306</v>
      </c>
      <c r="K36"/>
      <c r="L36"/>
      <c r="M36" t="s">
        <v>373</v>
      </c>
      <c r="N36" t="s">
        <v>374</v>
      </c>
      <c r="O36" t="s">
        <v>375</v>
      </c>
      <c r="P36"/>
      <c r="Q36"/>
      <c r="R36" t="s">
        <v>382</v>
      </c>
      <c r="S36"/>
      <c r="T36" t="s">
        <v>29</v>
      </c>
      <c r="U36">
        <v>1.1830000000000001</v>
      </c>
      <c r="V36">
        <v>27</v>
      </c>
      <c r="W36" s="3">
        <f t="shared" si="12"/>
        <v>22.823330515638208</v>
      </c>
      <c r="X36">
        <v>7.9009999999999998</v>
      </c>
      <c r="Y36"/>
      <c r="Z36"/>
      <c r="AA36" s="3"/>
      <c r="AB36"/>
      <c r="AC36"/>
      <c r="AD36" s="4"/>
      <c r="AE36" s="5"/>
      <c r="AF36"/>
      <c r="AG36"/>
      <c r="AH36" t="str">
        <f t="shared" si="4"/>
        <v/>
      </c>
      <c r="AI36">
        <f t="shared" si="5"/>
        <v>3.1277832810080795</v>
      </c>
      <c r="AJ36" t="str">
        <f t="shared" si="6"/>
        <v/>
      </c>
      <c r="AK36" t="str">
        <f t="shared" si="8"/>
        <v/>
      </c>
      <c r="AL36" t="str">
        <f t="shared" si="7"/>
        <v/>
      </c>
    </row>
    <row r="37" spans="1:38" s="2" customFormat="1">
      <c r="A37"/>
      <c r="B37" s="2">
        <v>1298</v>
      </c>
      <c r="C37"/>
      <c r="D37" s="2" t="s">
        <v>383</v>
      </c>
      <c r="E37" s="1">
        <v>40390.379166666666</v>
      </c>
      <c r="F37"/>
      <c r="G37">
        <v>21.6</v>
      </c>
      <c r="H37" t="s">
        <v>106</v>
      </c>
      <c r="I37" t="s">
        <v>336</v>
      </c>
      <c r="J37" t="s">
        <v>337</v>
      </c>
      <c r="K37"/>
      <c r="L37" t="s">
        <v>384</v>
      </c>
      <c r="M37" t="s">
        <v>143</v>
      </c>
      <c r="N37" t="s">
        <v>369</v>
      </c>
      <c r="O37" t="s">
        <v>370</v>
      </c>
      <c r="P37">
        <v>41.53472</v>
      </c>
      <c r="Q37">
        <v>-75.958330000000004</v>
      </c>
      <c r="R37" t="s">
        <v>371</v>
      </c>
      <c r="S37" t="s">
        <v>16</v>
      </c>
      <c r="T37" t="s">
        <v>17</v>
      </c>
      <c r="U37">
        <v>0.86199999999999999</v>
      </c>
      <c r="V37">
        <v>32</v>
      </c>
      <c r="W37" s="3">
        <f t="shared" si="12"/>
        <v>37.122969837587007</v>
      </c>
      <c r="X37">
        <v>6.6059999999999999</v>
      </c>
      <c r="Y37"/>
      <c r="Z37"/>
      <c r="AA37" s="3"/>
      <c r="AB37"/>
      <c r="AC37">
        <v>1.4999999999999999E-2</v>
      </c>
      <c r="AD37" s="4">
        <f t="shared" ref="AD37:AD51" si="13">AC37*(X37*1000)</f>
        <v>99.09</v>
      </c>
      <c r="AE37" s="5">
        <f t="shared" ref="AE37:AE51" si="14">U37/V37</f>
        <v>2.69375E-2</v>
      </c>
      <c r="AF37" s="5">
        <f t="shared" ref="AF37:AF51" si="15">AC37/AE37</f>
        <v>0.55684454756380508</v>
      </c>
      <c r="AG37"/>
      <c r="AH37">
        <f t="shared" si="4"/>
        <v>1.19375E-2</v>
      </c>
      <c r="AI37">
        <f t="shared" si="5"/>
        <v>3.6142359111181706</v>
      </c>
      <c r="AJ37">
        <f t="shared" si="6"/>
        <v>2.7080502011022101</v>
      </c>
      <c r="AK37">
        <f t="shared" si="8"/>
        <v>2.4796847058068487</v>
      </c>
      <c r="AL37">
        <f t="shared" si="7"/>
        <v>3.2935193678639667</v>
      </c>
    </row>
    <row r="38" spans="1:38">
      <c r="B38" s="2">
        <v>1394</v>
      </c>
      <c r="D38" s="2" t="s">
        <v>385</v>
      </c>
      <c r="E38" s="1">
        <v>40426.563194444447</v>
      </c>
      <c r="G38">
        <v>21.6</v>
      </c>
      <c r="H38" t="s">
        <v>106</v>
      </c>
      <c r="I38" t="s">
        <v>336</v>
      </c>
      <c r="J38" t="s">
        <v>337</v>
      </c>
      <c r="M38" s="2" t="s">
        <v>3</v>
      </c>
      <c r="N38" s="2" t="s">
        <v>144</v>
      </c>
      <c r="O38" t="s">
        <v>355</v>
      </c>
      <c r="P38" s="2">
        <v>40.202123</v>
      </c>
      <c r="Q38" s="2">
        <v>-75.799469999999999</v>
      </c>
      <c r="R38" s="2" t="s">
        <v>386</v>
      </c>
      <c r="S38" s="2" t="s">
        <v>387</v>
      </c>
      <c r="T38" t="s">
        <v>17</v>
      </c>
      <c r="U38">
        <v>1.056</v>
      </c>
      <c r="V38">
        <v>39</v>
      </c>
      <c r="W38" s="3">
        <f t="shared" si="12"/>
        <v>36.93181818181818</v>
      </c>
      <c r="X38">
        <v>6.4379999999999997</v>
      </c>
      <c r="AA38" s="3"/>
      <c r="AC38">
        <v>1.6E-2</v>
      </c>
      <c r="AD38" s="4">
        <f t="shared" si="13"/>
        <v>103.008</v>
      </c>
      <c r="AE38" s="5">
        <f t="shared" si="14"/>
        <v>2.7076923076923078E-2</v>
      </c>
      <c r="AF38" s="5">
        <f t="shared" si="15"/>
        <v>0.59090909090909094</v>
      </c>
      <c r="AH38">
        <f t="shared" si="4"/>
        <v>1.1076923076923078E-2</v>
      </c>
      <c r="AI38">
        <f t="shared" si="5"/>
        <v>3.6090734608455768</v>
      </c>
      <c r="AJ38">
        <f t="shared" si="6"/>
        <v>2.7725887222397811</v>
      </c>
      <c r="AK38">
        <f t="shared" si="8"/>
        <v>2.404863942114464</v>
      </c>
      <c r="AL38">
        <f t="shared" si="7"/>
        <v>3.2986818181365605</v>
      </c>
    </row>
    <row r="39" spans="1:38">
      <c r="B39">
        <v>1588</v>
      </c>
      <c r="D39" t="s">
        <v>388</v>
      </c>
      <c r="E39" s="1">
        <v>40752.314583333333</v>
      </c>
      <c r="G39">
        <v>21.7</v>
      </c>
      <c r="H39" t="s">
        <v>106</v>
      </c>
      <c r="I39" t="s">
        <v>336</v>
      </c>
      <c r="M39" s="2" t="s">
        <v>3</v>
      </c>
      <c r="N39" s="2" t="s">
        <v>4</v>
      </c>
      <c r="O39" s="2" t="s">
        <v>5</v>
      </c>
      <c r="P39" s="2">
        <v>39.767099000000002</v>
      </c>
      <c r="Q39" s="2">
        <v>-75.897705999999999</v>
      </c>
      <c r="R39" s="2" t="s">
        <v>122</v>
      </c>
      <c r="S39" t="s">
        <v>389</v>
      </c>
      <c r="T39" t="s">
        <v>17</v>
      </c>
      <c r="U39">
        <v>0.72899999999999998</v>
      </c>
      <c r="V39">
        <v>26</v>
      </c>
      <c r="W39" s="3">
        <f t="shared" si="12"/>
        <v>35.665294924554182</v>
      </c>
      <c r="X39">
        <v>6.077</v>
      </c>
      <c r="AA39" s="3"/>
      <c r="AC39">
        <v>1.4E-2</v>
      </c>
      <c r="AD39" s="4">
        <f t="shared" si="13"/>
        <v>85.078000000000003</v>
      </c>
      <c r="AE39" s="5">
        <f t="shared" si="14"/>
        <v>2.8038461538461536E-2</v>
      </c>
      <c r="AF39" s="6">
        <f t="shared" si="15"/>
        <v>0.4993141289437586</v>
      </c>
      <c r="AH39">
        <f t="shared" si="4"/>
        <v>1.4038461538461536E-2</v>
      </c>
      <c r="AI39">
        <f t="shared" si="5"/>
        <v>3.5741780849949607</v>
      </c>
      <c r="AJ39">
        <f t="shared" si="6"/>
        <v>2.6390573296152584</v>
      </c>
      <c r="AK39">
        <f t="shared" si="8"/>
        <v>2.6418008155610093</v>
      </c>
      <c r="AL39">
        <f t="shared" si="7"/>
        <v>3.3335771939871761</v>
      </c>
    </row>
    <row r="40" spans="1:38">
      <c r="B40">
        <v>1589</v>
      </c>
      <c r="D40" t="s">
        <v>388</v>
      </c>
      <c r="E40" s="1">
        <v>40752.314583333333</v>
      </c>
      <c r="G40">
        <v>21.7</v>
      </c>
      <c r="H40" t="s">
        <v>106</v>
      </c>
      <c r="I40" t="s">
        <v>336</v>
      </c>
      <c r="M40" s="2" t="s">
        <v>3</v>
      </c>
      <c r="N40" s="2" t="s">
        <v>4</v>
      </c>
      <c r="O40" s="2" t="s">
        <v>5</v>
      </c>
      <c r="P40" s="2">
        <v>39.767099000000002</v>
      </c>
      <c r="Q40" s="2">
        <v>-75.897705999999999</v>
      </c>
      <c r="R40" s="2" t="s">
        <v>122</v>
      </c>
      <c r="S40" t="s">
        <v>389</v>
      </c>
      <c r="T40" t="s">
        <v>17</v>
      </c>
      <c r="U40">
        <v>0.93100000000000005</v>
      </c>
      <c r="V40">
        <v>32</v>
      </c>
      <c r="W40" s="3">
        <f t="shared" si="12"/>
        <v>34.371643394199786</v>
      </c>
      <c r="X40">
        <v>5.71</v>
      </c>
      <c r="AA40" s="3"/>
      <c r="AC40">
        <v>1.4E-2</v>
      </c>
      <c r="AD40" s="4">
        <f t="shared" si="13"/>
        <v>79.94</v>
      </c>
      <c r="AE40" s="5">
        <f t="shared" si="14"/>
        <v>2.9093750000000002E-2</v>
      </c>
      <c r="AF40" s="6">
        <f t="shared" si="15"/>
        <v>0.48120300751879697</v>
      </c>
      <c r="AH40">
        <f t="shared" si="4"/>
        <v>1.5093750000000001E-2</v>
      </c>
      <c r="AI40">
        <f t="shared" si="5"/>
        <v>3.5372319045047966</v>
      </c>
      <c r="AJ40">
        <f t="shared" si="6"/>
        <v>2.6390573296152584</v>
      </c>
      <c r="AK40">
        <f t="shared" si="8"/>
        <v>2.7142807508528461</v>
      </c>
      <c r="AL40">
        <f t="shared" si="7"/>
        <v>3.3705233744773406</v>
      </c>
    </row>
    <row r="41" spans="1:38">
      <c r="B41">
        <v>1621</v>
      </c>
      <c r="D41" t="s">
        <v>390</v>
      </c>
      <c r="E41" s="1">
        <v>40772.299305555556</v>
      </c>
      <c r="G41">
        <v>21.7</v>
      </c>
      <c r="H41" t="s">
        <v>1</v>
      </c>
      <c r="I41" t="s">
        <v>336</v>
      </c>
      <c r="L41" t="s">
        <v>391</v>
      </c>
      <c r="M41" t="s">
        <v>3</v>
      </c>
      <c r="N41" t="s">
        <v>13</v>
      </c>
      <c r="O41" t="s">
        <v>14</v>
      </c>
      <c r="P41">
        <v>40.214399999999998</v>
      </c>
      <c r="Q41">
        <v>-75.804903999999993</v>
      </c>
      <c r="R41" s="2" t="s">
        <v>392</v>
      </c>
      <c r="S41" t="s">
        <v>16</v>
      </c>
      <c r="T41" t="s">
        <v>17</v>
      </c>
      <c r="U41">
        <v>0.69299999999999995</v>
      </c>
      <c r="V41">
        <v>25</v>
      </c>
      <c r="W41" s="3">
        <f t="shared" si="12"/>
        <v>36.075036075036074</v>
      </c>
      <c r="X41">
        <v>6.3289999999999997</v>
      </c>
      <c r="AA41" s="3"/>
      <c r="AC41">
        <v>1.4999999999999999E-2</v>
      </c>
      <c r="AD41" s="4">
        <f t="shared" si="13"/>
        <v>94.935000000000002</v>
      </c>
      <c r="AE41" s="5">
        <f t="shared" si="14"/>
        <v>2.7719999999999998E-2</v>
      </c>
      <c r="AF41" s="6">
        <f t="shared" si="15"/>
        <v>0.54112554112554112</v>
      </c>
      <c r="AH41">
        <f t="shared" si="4"/>
        <v>1.2719999999999999E-2</v>
      </c>
      <c r="AI41">
        <f t="shared" si="5"/>
        <v>3.5856011046604346</v>
      </c>
      <c r="AJ41">
        <f t="shared" si="6"/>
        <v>2.7080502011022101</v>
      </c>
      <c r="AK41">
        <f t="shared" si="8"/>
        <v>2.5431755579119759</v>
      </c>
      <c r="AL41">
        <f t="shared" si="7"/>
        <v>3.3221541743217022</v>
      </c>
    </row>
    <row r="42" spans="1:38" s="26" customFormat="1">
      <c r="A42"/>
      <c r="B42">
        <v>1617</v>
      </c>
      <c r="C42"/>
      <c r="D42" t="s">
        <v>393</v>
      </c>
      <c r="E42" s="1">
        <v>40771.722222222219</v>
      </c>
      <c r="F42"/>
      <c r="G42">
        <v>21.9</v>
      </c>
      <c r="H42" t="s">
        <v>1</v>
      </c>
      <c r="I42" t="s">
        <v>336</v>
      </c>
      <c r="J42"/>
      <c r="K42"/>
      <c r="L42" t="s">
        <v>394</v>
      </c>
      <c r="M42" t="s">
        <v>3</v>
      </c>
      <c r="N42" t="s">
        <v>13</v>
      </c>
      <c r="O42" t="s">
        <v>14</v>
      </c>
      <c r="P42">
        <v>40.214399999999998</v>
      </c>
      <c r="Q42">
        <v>-75.804903999999993</v>
      </c>
      <c r="R42" s="2" t="s">
        <v>392</v>
      </c>
      <c r="S42" t="s">
        <v>16</v>
      </c>
      <c r="T42" t="s">
        <v>17</v>
      </c>
      <c r="U42">
        <v>0.56000000000000005</v>
      </c>
      <c r="V42">
        <v>21</v>
      </c>
      <c r="W42" s="3">
        <f t="shared" si="12"/>
        <v>37.499999999999993</v>
      </c>
      <c r="X42">
        <v>6.85</v>
      </c>
      <c r="Y42"/>
      <c r="Z42"/>
      <c r="AA42" s="3"/>
      <c r="AB42"/>
      <c r="AC42">
        <v>1.4999999999999999E-2</v>
      </c>
      <c r="AD42" s="4">
        <f t="shared" si="13"/>
        <v>102.75</v>
      </c>
      <c r="AE42" s="5">
        <f t="shared" si="14"/>
        <v>2.6666666666666668E-2</v>
      </c>
      <c r="AF42" s="6">
        <f t="shared" si="15"/>
        <v>0.56249999999999989</v>
      </c>
      <c r="AG42"/>
      <c r="AH42">
        <f t="shared" si="4"/>
        <v>1.1666666666666669E-2</v>
      </c>
      <c r="AI42">
        <f t="shared" si="5"/>
        <v>3.6243409329763647</v>
      </c>
      <c r="AJ42">
        <f t="shared" si="6"/>
        <v>2.7080502011022101</v>
      </c>
      <c r="AK42">
        <f t="shared" si="8"/>
        <v>2.4567357728213044</v>
      </c>
      <c r="AL42">
        <f t="shared" si="7"/>
        <v>3.2834143460057721</v>
      </c>
    </row>
    <row r="43" spans="1:38">
      <c r="B43">
        <v>1618</v>
      </c>
      <c r="D43" t="s">
        <v>395</v>
      </c>
      <c r="E43" s="1">
        <v>40771.725694444445</v>
      </c>
      <c r="G43">
        <v>21.9</v>
      </c>
      <c r="H43" t="s">
        <v>1</v>
      </c>
      <c r="I43" t="s">
        <v>336</v>
      </c>
      <c r="L43" t="s">
        <v>396</v>
      </c>
      <c r="M43" t="s">
        <v>3</v>
      </c>
      <c r="N43" t="s">
        <v>13</v>
      </c>
      <c r="O43" t="s">
        <v>14</v>
      </c>
      <c r="P43">
        <v>40.214399999999998</v>
      </c>
      <c r="Q43">
        <v>-75.804903999999993</v>
      </c>
      <c r="R43" s="2" t="s">
        <v>392</v>
      </c>
      <c r="S43" t="s">
        <v>16</v>
      </c>
      <c r="T43" t="s">
        <v>17</v>
      </c>
      <c r="U43">
        <v>0.50600000000000001</v>
      </c>
      <c r="V43">
        <v>19</v>
      </c>
      <c r="W43" s="3">
        <f t="shared" si="12"/>
        <v>37.549407114624508</v>
      </c>
      <c r="X43">
        <v>6.4669999999999996</v>
      </c>
      <c r="AA43" s="3"/>
      <c r="AC43">
        <v>1.6E-2</v>
      </c>
      <c r="AD43" s="4">
        <f t="shared" si="13"/>
        <v>103.47200000000001</v>
      </c>
      <c r="AE43" s="5">
        <f t="shared" si="14"/>
        <v>2.6631578947368423E-2</v>
      </c>
      <c r="AF43" s="6">
        <f t="shared" si="15"/>
        <v>0.60079051383399207</v>
      </c>
      <c r="AH43">
        <f t="shared" si="4"/>
        <v>1.0631578947368422E-2</v>
      </c>
      <c r="AI43">
        <f t="shared" si="5"/>
        <v>3.6256575888611122</v>
      </c>
      <c r="AJ43">
        <f t="shared" si="6"/>
        <v>2.7725887222397811</v>
      </c>
      <c r="AK43">
        <f t="shared" si="8"/>
        <v>2.3638287182347644</v>
      </c>
      <c r="AL43">
        <f t="shared" si="7"/>
        <v>3.282097690121025</v>
      </c>
    </row>
    <row r="44" spans="1:38">
      <c r="A44" s="2"/>
      <c r="B44" s="2">
        <v>1224</v>
      </c>
      <c r="C44" s="2"/>
      <c r="D44" s="2" t="s">
        <v>397</v>
      </c>
      <c r="E44" s="31">
        <v>40072.318749999999</v>
      </c>
      <c r="F44" s="2"/>
      <c r="G44" s="2">
        <v>22</v>
      </c>
      <c r="H44" s="2" t="s">
        <v>1</v>
      </c>
      <c r="I44" s="2" t="s">
        <v>302</v>
      </c>
      <c r="J44" s="2" t="s">
        <v>306</v>
      </c>
      <c r="K44" s="2"/>
      <c r="L44" s="2" t="s">
        <v>398</v>
      </c>
      <c r="M44" s="2" t="s">
        <v>3</v>
      </c>
      <c r="N44" s="2" t="s">
        <v>4</v>
      </c>
      <c r="O44" s="2" t="s">
        <v>22</v>
      </c>
      <c r="P44" s="2">
        <v>39.860581000000003</v>
      </c>
      <c r="Q44" s="2">
        <v>-75.783433000000002</v>
      </c>
      <c r="R44" s="2" t="s">
        <v>399</v>
      </c>
      <c r="S44" s="39" t="s">
        <v>110</v>
      </c>
      <c r="T44" s="39" t="s">
        <v>8</v>
      </c>
      <c r="U44" s="2">
        <v>0.82699999999999996</v>
      </c>
      <c r="V44" s="2">
        <v>28</v>
      </c>
      <c r="W44" s="25">
        <f t="shared" si="12"/>
        <v>33.857315598548972</v>
      </c>
      <c r="X44" s="2">
        <v>6.3230000000000004</v>
      </c>
      <c r="Y44" s="2"/>
      <c r="Z44" s="2"/>
      <c r="AA44" s="25"/>
      <c r="AB44" s="2"/>
      <c r="AC44" s="2">
        <v>1.4999999999999999E-2</v>
      </c>
      <c r="AD44" s="32">
        <f t="shared" si="13"/>
        <v>94.844999999999999</v>
      </c>
      <c r="AE44" s="6">
        <f t="shared" si="14"/>
        <v>2.9535714285714283E-2</v>
      </c>
      <c r="AF44" s="6">
        <f t="shared" si="15"/>
        <v>0.50785973397823458</v>
      </c>
      <c r="AG44" s="2"/>
      <c r="AH44">
        <f t="shared" si="4"/>
        <v>1.4535714285714284E-2</v>
      </c>
      <c r="AI44">
        <f t="shared" si="5"/>
        <v>3.5221550941336495</v>
      </c>
      <c r="AJ44">
        <f t="shared" si="6"/>
        <v>2.7080502011022101</v>
      </c>
      <c r="AK44">
        <f t="shared" si="8"/>
        <v>2.6766086752673908</v>
      </c>
      <c r="AL44">
        <f t="shared" si="7"/>
        <v>3.3856001848484873</v>
      </c>
    </row>
    <row r="45" spans="1:38">
      <c r="A45" s="2"/>
      <c r="B45" s="2">
        <v>1225</v>
      </c>
      <c r="C45" s="2"/>
      <c r="D45" s="2" t="s">
        <v>400</v>
      </c>
      <c r="E45" s="31">
        <v>40072.319444444445</v>
      </c>
      <c r="F45" s="2"/>
      <c r="G45" s="2">
        <v>22</v>
      </c>
      <c r="H45" s="2" t="s">
        <v>1</v>
      </c>
      <c r="I45" s="2" t="s">
        <v>302</v>
      </c>
      <c r="J45" s="2" t="s">
        <v>306</v>
      </c>
      <c r="K45" s="2"/>
      <c r="L45" s="2" t="s">
        <v>401</v>
      </c>
      <c r="M45" s="2" t="s">
        <v>3</v>
      </c>
      <c r="N45" s="2" t="s">
        <v>4</v>
      </c>
      <c r="O45" s="2" t="s">
        <v>22</v>
      </c>
      <c r="P45" s="2">
        <v>39.860581000000003</v>
      </c>
      <c r="Q45" s="2">
        <v>-75.783433000000002</v>
      </c>
      <c r="R45" s="2" t="s">
        <v>399</v>
      </c>
      <c r="S45" s="39" t="s">
        <v>110</v>
      </c>
      <c r="T45" s="39" t="s">
        <v>8</v>
      </c>
      <c r="U45" s="2">
        <v>0.376</v>
      </c>
      <c r="V45" s="2">
        <v>13</v>
      </c>
      <c r="W45" s="25">
        <f t="shared" si="12"/>
        <v>34.574468085106382</v>
      </c>
      <c r="X45" s="2">
        <v>6.2549999999999999</v>
      </c>
      <c r="Y45" s="2"/>
      <c r="Z45" s="2"/>
      <c r="AA45" s="25"/>
      <c r="AB45" s="2"/>
      <c r="AC45" s="2">
        <v>1.7000000000000001E-2</v>
      </c>
      <c r="AD45" s="32">
        <f t="shared" si="13"/>
        <v>106.33500000000001</v>
      </c>
      <c r="AE45" s="6">
        <f t="shared" si="14"/>
        <v>2.8923076923076923E-2</v>
      </c>
      <c r="AF45" s="6">
        <f t="shared" si="15"/>
        <v>0.5877659574468086</v>
      </c>
      <c r="AG45" s="2"/>
      <c r="AH45">
        <f t="shared" si="4"/>
        <v>1.1923076923076922E-2</v>
      </c>
      <c r="AI45">
        <f t="shared" si="5"/>
        <v>3.5431154930537794</v>
      </c>
      <c r="AJ45">
        <f t="shared" si="6"/>
        <v>2.8332133440562162</v>
      </c>
      <c r="AK45">
        <f t="shared" si="8"/>
        <v>2.4784757594577096</v>
      </c>
      <c r="AL45">
        <f t="shared" si="7"/>
        <v>3.3646397859283579</v>
      </c>
    </row>
    <row r="46" spans="1:38">
      <c r="B46" s="2">
        <v>1321</v>
      </c>
      <c r="D46" s="2" t="s">
        <v>402</v>
      </c>
      <c r="E46" s="1">
        <v>40405.377083333333</v>
      </c>
      <c r="G46">
        <v>22</v>
      </c>
      <c r="H46" t="s">
        <v>106</v>
      </c>
      <c r="I46" t="s">
        <v>336</v>
      </c>
      <c r="J46" t="s">
        <v>337</v>
      </c>
      <c r="M46" t="s">
        <v>143</v>
      </c>
      <c r="N46" t="s">
        <v>403</v>
      </c>
      <c r="O46" t="s">
        <v>404</v>
      </c>
      <c r="P46">
        <v>39.740651</v>
      </c>
      <c r="Q46">
        <v>-76.039175999999998</v>
      </c>
      <c r="R46" t="s">
        <v>405</v>
      </c>
      <c r="S46" t="s">
        <v>339</v>
      </c>
      <c r="T46" t="s">
        <v>17</v>
      </c>
      <c r="U46">
        <v>0.70599999999999996</v>
      </c>
      <c r="V46">
        <v>27</v>
      </c>
      <c r="W46" s="3">
        <f t="shared" si="12"/>
        <v>38.243626062322946</v>
      </c>
      <c r="X46">
        <v>6.4619999999999997</v>
      </c>
      <c r="AA46" s="3"/>
      <c r="AC46">
        <v>1.2999999999999999E-2</v>
      </c>
      <c r="AD46" s="4">
        <f t="shared" si="13"/>
        <v>84.006</v>
      </c>
      <c r="AE46" s="5">
        <f t="shared" si="14"/>
        <v>2.6148148148148146E-2</v>
      </c>
      <c r="AF46" s="5">
        <f t="shared" si="15"/>
        <v>0.49716713881019831</v>
      </c>
      <c r="AH46">
        <f t="shared" si="4"/>
        <v>1.3148148148148147E-2</v>
      </c>
      <c r="AI46">
        <f t="shared" si="5"/>
        <v>3.643976907493224</v>
      </c>
      <c r="AJ46">
        <f t="shared" si="6"/>
        <v>2.5649493574615367</v>
      </c>
      <c r="AK46">
        <f t="shared" si="8"/>
        <v>2.5762809234710868</v>
      </c>
      <c r="AL46">
        <f t="shared" si="7"/>
        <v>3.2637783714889128</v>
      </c>
    </row>
    <row r="47" spans="1:38">
      <c r="B47" s="2">
        <v>1299</v>
      </c>
      <c r="D47" s="2" t="s">
        <v>406</v>
      </c>
      <c r="E47" s="1">
        <v>40390.965277777781</v>
      </c>
      <c r="G47">
        <v>22.1</v>
      </c>
      <c r="H47" t="s">
        <v>106</v>
      </c>
      <c r="I47" t="s">
        <v>336</v>
      </c>
      <c r="J47" t="s">
        <v>337</v>
      </c>
      <c r="L47" t="s">
        <v>384</v>
      </c>
      <c r="M47" t="s">
        <v>143</v>
      </c>
      <c r="N47" t="s">
        <v>369</v>
      </c>
      <c r="O47" t="s">
        <v>370</v>
      </c>
      <c r="P47">
        <v>41.53472</v>
      </c>
      <c r="Q47">
        <v>-75.958330000000004</v>
      </c>
      <c r="R47" t="s">
        <v>371</v>
      </c>
      <c r="S47" t="s">
        <v>16</v>
      </c>
      <c r="T47" t="s">
        <v>17</v>
      </c>
      <c r="U47">
        <v>0.92300000000000004</v>
      </c>
      <c r="V47">
        <v>35</v>
      </c>
      <c r="W47" s="3">
        <f t="shared" si="12"/>
        <v>37.919826652221019</v>
      </c>
      <c r="X47">
        <v>6.9770000000000003</v>
      </c>
      <c r="AA47" s="3"/>
      <c r="AC47">
        <v>1.4999999999999999E-2</v>
      </c>
      <c r="AD47" s="4">
        <f t="shared" si="13"/>
        <v>104.655</v>
      </c>
      <c r="AE47" s="5">
        <f t="shared" si="14"/>
        <v>2.6371428571428573E-2</v>
      </c>
      <c r="AF47" s="5">
        <f t="shared" si="15"/>
        <v>0.56879739978331523</v>
      </c>
      <c r="AH47">
        <f t="shared" si="4"/>
        <v>1.1371428571428574E-2</v>
      </c>
      <c r="AI47">
        <f t="shared" si="5"/>
        <v>3.6354741059686986</v>
      </c>
      <c r="AJ47">
        <f t="shared" si="6"/>
        <v>2.7080502011022101</v>
      </c>
      <c r="AK47">
        <f t="shared" si="8"/>
        <v>2.4311039437950241</v>
      </c>
      <c r="AL47">
        <f t="shared" si="7"/>
        <v>3.2722811730134387</v>
      </c>
    </row>
    <row r="48" spans="1:38">
      <c r="B48" s="2">
        <v>1295</v>
      </c>
      <c r="D48" s="2" t="s">
        <v>407</v>
      </c>
      <c r="E48" s="1">
        <v>40381.322222222225</v>
      </c>
      <c r="G48">
        <v>22.2</v>
      </c>
      <c r="H48" t="s">
        <v>106</v>
      </c>
      <c r="I48" t="s">
        <v>336</v>
      </c>
      <c r="J48" t="s">
        <v>337</v>
      </c>
      <c r="M48" t="s">
        <v>143</v>
      </c>
      <c r="N48" t="s">
        <v>403</v>
      </c>
      <c r="O48" t="s">
        <v>408</v>
      </c>
      <c r="P48">
        <v>39.859614999999998</v>
      </c>
      <c r="Q48">
        <v>-75.782703999999995</v>
      </c>
      <c r="R48" t="s">
        <v>409</v>
      </c>
      <c r="S48" t="s">
        <v>339</v>
      </c>
      <c r="T48" t="s">
        <v>155</v>
      </c>
      <c r="U48">
        <v>0.64500000000000002</v>
      </c>
      <c r="V48">
        <v>24</v>
      </c>
      <c r="W48" s="3">
        <f t="shared" si="12"/>
        <v>37.209302325581397</v>
      </c>
      <c r="X48">
        <v>6.1580000000000004</v>
      </c>
      <c r="AA48" s="3"/>
      <c r="AC48">
        <v>1.7000000000000001E-2</v>
      </c>
      <c r="AD48" s="4">
        <f t="shared" si="13"/>
        <v>104.68600000000001</v>
      </c>
      <c r="AE48" s="5">
        <f t="shared" si="14"/>
        <v>2.6875E-2</v>
      </c>
      <c r="AF48" s="5">
        <f t="shared" si="15"/>
        <v>0.63255813953488382</v>
      </c>
      <c r="AH48">
        <f t="shared" si="4"/>
        <v>9.8749999999999984E-3</v>
      </c>
      <c r="AI48">
        <f t="shared" si="5"/>
        <v>3.6165587925343101</v>
      </c>
      <c r="AJ48">
        <f t="shared" si="6"/>
        <v>2.8332133440562162</v>
      </c>
      <c r="AK48">
        <f t="shared" si="8"/>
        <v>2.2900063107871853</v>
      </c>
      <c r="AL48">
        <f t="shared" si="7"/>
        <v>3.2911964864478267</v>
      </c>
    </row>
    <row r="49" spans="1:38">
      <c r="B49" s="2">
        <v>1296</v>
      </c>
      <c r="D49" s="2" t="s">
        <v>407</v>
      </c>
      <c r="E49" s="1">
        <v>40381.322222222225</v>
      </c>
      <c r="G49">
        <v>22.2</v>
      </c>
      <c r="H49" t="s">
        <v>106</v>
      </c>
      <c r="I49" t="s">
        <v>336</v>
      </c>
      <c r="J49" t="s">
        <v>337</v>
      </c>
      <c r="M49" t="s">
        <v>143</v>
      </c>
      <c r="N49" t="s">
        <v>403</v>
      </c>
      <c r="O49" t="s">
        <v>408</v>
      </c>
      <c r="P49">
        <v>39.859614999999998</v>
      </c>
      <c r="Q49">
        <v>-75.782703999999995</v>
      </c>
      <c r="R49" t="s">
        <v>409</v>
      </c>
      <c r="S49" t="s">
        <v>339</v>
      </c>
      <c r="T49" t="s">
        <v>17</v>
      </c>
      <c r="U49">
        <v>0.66200000000000003</v>
      </c>
      <c r="V49">
        <v>23</v>
      </c>
      <c r="W49" s="3">
        <f t="shared" si="12"/>
        <v>34.743202416918429</v>
      </c>
      <c r="X49">
        <v>5.9550000000000001</v>
      </c>
      <c r="AA49" s="3"/>
      <c r="AC49">
        <v>1.7000000000000001E-2</v>
      </c>
      <c r="AD49" s="4">
        <f t="shared" si="13"/>
        <v>101.23500000000001</v>
      </c>
      <c r="AE49" s="5">
        <f t="shared" si="14"/>
        <v>2.8782608695652176E-2</v>
      </c>
      <c r="AF49" s="5">
        <f t="shared" si="15"/>
        <v>0.59063444108761332</v>
      </c>
      <c r="AH49">
        <f t="shared" si="4"/>
        <v>1.1782608695652175E-2</v>
      </c>
      <c r="AI49">
        <f t="shared" si="5"/>
        <v>3.5479839389742787</v>
      </c>
      <c r="AJ49">
        <f t="shared" si="6"/>
        <v>2.8332133440562162</v>
      </c>
      <c r="AK49">
        <f t="shared" si="8"/>
        <v>2.4666246049505514</v>
      </c>
      <c r="AL49">
        <f t="shared" si="7"/>
        <v>3.3597713400078586</v>
      </c>
    </row>
    <row r="50" spans="1:38">
      <c r="B50" s="2">
        <v>1297</v>
      </c>
      <c r="D50" s="2" t="s">
        <v>410</v>
      </c>
      <c r="E50" s="1">
        <v>40381.322916666664</v>
      </c>
      <c r="G50">
        <v>22.2</v>
      </c>
      <c r="H50" t="s">
        <v>106</v>
      </c>
      <c r="I50" t="s">
        <v>336</v>
      </c>
      <c r="J50" t="s">
        <v>337</v>
      </c>
      <c r="M50" t="s">
        <v>143</v>
      </c>
      <c r="N50" t="s">
        <v>403</v>
      </c>
      <c r="O50" t="s">
        <v>408</v>
      </c>
      <c r="P50">
        <v>39.859614999999998</v>
      </c>
      <c r="Q50">
        <v>-75.782703999999995</v>
      </c>
      <c r="R50" t="s">
        <v>409</v>
      </c>
      <c r="S50" t="s">
        <v>339</v>
      </c>
      <c r="T50" t="s">
        <v>17</v>
      </c>
      <c r="U50">
        <v>0.76700000000000002</v>
      </c>
      <c r="V50">
        <v>28</v>
      </c>
      <c r="W50" s="3">
        <f t="shared" si="12"/>
        <v>36.50586701434159</v>
      </c>
      <c r="X50">
        <v>6.3949999999999996</v>
      </c>
      <c r="AA50" s="3"/>
      <c r="AC50">
        <v>1.4999999999999999E-2</v>
      </c>
      <c r="AD50" s="4">
        <f t="shared" si="13"/>
        <v>95.924999999999997</v>
      </c>
      <c r="AE50" s="5">
        <f t="shared" si="14"/>
        <v>2.7392857142857142E-2</v>
      </c>
      <c r="AF50" s="5">
        <f t="shared" si="15"/>
        <v>0.54758800521512385</v>
      </c>
      <c r="AH50">
        <f t="shared" si="4"/>
        <v>1.2392857142857143E-2</v>
      </c>
      <c r="AI50">
        <f t="shared" si="5"/>
        <v>3.5974729877900846</v>
      </c>
      <c r="AJ50">
        <f t="shared" si="6"/>
        <v>2.7080502011022101</v>
      </c>
      <c r="AK50">
        <f t="shared" si="8"/>
        <v>2.517120269771655</v>
      </c>
      <c r="AL50">
        <f t="shared" si="7"/>
        <v>3.3102822911920522</v>
      </c>
    </row>
    <row r="51" spans="1:38">
      <c r="B51" s="2">
        <v>1393</v>
      </c>
      <c r="D51" s="2" t="s">
        <v>411</v>
      </c>
      <c r="E51" s="1">
        <v>40421.30972222222</v>
      </c>
      <c r="G51">
        <v>22.2</v>
      </c>
      <c r="H51" t="s">
        <v>106</v>
      </c>
      <c r="I51" t="s">
        <v>336</v>
      </c>
      <c r="J51" t="s">
        <v>337</v>
      </c>
      <c r="L51" t="s">
        <v>412</v>
      </c>
      <c r="M51" t="s">
        <v>143</v>
      </c>
      <c r="N51" t="s">
        <v>144</v>
      </c>
      <c r="O51" t="s">
        <v>355</v>
      </c>
      <c r="P51">
        <v>40.214844999999997</v>
      </c>
      <c r="Q51">
        <v>-75.805533999999994</v>
      </c>
      <c r="R51" t="s">
        <v>356</v>
      </c>
      <c r="S51" t="s">
        <v>413</v>
      </c>
      <c r="T51" t="s">
        <v>17</v>
      </c>
      <c r="U51">
        <v>1.095</v>
      </c>
      <c r="V51">
        <v>40</v>
      </c>
      <c r="W51" s="3">
        <f t="shared" si="12"/>
        <v>36.529680365296805</v>
      </c>
      <c r="X51">
        <v>6.4180000000000001</v>
      </c>
      <c r="AA51" s="3"/>
      <c r="AC51">
        <v>1.0999999999999999E-2</v>
      </c>
      <c r="AD51" s="4">
        <f t="shared" si="13"/>
        <v>70.597999999999999</v>
      </c>
      <c r="AE51" s="5">
        <f t="shared" si="14"/>
        <v>2.7375E-2</v>
      </c>
      <c r="AF51" s="5">
        <f t="shared" si="15"/>
        <v>0.40182648401826482</v>
      </c>
      <c r="AH51">
        <f t="shared" si="4"/>
        <v>1.6375000000000001E-2</v>
      </c>
      <c r="AI51">
        <f t="shared" si="5"/>
        <v>3.5981250908454721</v>
      </c>
      <c r="AJ51">
        <f t="shared" si="6"/>
        <v>2.3978952727983707</v>
      </c>
      <c r="AK51">
        <f t="shared" si="8"/>
        <v>2.7957557815213154</v>
      </c>
      <c r="AL51">
        <f t="shared" si="7"/>
        <v>3.3096301881366648</v>
      </c>
    </row>
    <row r="52" spans="1:38">
      <c r="A52" s="2">
        <v>325</v>
      </c>
      <c r="B52" s="2">
        <v>696</v>
      </c>
      <c r="C52" s="2"/>
      <c r="D52" s="2" t="s">
        <v>414</v>
      </c>
      <c r="E52" s="31">
        <v>40073.433333333334</v>
      </c>
      <c r="F52" s="2" t="s">
        <v>415</v>
      </c>
      <c r="G52" s="2">
        <v>22.5</v>
      </c>
      <c r="H52" s="2" t="s">
        <v>1</v>
      </c>
      <c r="I52" s="2" t="s">
        <v>302</v>
      </c>
      <c r="J52" s="2" t="s">
        <v>306</v>
      </c>
      <c r="K52" s="2"/>
      <c r="L52" s="2" t="s">
        <v>345</v>
      </c>
      <c r="M52" s="2" t="s">
        <v>3</v>
      </c>
      <c r="N52" s="2" t="s">
        <v>4</v>
      </c>
      <c r="O52" s="2" t="s">
        <v>22</v>
      </c>
      <c r="P52" s="2">
        <v>39.863286000000002</v>
      </c>
      <c r="Q52" s="2">
        <v>-75.784515999999996</v>
      </c>
      <c r="R52" s="2" t="s">
        <v>346</v>
      </c>
      <c r="S52" s="2" t="s">
        <v>347</v>
      </c>
      <c r="T52" s="2" t="s">
        <v>8</v>
      </c>
      <c r="U52" s="2">
        <v>1.196</v>
      </c>
      <c r="V52" s="2">
        <v>45</v>
      </c>
      <c r="W52" s="25">
        <f t="shared" si="12"/>
        <v>37.625418060200673</v>
      </c>
      <c r="X52" s="2">
        <v>6.157</v>
      </c>
      <c r="Y52" s="2"/>
      <c r="Z52" s="2"/>
      <c r="AA52" s="25"/>
      <c r="AB52" s="2"/>
      <c r="AC52" s="2"/>
      <c r="AD52" s="32"/>
      <c r="AE52" s="6"/>
      <c r="AF52" s="2"/>
      <c r="AG52" s="2"/>
      <c r="AH52" t="str">
        <f t="shared" si="4"/>
        <v/>
      </c>
      <c r="AI52">
        <f t="shared" si="5"/>
        <v>3.6276798342418797</v>
      </c>
      <c r="AJ52" t="str">
        <f t="shared" si="6"/>
        <v/>
      </c>
      <c r="AK52" t="str">
        <f t="shared" si="8"/>
        <v/>
      </c>
      <c r="AL52" t="str">
        <f t="shared" si="7"/>
        <v/>
      </c>
    </row>
    <row r="53" spans="1:38">
      <c r="A53" s="2"/>
      <c r="B53">
        <v>1426</v>
      </c>
      <c r="C53" s="2"/>
      <c r="D53" s="2" t="s">
        <v>416</v>
      </c>
      <c r="E53" s="31">
        <v>40433.520833333336</v>
      </c>
      <c r="F53" s="2"/>
      <c r="G53" s="2">
        <v>22.6</v>
      </c>
      <c r="H53" s="2" t="s">
        <v>106</v>
      </c>
      <c r="I53" s="2" t="s">
        <v>336</v>
      </c>
      <c r="J53" s="2" t="s">
        <v>337</v>
      </c>
      <c r="K53" s="2"/>
      <c r="L53" s="2" t="s">
        <v>417</v>
      </c>
      <c r="M53" s="2" t="s">
        <v>418</v>
      </c>
      <c r="N53" s="2" t="s">
        <v>419</v>
      </c>
      <c r="O53" s="2" t="s">
        <v>420</v>
      </c>
      <c r="P53" s="2">
        <v>34.759602999999998</v>
      </c>
      <c r="Q53" s="2">
        <v>-83.452924999999993</v>
      </c>
      <c r="R53" s="2" t="s">
        <v>421</v>
      </c>
      <c r="S53" s="2" t="s">
        <v>422</v>
      </c>
      <c r="T53" s="2" t="s">
        <v>17</v>
      </c>
      <c r="U53" s="2">
        <v>1.181</v>
      </c>
      <c r="V53" s="2">
        <v>43</v>
      </c>
      <c r="W53" s="25">
        <f t="shared" si="12"/>
        <v>36.409822184589331</v>
      </c>
      <c r="X53" s="2">
        <v>6.15</v>
      </c>
      <c r="Y53" s="2"/>
      <c r="Z53" s="2"/>
      <c r="AA53" s="25"/>
      <c r="AB53" s="2"/>
      <c r="AC53" s="2">
        <v>1.6E-2</v>
      </c>
      <c r="AD53" s="32">
        <f>AC53*(X53*1000)</f>
        <v>98.4</v>
      </c>
      <c r="AE53" s="6">
        <f>U53/V53</f>
        <v>2.7465116279069769E-2</v>
      </c>
      <c r="AF53" s="6">
        <f>AC53/AE53</f>
        <v>0.5825571549534293</v>
      </c>
      <c r="AG53" s="2"/>
      <c r="AH53">
        <f t="shared" si="4"/>
        <v>1.1465116279069768E-2</v>
      </c>
      <c r="AI53">
        <f t="shared" si="5"/>
        <v>3.594838578478337</v>
      </c>
      <c r="AJ53">
        <f t="shared" si="6"/>
        <v>2.7725887222397811</v>
      </c>
      <c r="AK53">
        <f t="shared" si="8"/>
        <v>2.4393090583491279</v>
      </c>
      <c r="AL53">
        <f t="shared" si="7"/>
        <v>3.3129167005037998</v>
      </c>
    </row>
    <row r="54" spans="1:38">
      <c r="B54">
        <v>1614</v>
      </c>
      <c r="D54" t="s">
        <v>423</v>
      </c>
      <c r="E54" s="1">
        <v>40768.841666666667</v>
      </c>
      <c r="G54">
        <v>22.9</v>
      </c>
      <c r="H54" t="s">
        <v>1</v>
      </c>
      <c r="I54" t="s">
        <v>336</v>
      </c>
      <c r="L54" t="s">
        <v>424</v>
      </c>
      <c r="M54" t="s">
        <v>3</v>
      </c>
      <c r="N54" t="s">
        <v>13</v>
      </c>
      <c r="O54" t="s">
        <v>14</v>
      </c>
      <c r="P54">
        <v>40.201873999999997</v>
      </c>
      <c r="Q54">
        <v>-75.785858000000005</v>
      </c>
      <c r="R54" t="s">
        <v>15</v>
      </c>
      <c r="S54" t="s">
        <v>16</v>
      </c>
      <c r="T54" t="s">
        <v>17</v>
      </c>
      <c r="U54">
        <v>0.497</v>
      </c>
      <c r="V54">
        <v>21</v>
      </c>
      <c r="W54" s="3">
        <f t="shared" si="12"/>
        <v>42.25352112676056</v>
      </c>
      <c r="X54">
        <v>7.3029999999999999</v>
      </c>
      <c r="AA54" s="3"/>
      <c r="AC54">
        <v>1.2E-2</v>
      </c>
      <c r="AD54" s="4">
        <f>AC54*(X54*1000)</f>
        <v>87.635999999999996</v>
      </c>
      <c r="AE54" s="5">
        <f>U54/V54</f>
        <v>2.3666666666666666E-2</v>
      </c>
      <c r="AF54" s="6">
        <f>AC54/AE54</f>
        <v>0.50704225352112675</v>
      </c>
      <c r="AH54">
        <f t="shared" si="4"/>
        <v>1.1666666666666665E-2</v>
      </c>
      <c r="AI54">
        <f t="shared" si="5"/>
        <v>3.7436876906089314</v>
      </c>
      <c r="AJ54">
        <f t="shared" si="6"/>
        <v>2.4849066497880004</v>
      </c>
      <c r="AK54">
        <f t="shared" si="8"/>
        <v>2.456735772821304</v>
      </c>
      <c r="AL54">
        <f t="shared" si="7"/>
        <v>3.1640675883732055</v>
      </c>
    </row>
    <row r="55" spans="1:38">
      <c r="A55" s="2">
        <v>20</v>
      </c>
      <c r="B55" s="2">
        <v>1155</v>
      </c>
      <c r="C55" s="2" t="s">
        <v>303</v>
      </c>
      <c r="D55" s="2" t="s">
        <v>425</v>
      </c>
      <c r="E55" s="31">
        <v>39666.325069444443</v>
      </c>
      <c r="F55" s="2" t="s">
        <v>426</v>
      </c>
      <c r="G55" s="2">
        <v>23</v>
      </c>
      <c r="H55" s="2" t="s">
        <v>1</v>
      </c>
      <c r="I55" s="2" t="s">
        <v>302</v>
      </c>
      <c r="J55" s="2" t="s">
        <v>306</v>
      </c>
      <c r="K55" s="2" t="s">
        <v>307</v>
      </c>
      <c r="L55" s="2"/>
      <c r="M55" s="2" t="s">
        <v>3</v>
      </c>
      <c r="N55" s="2" t="s">
        <v>4</v>
      </c>
      <c r="O55" s="2" t="s">
        <v>22</v>
      </c>
      <c r="P55" s="2"/>
      <c r="Q55" s="2"/>
      <c r="R55" s="2" t="s">
        <v>308</v>
      </c>
      <c r="S55" s="2"/>
      <c r="T55" s="2"/>
      <c r="U55" s="2">
        <v>0.61099999999999999</v>
      </c>
      <c r="V55" s="2">
        <v>23</v>
      </c>
      <c r="W55" s="25">
        <f t="shared" si="12"/>
        <v>37.643207855973813</v>
      </c>
      <c r="X55" s="2">
        <v>5.9939999999999998</v>
      </c>
      <c r="Y55" s="2"/>
      <c r="Z55" s="2"/>
      <c r="AA55" s="25"/>
      <c r="AB55" s="2"/>
      <c r="AC55" s="2">
        <v>1.2E-2</v>
      </c>
      <c r="AD55" s="32">
        <f>AC55*(X55*1000)</f>
        <v>71.927999999999997</v>
      </c>
      <c r="AE55" s="6">
        <f>U55/V55</f>
        <v>2.6565217391304349E-2</v>
      </c>
      <c r="AF55" s="6">
        <f>AC55/AE55</f>
        <v>0.45171849427168576</v>
      </c>
      <c r="AG55" s="2"/>
      <c r="AH55">
        <f t="shared" si="4"/>
        <v>1.4565217391304348E-2</v>
      </c>
      <c r="AI55">
        <f t="shared" si="5"/>
        <v>3.6281525357396913</v>
      </c>
      <c r="AJ55">
        <f t="shared" si="6"/>
        <v>2.4849066497880004</v>
      </c>
      <c r="AK55">
        <f t="shared" si="8"/>
        <v>2.6786363158959166</v>
      </c>
      <c r="AL55">
        <f t="shared" si="7"/>
        <v>3.2796027432424455</v>
      </c>
    </row>
    <row r="56" spans="1:38">
      <c r="A56">
        <v>252</v>
      </c>
      <c r="B56">
        <v>650</v>
      </c>
      <c r="D56" t="s">
        <v>427</v>
      </c>
      <c r="E56" s="1">
        <v>40048.355555555558</v>
      </c>
      <c r="G56">
        <v>23</v>
      </c>
      <c r="H56" t="s">
        <v>1</v>
      </c>
      <c r="I56" t="s">
        <v>302</v>
      </c>
      <c r="J56" t="s">
        <v>306</v>
      </c>
      <c r="K56">
        <v>1</v>
      </c>
      <c r="M56" t="s">
        <v>3</v>
      </c>
      <c r="N56" t="s">
        <v>4</v>
      </c>
      <c r="O56" t="s">
        <v>5</v>
      </c>
      <c r="R56" t="s">
        <v>428</v>
      </c>
      <c r="T56" t="s">
        <v>8</v>
      </c>
      <c r="U56">
        <v>0.67800000000000005</v>
      </c>
      <c r="V56">
        <v>26</v>
      </c>
      <c r="W56" s="3">
        <f t="shared" si="12"/>
        <v>38.348082595870203</v>
      </c>
      <c r="X56">
        <v>6.5229999999999997</v>
      </c>
      <c r="AA56" s="3"/>
      <c r="AD56" s="4"/>
      <c r="AE56" s="5"/>
      <c r="AH56" t="str">
        <f t="shared" si="4"/>
        <v/>
      </c>
      <c r="AI56">
        <f t="shared" si="5"/>
        <v>3.6467045290632236</v>
      </c>
      <c r="AJ56" t="str">
        <f t="shared" si="6"/>
        <v/>
      </c>
      <c r="AK56" t="str">
        <f t="shared" si="8"/>
        <v/>
      </c>
      <c r="AL56" t="str">
        <f t="shared" si="7"/>
        <v/>
      </c>
    </row>
    <row r="57" spans="1:38">
      <c r="A57">
        <v>253</v>
      </c>
      <c r="B57">
        <v>651</v>
      </c>
      <c r="D57" t="s">
        <v>427</v>
      </c>
      <c r="E57" s="1">
        <v>40048.355555555558</v>
      </c>
      <c r="G57">
        <v>23</v>
      </c>
      <c r="H57" t="s">
        <v>1</v>
      </c>
      <c r="I57" t="s">
        <v>302</v>
      </c>
      <c r="J57" t="s">
        <v>306</v>
      </c>
      <c r="K57">
        <v>2</v>
      </c>
      <c r="M57" t="s">
        <v>3</v>
      </c>
      <c r="N57" t="s">
        <v>4</v>
      </c>
      <c r="O57" t="s">
        <v>5</v>
      </c>
      <c r="R57" t="s">
        <v>428</v>
      </c>
      <c r="T57" t="s">
        <v>8</v>
      </c>
      <c r="U57">
        <v>0.65400000000000003</v>
      </c>
      <c r="V57">
        <v>25</v>
      </c>
      <c r="W57" s="3">
        <f t="shared" si="12"/>
        <v>38.226299694189599</v>
      </c>
      <c r="X57">
        <v>6.6109999999999998</v>
      </c>
      <c r="AA57" s="3"/>
      <c r="AD57" s="4"/>
      <c r="AE57" s="5"/>
      <c r="AH57" t="str">
        <f t="shared" si="4"/>
        <v/>
      </c>
      <c r="AI57">
        <f t="shared" si="5"/>
        <v>3.643523752393139</v>
      </c>
      <c r="AJ57" t="str">
        <f t="shared" si="6"/>
        <v/>
      </c>
      <c r="AK57" t="str">
        <f t="shared" si="8"/>
        <v/>
      </c>
      <c r="AL57" t="str">
        <f t="shared" si="7"/>
        <v/>
      </c>
    </row>
    <row r="58" spans="1:38">
      <c r="A58" s="20"/>
      <c r="B58" s="20">
        <v>1325</v>
      </c>
      <c r="C58" s="20"/>
      <c r="D58" s="20" t="s">
        <v>429</v>
      </c>
      <c r="E58" s="21">
        <v>40407.857638888891</v>
      </c>
      <c r="F58" s="20"/>
      <c r="G58" s="20">
        <v>23</v>
      </c>
      <c r="H58" s="20" t="s">
        <v>106</v>
      </c>
      <c r="I58" s="20" t="s">
        <v>336</v>
      </c>
      <c r="J58" s="20" t="s">
        <v>337</v>
      </c>
      <c r="K58" s="20"/>
      <c r="L58" s="20" t="s">
        <v>368</v>
      </c>
      <c r="M58" s="20" t="s">
        <v>143</v>
      </c>
      <c r="N58" s="20" t="s">
        <v>369</v>
      </c>
      <c r="O58" s="20" t="s">
        <v>370</v>
      </c>
      <c r="P58" s="20">
        <v>41.53472</v>
      </c>
      <c r="Q58" s="20">
        <v>-75.958330000000004</v>
      </c>
      <c r="R58" s="20" t="s">
        <v>371</v>
      </c>
      <c r="S58" s="20" t="s">
        <v>430</v>
      </c>
      <c r="T58" s="20" t="s">
        <v>17</v>
      </c>
      <c r="U58" s="20"/>
      <c r="V58" s="20"/>
      <c r="W58" s="22"/>
      <c r="X58" s="20"/>
      <c r="Y58" s="20"/>
      <c r="Z58" s="20"/>
      <c r="AA58" s="22"/>
      <c r="AB58" s="20"/>
      <c r="AC58" s="20"/>
      <c r="AD58" s="23"/>
      <c r="AE58" s="24"/>
      <c r="AF58" s="24"/>
      <c r="AG58" s="20"/>
      <c r="AH58" t="str">
        <f t="shared" si="4"/>
        <v/>
      </c>
      <c r="AI58" t="str">
        <f t="shared" si="5"/>
        <v/>
      </c>
      <c r="AJ58" t="str">
        <f t="shared" si="6"/>
        <v/>
      </c>
      <c r="AK58" t="str">
        <f t="shared" si="8"/>
        <v/>
      </c>
      <c r="AL58" t="str">
        <f t="shared" si="7"/>
        <v/>
      </c>
    </row>
    <row r="59" spans="1:38">
      <c r="A59" s="20"/>
      <c r="B59" s="20">
        <v>1325</v>
      </c>
      <c r="C59" s="20"/>
      <c r="D59" s="20" t="s">
        <v>431</v>
      </c>
      <c r="E59" s="21">
        <v>40407.870138888888</v>
      </c>
      <c r="F59" s="20"/>
      <c r="G59" s="20">
        <v>23</v>
      </c>
      <c r="H59" s="20" t="s">
        <v>106</v>
      </c>
      <c r="I59" s="20" t="s">
        <v>336</v>
      </c>
      <c r="J59" s="20" t="s">
        <v>337</v>
      </c>
      <c r="K59" s="20"/>
      <c r="L59" s="20" t="s">
        <v>368</v>
      </c>
      <c r="M59" s="20" t="s">
        <v>143</v>
      </c>
      <c r="N59" s="20" t="s">
        <v>369</v>
      </c>
      <c r="O59" s="20" t="s">
        <v>370</v>
      </c>
      <c r="P59" s="20">
        <v>41.53472</v>
      </c>
      <c r="Q59" s="20">
        <v>-75.958330000000004</v>
      </c>
      <c r="R59" s="20" t="s">
        <v>371</v>
      </c>
      <c r="S59" s="20" t="s">
        <v>432</v>
      </c>
      <c r="T59" s="20" t="s">
        <v>17</v>
      </c>
      <c r="U59" s="20">
        <v>0.38400000000000001</v>
      </c>
      <c r="V59" s="20">
        <v>19</v>
      </c>
      <c r="W59" s="22">
        <f t="shared" ref="W59:W101" si="16">V59/U59</f>
        <v>49.479166666666664</v>
      </c>
      <c r="X59" s="20">
        <v>6.9059999999999997</v>
      </c>
      <c r="Y59" s="20"/>
      <c r="Z59" s="20"/>
      <c r="AA59" s="22"/>
      <c r="AB59" s="20"/>
      <c r="AC59" s="20"/>
      <c r="AD59" s="23"/>
      <c r="AE59" s="24">
        <f t="shared" ref="AE59:AE69" si="17">U59/V59</f>
        <v>2.0210526315789474E-2</v>
      </c>
      <c r="AF59" s="24"/>
      <c r="AG59" s="20"/>
      <c r="AH59">
        <f t="shared" si="4"/>
        <v>2.0210526315789474E-2</v>
      </c>
      <c r="AI59">
        <f t="shared" si="5"/>
        <v>3.9015517055608506</v>
      </c>
      <c r="AJ59" t="str">
        <f t="shared" si="6"/>
        <v/>
      </c>
      <c r="AK59">
        <f t="shared" si="8"/>
        <v>3.0062035734212862</v>
      </c>
      <c r="AL59">
        <f t="shared" si="7"/>
        <v>3.0062035734212862</v>
      </c>
    </row>
    <row r="60" spans="1:38">
      <c r="B60" s="2">
        <v>1301</v>
      </c>
      <c r="D60" s="2" t="s">
        <v>433</v>
      </c>
      <c r="E60" s="1">
        <v>40391.427083333336</v>
      </c>
      <c r="G60">
        <v>23.3</v>
      </c>
      <c r="H60" t="s">
        <v>106</v>
      </c>
      <c r="I60" t="s">
        <v>336</v>
      </c>
      <c r="J60" t="s">
        <v>337</v>
      </c>
      <c r="M60" s="2" t="s">
        <v>3</v>
      </c>
      <c r="N60" s="2" t="s">
        <v>4</v>
      </c>
      <c r="O60" s="2" t="s">
        <v>5</v>
      </c>
      <c r="P60" s="2">
        <v>39.767099000000002</v>
      </c>
      <c r="Q60" s="2">
        <v>-75.897705999999999</v>
      </c>
      <c r="R60" s="2" t="s">
        <v>338</v>
      </c>
      <c r="S60" s="2" t="s">
        <v>339</v>
      </c>
      <c r="T60" s="2" t="s">
        <v>17</v>
      </c>
      <c r="U60">
        <v>0.623</v>
      </c>
      <c r="V60">
        <v>25</v>
      </c>
      <c r="W60" s="3">
        <f t="shared" si="16"/>
        <v>40.12841091492777</v>
      </c>
      <c r="X60">
        <v>6.9459999999999997</v>
      </c>
      <c r="AA60" s="3"/>
      <c r="AC60">
        <v>1.4E-2</v>
      </c>
      <c r="AD60" s="4">
        <f t="shared" ref="AD60:AD69" si="18">AC60*(X60*1000)</f>
        <v>97.244</v>
      </c>
      <c r="AE60" s="5">
        <f t="shared" si="17"/>
        <v>2.4920000000000001E-2</v>
      </c>
      <c r="AF60" s="5">
        <f t="shared" ref="AF60:AF69" si="19">AC60/AE60</f>
        <v>0.5617977528089888</v>
      </c>
      <c r="AH60">
        <f t="shared" si="4"/>
        <v>1.0920000000000001E-2</v>
      </c>
      <c r="AI60">
        <f t="shared" si="5"/>
        <v>3.6920845850628847</v>
      </c>
      <c r="AJ60">
        <f t="shared" si="6"/>
        <v>2.6390573296152584</v>
      </c>
      <c r="AK60">
        <f t="shared" si="8"/>
        <v>2.3905959703167592</v>
      </c>
      <c r="AL60">
        <f t="shared" si="7"/>
        <v>3.2156706939192525</v>
      </c>
    </row>
    <row r="61" spans="1:38">
      <c r="B61">
        <v>1605</v>
      </c>
      <c r="D61" t="s">
        <v>434</v>
      </c>
      <c r="E61" s="1">
        <v>40767.465277777781</v>
      </c>
      <c r="G61">
        <v>23.3</v>
      </c>
      <c r="H61" t="s">
        <v>1</v>
      </c>
      <c r="I61" t="s">
        <v>336</v>
      </c>
      <c r="M61" t="s">
        <v>3</v>
      </c>
      <c r="N61" t="s">
        <v>13</v>
      </c>
      <c r="O61" t="s">
        <v>14</v>
      </c>
      <c r="P61">
        <v>40.213372999999997</v>
      </c>
      <c r="Q61">
        <v>-75.805316000000005</v>
      </c>
      <c r="R61" t="s">
        <v>435</v>
      </c>
      <c r="S61" t="s">
        <v>147</v>
      </c>
      <c r="T61" t="s">
        <v>8</v>
      </c>
      <c r="U61">
        <v>0.71399999999999997</v>
      </c>
      <c r="V61">
        <v>28</v>
      </c>
      <c r="W61" s="3">
        <f t="shared" si="16"/>
        <v>39.215686274509807</v>
      </c>
      <c r="X61">
        <v>6.7759999999999998</v>
      </c>
      <c r="AA61" s="3"/>
      <c r="AC61">
        <v>1.2999999999999999E-2</v>
      </c>
      <c r="AD61" s="4">
        <f t="shared" si="18"/>
        <v>88.087999999999994</v>
      </c>
      <c r="AE61" s="5">
        <f t="shared" si="17"/>
        <v>2.5499999999999998E-2</v>
      </c>
      <c r="AF61" s="6">
        <f t="shared" si="19"/>
        <v>0.50980392156862742</v>
      </c>
      <c r="AH61">
        <f t="shared" si="4"/>
        <v>1.2499999999999999E-2</v>
      </c>
      <c r="AI61">
        <f t="shared" si="5"/>
        <v>3.6690768268177565</v>
      </c>
      <c r="AJ61">
        <f t="shared" si="6"/>
        <v>2.5649493574615367</v>
      </c>
      <c r="AK61">
        <f t="shared" si="8"/>
        <v>2.5257286443082552</v>
      </c>
      <c r="AL61">
        <f t="shared" si="7"/>
        <v>3.2386784521643803</v>
      </c>
    </row>
    <row r="62" spans="1:38">
      <c r="B62">
        <v>1606</v>
      </c>
      <c r="D62" t="s">
        <v>436</v>
      </c>
      <c r="E62" s="1">
        <v>40767.488194444442</v>
      </c>
      <c r="G62">
        <v>23.3</v>
      </c>
      <c r="H62" t="s">
        <v>1</v>
      </c>
      <c r="I62" t="s">
        <v>336</v>
      </c>
      <c r="M62" t="s">
        <v>3</v>
      </c>
      <c r="N62" t="s">
        <v>13</v>
      </c>
      <c r="O62" t="s">
        <v>14</v>
      </c>
      <c r="P62">
        <v>40.213372999999997</v>
      </c>
      <c r="Q62">
        <v>-75.805316000000005</v>
      </c>
      <c r="R62" t="s">
        <v>437</v>
      </c>
      <c r="S62" t="s">
        <v>147</v>
      </c>
      <c r="T62" t="s">
        <v>8</v>
      </c>
      <c r="U62">
        <v>0.45</v>
      </c>
      <c r="V62">
        <v>19</v>
      </c>
      <c r="W62" s="3">
        <f t="shared" si="16"/>
        <v>42.222222222222221</v>
      </c>
      <c r="X62">
        <v>7.0330000000000004</v>
      </c>
      <c r="AA62" s="3"/>
      <c r="AC62">
        <v>1.4E-2</v>
      </c>
      <c r="AD62" s="4">
        <f t="shared" si="18"/>
        <v>98.462000000000003</v>
      </c>
      <c r="AE62" s="5">
        <f t="shared" si="17"/>
        <v>2.368421052631579E-2</v>
      </c>
      <c r="AF62" s="6">
        <f t="shared" si="19"/>
        <v>0.59111111111111114</v>
      </c>
      <c r="AH62">
        <f t="shared" si="4"/>
        <v>9.6842105263157899E-3</v>
      </c>
      <c r="AI62">
        <f t="shared" si="5"/>
        <v>3.742946675384212</v>
      </c>
      <c r="AJ62">
        <f t="shared" si="6"/>
        <v>2.6390573296152584</v>
      </c>
      <c r="AK62">
        <f t="shared" si="8"/>
        <v>2.2704967784425452</v>
      </c>
      <c r="AL62">
        <f t="shared" si="7"/>
        <v>3.1648086035979253</v>
      </c>
    </row>
    <row r="63" spans="1:38">
      <c r="B63" s="2">
        <v>1292</v>
      </c>
      <c r="D63" s="2" t="s">
        <v>438</v>
      </c>
      <c r="E63" s="1">
        <v>40380.291666666664</v>
      </c>
      <c r="G63">
        <v>23.4</v>
      </c>
      <c r="H63" t="s">
        <v>106</v>
      </c>
      <c r="I63" t="s">
        <v>336</v>
      </c>
      <c r="J63" t="s">
        <v>337</v>
      </c>
      <c r="M63" t="s">
        <v>143</v>
      </c>
      <c r="N63" t="s">
        <v>403</v>
      </c>
      <c r="O63" t="s">
        <v>439</v>
      </c>
      <c r="P63">
        <v>39.820284999999998</v>
      </c>
      <c r="Q63">
        <v>-75.835566999999998</v>
      </c>
      <c r="R63" t="s">
        <v>440</v>
      </c>
      <c r="S63" t="s">
        <v>339</v>
      </c>
      <c r="T63" t="s">
        <v>155</v>
      </c>
      <c r="U63">
        <v>0.439</v>
      </c>
      <c r="V63">
        <v>18</v>
      </c>
      <c r="W63" s="3">
        <f t="shared" si="16"/>
        <v>41.002277904328018</v>
      </c>
      <c r="X63">
        <v>6.9080000000000004</v>
      </c>
      <c r="AA63" s="3"/>
      <c r="AC63">
        <v>1.2E-2</v>
      </c>
      <c r="AD63" s="4">
        <f t="shared" si="18"/>
        <v>82.896000000000001</v>
      </c>
      <c r="AE63" s="5">
        <f t="shared" si="17"/>
        <v>2.4388888888888891E-2</v>
      </c>
      <c r="AF63" s="5">
        <f t="shared" si="19"/>
        <v>0.49202733485193617</v>
      </c>
      <c r="AH63">
        <f t="shared" si="4"/>
        <v>1.238888888888889E-2</v>
      </c>
      <c r="AI63">
        <f t="shared" si="5"/>
        <v>3.7136276238031303</v>
      </c>
      <c r="AJ63">
        <f t="shared" si="6"/>
        <v>2.4849066497880004</v>
      </c>
      <c r="AK63">
        <f t="shared" si="8"/>
        <v>2.5168000135639543</v>
      </c>
      <c r="AL63">
        <f t="shared" si="7"/>
        <v>3.1941276551790065</v>
      </c>
    </row>
    <row r="64" spans="1:38">
      <c r="B64" s="2">
        <v>1293</v>
      </c>
      <c r="D64" s="2" t="s">
        <v>438</v>
      </c>
      <c r="E64" s="1">
        <v>40380.291666666664</v>
      </c>
      <c r="G64">
        <v>23.4</v>
      </c>
      <c r="H64" t="s">
        <v>106</v>
      </c>
      <c r="I64" t="s">
        <v>336</v>
      </c>
      <c r="J64" t="s">
        <v>337</v>
      </c>
      <c r="M64" t="s">
        <v>143</v>
      </c>
      <c r="N64" t="s">
        <v>403</v>
      </c>
      <c r="O64" t="s">
        <v>439</v>
      </c>
      <c r="P64">
        <v>39.820284999999998</v>
      </c>
      <c r="Q64">
        <v>-75.835566999999998</v>
      </c>
      <c r="R64" t="s">
        <v>440</v>
      </c>
      <c r="S64" t="s">
        <v>339</v>
      </c>
      <c r="T64" t="s">
        <v>155</v>
      </c>
      <c r="U64">
        <v>0.50600000000000001</v>
      </c>
      <c r="V64">
        <v>20</v>
      </c>
      <c r="W64" s="3">
        <f t="shared" si="16"/>
        <v>39.525691699604742</v>
      </c>
      <c r="X64">
        <v>7.085</v>
      </c>
      <c r="AA64" s="3"/>
      <c r="AC64">
        <v>1.2E-2</v>
      </c>
      <c r="AD64" s="4">
        <f t="shared" si="18"/>
        <v>85.02</v>
      </c>
      <c r="AE64" s="5">
        <f t="shared" si="17"/>
        <v>2.53E-2</v>
      </c>
      <c r="AF64" s="5">
        <f t="shared" si="19"/>
        <v>0.47430830039525695</v>
      </c>
      <c r="AH64">
        <f t="shared" si="4"/>
        <v>1.3299999999999999E-2</v>
      </c>
      <c r="AI64">
        <f t="shared" si="5"/>
        <v>3.6769508832486624</v>
      </c>
      <c r="AJ64">
        <f t="shared" si="6"/>
        <v>2.4849066497880004</v>
      </c>
      <c r="AK64">
        <f t="shared" si="8"/>
        <v>2.5877640352277078</v>
      </c>
      <c r="AL64">
        <f t="shared" si="7"/>
        <v>3.2308043957334744</v>
      </c>
    </row>
    <row r="65" spans="1:38">
      <c r="B65" s="2">
        <v>1294</v>
      </c>
      <c r="D65" s="2" t="s">
        <v>438</v>
      </c>
      <c r="E65" s="1">
        <v>40380.308333333334</v>
      </c>
      <c r="G65">
        <v>23.4</v>
      </c>
      <c r="H65" t="s">
        <v>106</v>
      </c>
      <c r="I65" t="s">
        <v>336</v>
      </c>
      <c r="J65" t="s">
        <v>337</v>
      </c>
      <c r="M65" t="s">
        <v>143</v>
      </c>
      <c r="N65" t="s">
        <v>403</v>
      </c>
      <c r="O65" t="s">
        <v>439</v>
      </c>
      <c r="P65">
        <v>39.820284999999998</v>
      </c>
      <c r="Q65">
        <v>-75.835566999999998</v>
      </c>
      <c r="R65" t="s">
        <v>440</v>
      </c>
      <c r="S65" t="s">
        <v>339</v>
      </c>
      <c r="T65" t="s">
        <v>155</v>
      </c>
      <c r="U65">
        <v>0.317</v>
      </c>
      <c r="V65">
        <v>13</v>
      </c>
      <c r="W65" s="3">
        <f t="shared" si="16"/>
        <v>41.009463722397477</v>
      </c>
      <c r="X65">
        <v>7.3</v>
      </c>
      <c r="AA65" s="3"/>
      <c r="AC65">
        <v>1.2E-2</v>
      </c>
      <c r="AD65" s="4">
        <f t="shared" si="18"/>
        <v>87.600000000000009</v>
      </c>
      <c r="AE65" s="5">
        <f t="shared" si="17"/>
        <v>2.4384615384615387E-2</v>
      </c>
      <c r="AF65" s="5">
        <f t="shared" si="19"/>
        <v>0.49211356466876971</v>
      </c>
      <c r="AH65">
        <f t="shared" si="4"/>
        <v>1.2384615384615386E-2</v>
      </c>
      <c r="AI65">
        <f t="shared" si="5"/>
        <v>3.7138028625663932</v>
      </c>
      <c r="AJ65">
        <f t="shared" si="6"/>
        <v>2.4849066497880004</v>
      </c>
      <c r="AK65">
        <f t="shared" si="8"/>
        <v>2.5164550075229264</v>
      </c>
      <c r="AL65">
        <f t="shared" si="7"/>
        <v>3.193952416415744</v>
      </c>
    </row>
    <row r="66" spans="1:38">
      <c r="A66" s="2"/>
      <c r="B66">
        <v>1422</v>
      </c>
      <c r="C66" s="2"/>
      <c r="D66" s="2" t="s">
        <v>441</v>
      </c>
      <c r="E66" s="31">
        <v>40433.498611111114</v>
      </c>
      <c r="F66" s="2"/>
      <c r="G66" s="2">
        <v>23.4</v>
      </c>
      <c r="H66" s="2" t="s">
        <v>106</v>
      </c>
      <c r="I66" s="2" t="s">
        <v>336</v>
      </c>
      <c r="J66" s="2" t="s">
        <v>337</v>
      </c>
      <c r="K66" s="2"/>
      <c r="L66" s="2"/>
      <c r="M66" s="2" t="s">
        <v>418</v>
      </c>
      <c r="N66" s="2" t="s">
        <v>419</v>
      </c>
      <c r="O66" s="2" t="s">
        <v>420</v>
      </c>
      <c r="P66" s="2">
        <v>34.759602999999998</v>
      </c>
      <c r="Q66" s="2">
        <v>-83.452924999999993</v>
      </c>
      <c r="R66" s="2" t="s">
        <v>421</v>
      </c>
      <c r="S66" s="2" t="s">
        <v>339</v>
      </c>
      <c r="T66" s="2" t="s">
        <v>17</v>
      </c>
      <c r="U66" s="2">
        <v>1.194</v>
      </c>
      <c r="V66" s="2">
        <v>44</v>
      </c>
      <c r="W66" s="25">
        <f t="shared" si="16"/>
        <v>36.85092127303183</v>
      </c>
      <c r="X66" s="2">
        <v>6.3730000000000002</v>
      </c>
      <c r="Y66" s="2"/>
      <c r="Z66" s="2"/>
      <c r="AA66" s="25"/>
      <c r="AB66" s="2"/>
      <c r="AC66" s="2">
        <v>1.4E-2</v>
      </c>
      <c r="AD66" s="32">
        <f t="shared" si="18"/>
        <v>89.222000000000008</v>
      </c>
      <c r="AE66" s="6">
        <f t="shared" si="17"/>
        <v>2.7136363636363636E-2</v>
      </c>
      <c r="AF66" s="6">
        <f t="shared" si="19"/>
        <v>0.51591289782244554</v>
      </c>
      <c r="AG66" s="2"/>
      <c r="AH66">
        <f t="shared" si="4"/>
        <v>1.3136363636363635E-2</v>
      </c>
      <c r="AI66">
        <f t="shared" si="5"/>
        <v>3.6068806189478511</v>
      </c>
      <c r="AJ66">
        <f t="shared" si="6"/>
        <v>2.6390573296152584</v>
      </c>
      <c r="AK66">
        <f t="shared" si="8"/>
        <v>2.5753842347541163</v>
      </c>
      <c r="AL66">
        <f t="shared" si="7"/>
        <v>3.3008746600342862</v>
      </c>
    </row>
    <row r="67" spans="1:38">
      <c r="A67" s="2"/>
      <c r="B67">
        <v>1423</v>
      </c>
      <c r="C67" s="2"/>
      <c r="D67" s="2" t="s">
        <v>442</v>
      </c>
      <c r="E67" s="31">
        <v>40433.502083333333</v>
      </c>
      <c r="F67" s="2"/>
      <c r="G67" s="2">
        <v>23.4</v>
      </c>
      <c r="H67" s="2" t="s">
        <v>106</v>
      </c>
      <c r="I67" s="2" t="s">
        <v>336</v>
      </c>
      <c r="J67" s="2" t="s">
        <v>337</v>
      </c>
      <c r="K67" s="2"/>
      <c r="L67" s="2"/>
      <c r="M67" s="2" t="s">
        <v>418</v>
      </c>
      <c r="N67" s="2" t="s">
        <v>419</v>
      </c>
      <c r="O67" s="2" t="s">
        <v>420</v>
      </c>
      <c r="P67" s="2">
        <v>34.759602999999998</v>
      </c>
      <c r="Q67" s="2">
        <v>-83.452924999999993</v>
      </c>
      <c r="R67" s="2" t="s">
        <v>421</v>
      </c>
      <c r="S67" s="2" t="s">
        <v>339</v>
      </c>
      <c r="T67" s="2" t="s">
        <v>17</v>
      </c>
      <c r="U67" s="2">
        <v>1.173</v>
      </c>
      <c r="V67" s="2">
        <v>40</v>
      </c>
      <c r="W67" s="25">
        <f t="shared" si="16"/>
        <v>34.10059676044331</v>
      </c>
      <c r="X67" s="2">
        <v>6.12</v>
      </c>
      <c r="Y67" s="2"/>
      <c r="Z67" s="2"/>
      <c r="AA67" s="25"/>
      <c r="AB67" s="2"/>
      <c r="AC67" s="2">
        <v>1.7999999999999999E-2</v>
      </c>
      <c r="AD67" s="32">
        <f t="shared" si="18"/>
        <v>110.16</v>
      </c>
      <c r="AE67" s="6">
        <f t="shared" si="17"/>
        <v>2.9325E-2</v>
      </c>
      <c r="AF67" s="6">
        <f t="shared" si="19"/>
        <v>0.61381074168797944</v>
      </c>
      <c r="AG67" s="2"/>
      <c r="AH67">
        <f t="shared" si="4"/>
        <v>1.1325000000000002E-2</v>
      </c>
      <c r="AI67">
        <f t="shared" si="5"/>
        <v>3.5293148844425981</v>
      </c>
      <c r="AJ67">
        <f t="shared" si="6"/>
        <v>2.8903717578961645</v>
      </c>
      <c r="AK67">
        <f t="shared" si="8"/>
        <v>2.4270126713690976</v>
      </c>
      <c r="AL67">
        <f t="shared" si="7"/>
        <v>3.3784403945395391</v>
      </c>
    </row>
    <row r="68" spans="1:38">
      <c r="A68" s="2"/>
      <c r="B68">
        <v>1424</v>
      </c>
      <c r="C68" s="2"/>
      <c r="D68" s="2" t="s">
        <v>443</v>
      </c>
      <c r="E68" s="31">
        <v>40433.504166666666</v>
      </c>
      <c r="F68" s="2"/>
      <c r="G68" s="2">
        <v>23.4</v>
      </c>
      <c r="H68" s="2" t="s">
        <v>106</v>
      </c>
      <c r="I68" s="2" t="s">
        <v>336</v>
      </c>
      <c r="J68" s="2" t="s">
        <v>337</v>
      </c>
      <c r="K68" s="2"/>
      <c r="L68" s="2" t="s">
        <v>444</v>
      </c>
      <c r="M68" s="2" t="s">
        <v>418</v>
      </c>
      <c r="N68" s="2" t="s">
        <v>419</v>
      </c>
      <c r="O68" s="2" t="s">
        <v>420</v>
      </c>
      <c r="P68" s="2">
        <v>34.759602999999998</v>
      </c>
      <c r="Q68" s="2">
        <v>-83.452924999999993</v>
      </c>
      <c r="R68" s="2" t="s">
        <v>421</v>
      </c>
      <c r="S68" s="2" t="s">
        <v>445</v>
      </c>
      <c r="T68" s="2" t="s">
        <v>17</v>
      </c>
      <c r="U68" s="2">
        <v>1.1279999999999999</v>
      </c>
      <c r="V68" s="2">
        <v>40</v>
      </c>
      <c r="W68" s="25">
        <f t="shared" si="16"/>
        <v>35.460992907801419</v>
      </c>
      <c r="X68" s="2">
        <v>6.3840000000000003</v>
      </c>
      <c r="Y68" s="2"/>
      <c r="Z68" s="2"/>
      <c r="AA68" s="25"/>
      <c r="AB68" s="2"/>
      <c r="AC68" s="2">
        <v>1.6E-2</v>
      </c>
      <c r="AD68" s="32">
        <f t="shared" si="18"/>
        <v>102.14400000000001</v>
      </c>
      <c r="AE68" s="6">
        <f t="shared" si="17"/>
        <v>2.8199999999999996E-2</v>
      </c>
      <c r="AF68" s="6">
        <f t="shared" si="19"/>
        <v>0.56737588652482274</v>
      </c>
      <c r="AG68" s="2"/>
      <c r="AH68">
        <f t="shared" ref="AH68:AH126" si="20">IF(AE68&gt;0,AE68-AC68,"")</f>
        <v>1.2199999999999996E-2</v>
      </c>
      <c r="AI68">
        <f t="shared" ref="AI68:AI125" si="21">IF(W68&gt;0,LN(W68),"")</f>
        <v>3.5684333010380693</v>
      </c>
      <c r="AJ68">
        <f t="shared" ref="AJ68:AJ125" si="22">IF(AC68&gt;0,LN(AC68*1000),"")</f>
        <v>2.7725887222397811</v>
      </c>
      <c r="AK68">
        <f t="shared" si="8"/>
        <v>2.5014359517392104</v>
      </c>
      <c r="AL68">
        <f t="shared" ref="AL68:AL125" si="23">IF(AE68&gt;0,LN(AE68*1000),"")</f>
        <v>3.3393219779440679</v>
      </c>
    </row>
    <row r="69" spans="1:38">
      <c r="A69" s="2"/>
      <c r="B69">
        <v>1425</v>
      </c>
      <c r="C69" s="2"/>
      <c r="D69" s="2" t="s">
        <v>446</v>
      </c>
      <c r="E69" s="31">
        <v>40433.515972222223</v>
      </c>
      <c r="F69" s="2"/>
      <c r="G69" s="2">
        <v>23.4</v>
      </c>
      <c r="H69" s="2" t="s">
        <v>106</v>
      </c>
      <c r="I69" s="2" t="s">
        <v>336</v>
      </c>
      <c r="J69" s="2" t="s">
        <v>337</v>
      </c>
      <c r="K69" s="2"/>
      <c r="L69" s="2"/>
      <c r="M69" s="2" t="s">
        <v>418</v>
      </c>
      <c r="N69" s="2" t="s">
        <v>419</v>
      </c>
      <c r="O69" s="2" t="s">
        <v>420</v>
      </c>
      <c r="P69" s="2">
        <v>34.759602999999998</v>
      </c>
      <c r="Q69" s="2">
        <v>-83.452924999999993</v>
      </c>
      <c r="R69" s="2" t="s">
        <v>421</v>
      </c>
      <c r="S69" s="2" t="s">
        <v>339</v>
      </c>
      <c r="T69" s="2" t="s">
        <v>17</v>
      </c>
      <c r="U69" s="2">
        <v>1.0249999999999999</v>
      </c>
      <c r="V69" s="2">
        <v>37</v>
      </c>
      <c r="W69" s="25">
        <f t="shared" si="16"/>
        <v>36.09756097560976</v>
      </c>
      <c r="X69" s="2">
        <v>6.173</v>
      </c>
      <c r="Y69" s="2"/>
      <c r="Z69" s="2"/>
      <c r="AA69" s="25"/>
      <c r="AB69" s="2"/>
      <c r="AC69" s="2">
        <v>1.6E-2</v>
      </c>
      <c r="AD69" s="32">
        <f t="shared" si="18"/>
        <v>98.768000000000001</v>
      </c>
      <c r="AE69" s="6">
        <f t="shared" si="17"/>
        <v>2.7702702702702701E-2</v>
      </c>
      <c r="AF69" s="6">
        <f t="shared" si="19"/>
        <v>0.57756097560975617</v>
      </c>
      <c r="AG69" s="2"/>
      <c r="AH69">
        <f t="shared" si="20"/>
        <v>1.17027027027027E-2</v>
      </c>
      <c r="AI69">
        <f t="shared" si="21"/>
        <v>3.5862253000538531</v>
      </c>
      <c r="AJ69">
        <f t="shared" si="22"/>
        <v>2.7725887222397811</v>
      </c>
      <c r="AK69">
        <f t="shared" ref="AK69:AK126" si="24">IF(AE69&gt;0,LN((AE69-AC69)*1000),"")</f>
        <v>2.4598198153582653</v>
      </c>
      <c r="AL69">
        <f t="shared" si="23"/>
        <v>3.3215299789282842</v>
      </c>
    </row>
    <row r="70" spans="1:38">
      <c r="A70">
        <v>330</v>
      </c>
      <c r="B70">
        <v>700</v>
      </c>
      <c r="D70" t="s">
        <v>447</v>
      </c>
      <c r="E70" s="1">
        <v>40080.408333333333</v>
      </c>
      <c r="G70">
        <v>23.5</v>
      </c>
      <c r="H70" t="s">
        <v>1</v>
      </c>
      <c r="I70" t="s">
        <v>302</v>
      </c>
      <c r="J70" t="s">
        <v>306</v>
      </c>
      <c r="M70" t="s">
        <v>3</v>
      </c>
      <c r="N70" t="s">
        <v>4</v>
      </c>
      <c r="O70" t="s">
        <v>22</v>
      </c>
      <c r="P70">
        <v>39.859614999999998</v>
      </c>
      <c r="Q70">
        <v>-75.782703999999995</v>
      </c>
      <c r="R70" t="s">
        <v>349</v>
      </c>
      <c r="S70" t="s">
        <v>350</v>
      </c>
      <c r="T70" t="s">
        <v>8</v>
      </c>
      <c r="U70">
        <v>0.69199999999999995</v>
      </c>
      <c r="V70">
        <v>26</v>
      </c>
      <c r="W70" s="3">
        <f t="shared" si="16"/>
        <v>37.572254335260119</v>
      </c>
      <c r="X70">
        <v>6.2450000000000001</v>
      </c>
      <c r="AA70" s="3"/>
      <c r="AD70" s="4"/>
      <c r="AE70" s="5"/>
      <c r="AH70" t="str">
        <f t="shared" si="20"/>
        <v/>
      </c>
      <c r="AI70">
        <f t="shared" si="21"/>
        <v>3.6262658613859498</v>
      </c>
      <c r="AJ70" t="str">
        <f t="shared" si="22"/>
        <v/>
      </c>
      <c r="AK70" t="str">
        <f t="shared" si="24"/>
        <v/>
      </c>
      <c r="AL70" t="str">
        <f t="shared" si="23"/>
        <v/>
      </c>
    </row>
    <row r="71" spans="1:38">
      <c r="A71">
        <v>331</v>
      </c>
      <c r="B71">
        <v>701</v>
      </c>
      <c r="D71" t="s">
        <v>447</v>
      </c>
      <c r="E71" s="1">
        <v>40080.408333333333</v>
      </c>
      <c r="G71">
        <v>23.5</v>
      </c>
      <c r="H71" t="s">
        <v>1</v>
      </c>
      <c r="I71" t="s">
        <v>302</v>
      </c>
      <c r="J71" t="s">
        <v>306</v>
      </c>
      <c r="M71" t="s">
        <v>3</v>
      </c>
      <c r="N71" t="s">
        <v>4</v>
      </c>
      <c r="O71" t="s">
        <v>22</v>
      </c>
      <c r="P71">
        <v>39.859614999999998</v>
      </c>
      <c r="Q71">
        <v>-75.782703999999995</v>
      </c>
      <c r="R71" t="s">
        <v>349</v>
      </c>
      <c r="S71" t="s">
        <v>448</v>
      </c>
      <c r="T71" t="s">
        <v>8</v>
      </c>
      <c r="U71">
        <v>0.55600000000000005</v>
      </c>
      <c r="V71">
        <v>21</v>
      </c>
      <c r="W71" s="3">
        <f t="shared" si="16"/>
        <v>37.769784172661865</v>
      </c>
      <c r="X71">
        <v>6.2229999999999999</v>
      </c>
      <c r="AA71" s="3"/>
      <c r="AD71" s="4"/>
      <c r="AE71" s="5"/>
      <c r="AH71" t="str">
        <f t="shared" si="20"/>
        <v/>
      </c>
      <c r="AI71">
        <f t="shared" si="21"/>
        <v>3.6315094224549775</v>
      </c>
      <c r="AJ71" t="str">
        <f t="shared" si="22"/>
        <v/>
      </c>
      <c r="AK71" t="str">
        <f t="shared" si="24"/>
        <v/>
      </c>
      <c r="AL71" t="str">
        <f t="shared" si="23"/>
        <v/>
      </c>
    </row>
    <row r="72" spans="1:38">
      <c r="A72">
        <v>332</v>
      </c>
      <c r="B72">
        <v>702</v>
      </c>
      <c r="D72" t="s">
        <v>447</v>
      </c>
      <c r="E72" s="1">
        <v>40080.408333333333</v>
      </c>
      <c r="G72">
        <v>23.5</v>
      </c>
      <c r="H72" t="s">
        <v>1</v>
      </c>
      <c r="I72" t="s">
        <v>302</v>
      </c>
      <c r="J72" t="s">
        <v>306</v>
      </c>
      <c r="M72" t="s">
        <v>3</v>
      </c>
      <c r="N72" t="s">
        <v>4</v>
      </c>
      <c r="O72" t="s">
        <v>22</v>
      </c>
      <c r="P72">
        <v>39.859614999999998</v>
      </c>
      <c r="Q72">
        <v>-75.782703999999995</v>
      </c>
      <c r="R72" t="s">
        <v>349</v>
      </c>
      <c r="S72" t="s">
        <v>448</v>
      </c>
      <c r="T72" t="s">
        <v>29</v>
      </c>
      <c r="U72">
        <v>0.58899999999999997</v>
      </c>
      <c r="V72">
        <v>24</v>
      </c>
      <c r="W72" s="3">
        <f t="shared" si="16"/>
        <v>40.747028862478778</v>
      </c>
      <c r="X72">
        <v>6.7839999999999998</v>
      </c>
      <c r="AA72" s="3"/>
      <c r="AD72" s="4"/>
      <c r="AE72" s="5"/>
      <c r="AH72" t="str">
        <f t="shared" si="20"/>
        <v/>
      </c>
      <c r="AI72">
        <f t="shared" si="21"/>
        <v>3.707382925678496</v>
      </c>
      <c r="AJ72" t="str">
        <f t="shared" si="22"/>
        <v/>
      </c>
      <c r="AK72" t="str">
        <f t="shared" si="24"/>
        <v/>
      </c>
      <c r="AL72" t="str">
        <f t="shared" si="23"/>
        <v/>
      </c>
    </row>
    <row r="73" spans="1:38">
      <c r="A73" s="2"/>
      <c r="B73" s="2">
        <v>1212</v>
      </c>
      <c r="C73" s="2"/>
      <c r="D73" s="2" t="s">
        <v>449</v>
      </c>
      <c r="E73" s="31">
        <v>40071.620138888888</v>
      </c>
      <c r="F73" s="2"/>
      <c r="G73" s="2">
        <v>24</v>
      </c>
      <c r="H73" s="2" t="s">
        <v>1</v>
      </c>
      <c r="I73" s="2" t="s">
        <v>302</v>
      </c>
      <c r="J73" s="2" t="s">
        <v>306</v>
      </c>
      <c r="K73" s="2"/>
      <c r="L73" s="2"/>
      <c r="M73" s="2" t="s">
        <v>3</v>
      </c>
      <c r="N73" s="2" t="s">
        <v>4</v>
      </c>
      <c r="O73" s="2" t="s">
        <v>22</v>
      </c>
      <c r="P73" s="2">
        <v>39.860581000000003</v>
      </c>
      <c r="Q73" s="2">
        <v>-75.783433000000002</v>
      </c>
      <c r="R73" s="2" t="s">
        <v>399</v>
      </c>
      <c r="S73" s="2"/>
      <c r="T73" s="2" t="s">
        <v>8</v>
      </c>
      <c r="U73" s="2">
        <v>0.58899999999999997</v>
      </c>
      <c r="V73" s="2">
        <v>26</v>
      </c>
      <c r="W73" s="25">
        <f t="shared" si="16"/>
        <v>44.142614601018678</v>
      </c>
      <c r="X73" s="2">
        <v>7.1050000000000004</v>
      </c>
      <c r="Y73" s="2"/>
      <c r="Z73" s="2"/>
      <c r="AA73" s="25"/>
      <c r="AB73" s="2"/>
      <c r="AC73" s="44">
        <v>1.4E-2</v>
      </c>
      <c r="AD73" s="32">
        <f t="shared" ref="AD73:AD101" si="25">AC73*(X73*1000)</f>
        <v>99.47</v>
      </c>
      <c r="AE73" s="6">
        <f t="shared" ref="AE73:AE101" si="26">U73/V73</f>
        <v>2.2653846153846153E-2</v>
      </c>
      <c r="AF73" s="6">
        <f t="shared" ref="AF73:AF101" si="27">AC73/AE73</f>
        <v>0.61799660441426152</v>
      </c>
      <c r="AG73" s="2"/>
      <c r="AH73">
        <f t="shared" si="20"/>
        <v>8.6538461538461526E-3</v>
      </c>
      <c r="AI73">
        <f t="shared" si="21"/>
        <v>3.7874256333520324</v>
      </c>
      <c r="AJ73">
        <f t="shared" si="22"/>
        <v>2.6390573296152584</v>
      </c>
      <c r="AK73">
        <f t="shared" si="24"/>
        <v>2.158003864182938</v>
      </c>
      <c r="AL73">
        <f t="shared" si="23"/>
        <v>3.1203296456301048</v>
      </c>
    </row>
    <row r="74" spans="1:38">
      <c r="A74" s="2"/>
      <c r="B74" s="2">
        <v>1213</v>
      </c>
      <c r="C74" s="2"/>
      <c r="D74" s="2" t="s">
        <v>450</v>
      </c>
      <c r="E74" s="31">
        <v>40071.625694444447</v>
      </c>
      <c r="F74" s="2"/>
      <c r="G74" s="2">
        <v>24</v>
      </c>
      <c r="H74" s="2" t="s">
        <v>1</v>
      </c>
      <c r="I74" s="2" t="s">
        <v>302</v>
      </c>
      <c r="J74" s="2" t="s">
        <v>306</v>
      </c>
      <c r="K74" s="2"/>
      <c r="L74" s="2"/>
      <c r="M74" s="2" t="s">
        <v>3</v>
      </c>
      <c r="N74" s="2" t="s">
        <v>4</v>
      </c>
      <c r="O74" s="2" t="s">
        <v>22</v>
      </c>
      <c r="P74" s="2">
        <v>39.860581000000003</v>
      </c>
      <c r="Q74" s="2">
        <v>-75.783433000000002</v>
      </c>
      <c r="R74" s="2" t="s">
        <v>399</v>
      </c>
      <c r="S74" s="2"/>
      <c r="T74" s="2" t="s">
        <v>8</v>
      </c>
      <c r="U74" s="2">
        <v>0.81599999999999995</v>
      </c>
      <c r="V74" s="2">
        <v>35</v>
      </c>
      <c r="W74" s="25">
        <f t="shared" si="16"/>
        <v>42.892156862745104</v>
      </c>
      <c r="X74" s="2">
        <v>7.3159999999999998</v>
      </c>
      <c r="Y74" s="2"/>
      <c r="Z74" s="2"/>
      <c r="AA74" s="25"/>
      <c r="AB74" s="2"/>
      <c r="AC74" s="44">
        <v>1.2999999999999999E-2</v>
      </c>
      <c r="AD74" s="32">
        <f t="shared" si="25"/>
        <v>95.10799999999999</v>
      </c>
      <c r="AE74" s="6">
        <f t="shared" si="26"/>
        <v>2.3314285714285714E-2</v>
      </c>
      <c r="AF74" s="6">
        <f t="shared" si="27"/>
        <v>0.55759803921568629</v>
      </c>
      <c r="AG74" s="2"/>
      <c r="AH74">
        <f t="shared" si="20"/>
        <v>1.0314285714285715E-2</v>
      </c>
      <c r="AI74">
        <f t="shared" si="21"/>
        <v>3.7586889855074439</v>
      </c>
      <c r="AJ74">
        <f t="shared" si="22"/>
        <v>2.5649493574615367</v>
      </c>
      <c r="AK74">
        <f t="shared" si="24"/>
        <v>2.3335298968434675</v>
      </c>
      <c r="AL74">
        <f t="shared" si="23"/>
        <v>3.1490662934746934</v>
      </c>
    </row>
    <row r="75" spans="1:38">
      <c r="A75" s="2"/>
      <c r="B75" s="2">
        <v>1214</v>
      </c>
      <c r="C75" s="2"/>
      <c r="D75" s="2" t="s">
        <v>450</v>
      </c>
      <c r="E75" s="31">
        <v>40071.625694444447</v>
      </c>
      <c r="F75" s="2"/>
      <c r="G75" s="2">
        <v>24</v>
      </c>
      <c r="H75" s="2" t="s">
        <v>1</v>
      </c>
      <c r="I75" s="2" t="s">
        <v>302</v>
      </c>
      <c r="J75" s="2" t="s">
        <v>306</v>
      </c>
      <c r="K75" s="2"/>
      <c r="L75" s="2"/>
      <c r="M75" s="2" t="s">
        <v>3</v>
      </c>
      <c r="N75" s="2" t="s">
        <v>4</v>
      </c>
      <c r="O75" s="2" t="s">
        <v>22</v>
      </c>
      <c r="P75" s="2">
        <v>39.860581000000003</v>
      </c>
      <c r="Q75" s="2">
        <v>-75.783433000000002</v>
      </c>
      <c r="R75" s="2" t="s">
        <v>399</v>
      </c>
      <c r="S75" s="2"/>
      <c r="T75" s="2" t="s">
        <v>8</v>
      </c>
      <c r="U75" s="2">
        <v>0.60499999999999998</v>
      </c>
      <c r="V75" s="2">
        <v>26</v>
      </c>
      <c r="W75" s="25">
        <f t="shared" si="16"/>
        <v>42.97520661157025</v>
      </c>
      <c r="X75" s="2">
        <v>6.9429999999999996</v>
      </c>
      <c r="Y75" s="2"/>
      <c r="Z75" s="2"/>
      <c r="AA75" s="25"/>
      <c r="AB75" s="2"/>
      <c r="AC75" s="44">
        <v>1.2999999999999999E-2</v>
      </c>
      <c r="AD75" s="32">
        <f t="shared" si="25"/>
        <v>90.259</v>
      </c>
      <c r="AE75" s="6">
        <f t="shared" si="26"/>
        <v>2.3269230769230768E-2</v>
      </c>
      <c r="AF75" s="6">
        <f t="shared" si="27"/>
        <v>0.55867768595041323</v>
      </c>
      <c r="AG75" s="2"/>
      <c r="AH75">
        <f t="shared" si="20"/>
        <v>1.0269230769230768E-2</v>
      </c>
      <c r="AI75">
        <f t="shared" si="21"/>
        <v>3.7606233589727776</v>
      </c>
      <c r="AJ75">
        <f t="shared" si="22"/>
        <v>2.5649493574615367</v>
      </c>
      <c r="AK75">
        <f t="shared" si="24"/>
        <v>2.3291521203787675</v>
      </c>
      <c r="AL75">
        <f t="shared" si="23"/>
        <v>3.1471319200093593</v>
      </c>
    </row>
    <row r="76" spans="1:38">
      <c r="A76" s="2"/>
      <c r="B76" s="2">
        <v>1216</v>
      </c>
      <c r="C76" s="2"/>
      <c r="D76" s="2" t="s">
        <v>451</v>
      </c>
      <c r="E76" s="31">
        <v>40071.630555555559</v>
      </c>
      <c r="F76" s="2"/>
      <c r="G76" s="2">
        <v>24</v>
      </c>
      <c r="H76" s="2" t="s">
        <v>1</v>
      </c>
      <c r="I76" s="2" t="s">
        <v>302</v>
      </c>
      <c r="J76" s="2" t="s">
        <v>306</v>
      </c>
      <c r="K76" s="2"/>
      <c r="L76" s="2"/>
      <c r="M76" s="2" t="s">
        <v>3</v>
      </c>
      <c r="N76" s="2" t="s">
        <v>4</v>
      </c>
      <c r="O76" s="2" t="s">
        <v>22</v>
      </c>
      <c r="P76" s="2">
        <v>39.860581000000003</v>
      </c>
      <c r="Q76" s="2">
        <v>-75.783433000000002</v>
      </c>
      <c r="R76" s="2" t="s">
        <v>399</v>
      </c>
      <c r="S76" s="2"/>
      <c r="T76" s="2" t="s">
        <v>8</v>
      </c>
      <c r="U76" s="2">
        <v>0.66100000000000003</v>
      </c>
      <c r="V76" s="2">
        <v>28</v>
      </c>
      <c r="W76" s="25">
        <f t="shared" si="16"/>
        <v>42.360060514372158</v>
      </c>
      <c r="X76" s="2">
        <v>6.4189999999999996</v>
      </c>
      <c r="Y76" s="2"/>
      <c r="Z76" s="2"/>
      <c r="AA76" s="25"/>
      <c r="AB76" s="2"/>
      <c r="AC76" s="44">
        <v>1.6E-2</v>
      </c>
      <c r="AD76" s="32">
        <f t="shared" si="25"/>
        <v>102.70400000000001</v>
      </c>
      <c r="AE76" s="6">
        <f t="shared" si="26"/>
        <v>2.3607142857142858E-2</v>
      </c>
      <c r="AF76" s="6">
        <f t="shared" si="27"/>
        <v>0.67776096822995457</v>
      </c>
      <c r="AG76" s="2"/>
      <c r="AH76">
        <f t="shared" si="20"/>
        <v>7.6071428571428575E-3</v>
      </c>
      <c r="AI76">
        <f t="shared" si="21"/>
        <v>3.7462059493056548</v>
      </c>
      <c r="AJ76">
        <f t="shared" si="22"/>
        <v>2.7725887222397811</v>
      </c>
      <c r="AK76">
        <f t="shared" si="24"/>
        <v>2.0290876555342212</v>
      </c>
      <c r="AL76">
        <f t="shared" si="23"/>
        <v>3.1615493296764825</v>
      </c>
    </row>
    <row r="77" spans="1:38">
      <c r="A77" s="2"/>
      <c r="B77" s="2">
        <v>1218</v>
      </c>
      <c r="C77" s="2"/>
      <c r="D77" s="2" t="s">
        <v>452</v>
      </c>
      <c r="E77" s="31">
        <v>40071.644444444442</v>
      </c>
      <c r="F77" s="2"/>
      <c r="G77" s="2">
        <v>24</v>
      </c>
      <c r="H77" s="2" t="s">
        <v>1</v>
      </c>
      <c r="I77" s="2" t="s">
        <v>302</v>
      </c>
      <c r="J77" s="2" t="s">
        <v>306</v>
      </c>
      <c r="K77" s="2"/>
      <c r="L77" s="2"/>
      <c r="M77" s="2" t="s">
        <v>3</v>
      </c>
      <c r="N77" s="2" t="s">
        <v>4</v>
      </c>
      <c r="O77" s="2" t="s">
        <v>22</v>
      </c>
      <c r="P77" s="2">
        <v>39.860581000000003</v>
      </c>
      <c r="Q77" s="2">
        <v>-75.783433000000002</v>
      </c>
      <c r="R77" s="2" t="s">
        <v>399</v>
      </c>
      <c r="S77" s="2"/>
      <c r="T77" s="2"/>
      <c r="U77" s="2">
        <v>0.51300000000000001</v>
      </c>
      <c r="V77" s="2">
        <v>22</v>
      </c>
      <c r="W77" s="25">
        <f t="shared" si="16"/>
        <v>42.884990253411303</v>
      </c>
      <c r="X77" s="2">
        <v>7.3090000000000002</v>
      </c>
      <c r="Y77" s="2"/>
      <c r="Z77" s="2"/>
      <c r="AA77" s="25"/>
      <c r="AB77" s="2"/>
      <c r="AC77" s="44">
        <v>1.4E-2</v>
      </c>
      <c r="AD77" s="32">
        <f t="shared" si="25"/>
        <v>102.32600000000001</v>
      </c>
      <c r="AE77" s="6">
        <f t="shared" si="26"/>
        <v>2.3318181818181818E-2</v>
      </c>
      <c r="AF77" s="6">
        <f t="shared" si="27"/>
        <v>0.60038986354775836</v>
      </c>
      <c r="AG77" s="2"/>
      <c r="AH77">
        <f t="shared" si="20"/>
        <v>9.3181818181818175E-3</v>
      </c>
      <c r="AI77">
        <f t="shared" si="21"/>
        <v>3.7585218871696835</v>
      </c>
      <c r="AJ77">
        <f t="shared" si="22"/>
        <v>2.6390573296152584</v>
      </c>
      <c r="AK77">
        <f t="shared" si="24"/>
        <v>2.2319675257800924</v>
      </c>
      <c r="AL77">
        <f t="shared" si="23"/>
        <v>3.1492333918124538</v>
      </c>
    </row>
    <row r="78" spans="1:38">
      <c r="A78" s="2"/>
      <c r="B78" s="2">
        <v>1219</v>
      </c>
      <c r="C78" s="2"/>
      <c r="D78" s="2" t="s">
        <v>453</v>
      </c>
      <c r="E78" s="31">
        <v>40071.65</v>
      </c>
      <c r="F78" s="2"/>
      <c r="G78" s="2">
        <v>24</v>
      </c>
      <c r="H78" s="2" t="s">
        <v>1</v>
      </c>
      <c r="I78" s="2" t="s">
        <v>302</v>
      </c>
      <c r="J78" s="2" t="s">
        <v>306</v>
      </c>
      <c r="K78" s="2"/>
      <c r="L78" s="2"/>
      <c r="M78" s="2" t="s">
        <v>3</v>
      </c>
      <c r="N78" s="2" t="s">
        <v>4</v>
      </c>
      <c r="O78" s="2" t="s">
        <v>22</v>
      </c>
      <c r="P78" s="2">
        <v>39.863286000000002</v>
      </c>
      <c r="Q78" s="2">
        <v>-75.784515999999996</v>
      </c>
      <c r="R78" s="2" t="s">
        <v>346</v>
      </c>
      <c r="S78" s="2"/>
      <c r="T78" s="2"/>
      <c r="U78" s="2">
        <v>0.69299999999999995</v>
      </c>
      <c r="V78" s="2">
        <v>26</v>
      </c>
      <c r="W78" s="25">
        <f t="shared" si="16"/>
        <v>37.518037518037524</v>
      </c>
      <c r="X78" s="2">
        <v>6.4859999999999998</v>
      </c>
      <c r="Y78" s="2"/>
      <c r="Z78" s="2"/>
      <c r="AA78" s="25"/>
      <c r="AB78" s="2"/>
      <c r="AC78" s="44">
        <v>1.4E-2</v>
      </c>
      <c r="AD78" s="32">
        <f t="shared" si="25"/>
        <v>90.804000000000002</v>
      </c>
      <c r="AE78" s="6">
        <f t="shared" si="26"/>
        <v>2.6653846153846153E-2</v>
      </c>
      <c r="AF78" s="6">
        <f t="shared" si="27"/>
        <v>0.5252525252525253</v>
      </c>
      <c r="AG78" s="2"/>
      <c r="AH78">
        <f t="shared" si="20"/>
        <v>1.2653846153846153E-2</v>
      </c>
      <c r="AI78">
        <f t="shared" si="21"/>
        <v>3.6248218178137162</v>
      </c>
      <c r="AJ78">
        <f t="shared" si="22"/>
        <v>2.6390573296152584</v>
      </c>
      <c r="AK78">
        <f t="shared" si="24"/>
        <v>2.5379612127438897</v>
      </c>
      <c r="AL78">
        <f t="shared" si="23"/>
        <v>3.2829334611684211</v>
      </c>
    </row>
    <row r="79" spans="1:38">
      <c r="A79" s="2"/>
      <c r="B79" s="2">
        <v>1220</v>
      </c>
      <c r="C79" s="2"/>
      <c r="D79" s="2" t="s">
        <v>454</v>
      </c>
      <c r="E79" s="31">
        <v>40071.652777777781</v>
      </c>
      <c r="F79" s="2"/>
      <c r="G79" s="2">
        <v>24</v>
      </c>
      <c r="H79" s="2" t="s">
        <v>1</v>
      </c>
      <c r="I79" s="2" t="s">
        <v>302</v>
      </c>
      <c r="J79" s="2" t="s">
        <v>306</v>
      </c>
      <c r="K79" s="2"/>
      <c r="L79" s="2"/>
      <c r="M79" s="2" t="s">
        <v>3</v>
      </c>
      <c r="N79" s="2" t="s">
        <v>4</v>
      </c>
      <c r="O79" s="2" t="s">
        <v>22</v>
      </c>
      <c r="P79" s="2">
        <v>39.863286000000002</v>
      </c>
      <c r="Q79" s="2">
        <v>-75.784515999999996</v>
      </c>
      <c r="R79" s="2" t="s">
        <v>346</v>
      </c>
      <c r="S79" s="2"/>
      <c r="T79" s="2"/>
      <c r="U79" s="2">
        <v>0.436</v>
      </c>
      <c r="V79" s="2">
        <v>17</v>
      </c>
      <c r="W79" s="25">
        <f t="shared" si="16"/>
        <v>38.990825688073393</v>
      </c>
      <c r="X79" s="2">
        <v>6.258</v>
      </c>
      <c r="Y79" s="2"/>
      <c r="Z79" s="2"/>
      <c r="AA79" s="25"/>
      <c r="AB79" s="2"/>
      <c r="AC79" s="44">
        <v>1.4E-2</v>
      </c>
      <c r="AD79" s="32">
        <f t="shared" si="25"/>
        <v>87.611999999999995</v>
      </c>
      <c r="AE79" s="6">
        <f t="shared" si="26"/>
        <v>2.5647058823529412E-2</v>
      </c>
      <c r="AF79" s="6">
        <f t="shared" si="27"/>
        <v>0.54587155963302758</v>
      </c>
      <c r="AG79" s="2"/>
      <c r="AH79">
        <f t="shared" si="20"/>
        <v>1.1647058823529411E-2</v>
      </c>
      <c r="AI79">
        <f t="shared" si="21"/>
        <v>3.6633263796893187</v>
      </c>
      <c r="AJ79">
        <f t="shared" si="22"/>
        <v>2.6390573296152584</v>
      </c>
      <c r="AK79">
        <f t="shared" si="24"/>
        <v>2.455053686638319</v>
      </c>
      <c r="AL79">
        <f t="shared" si="23"/>
        <v>3.2444288992928181</v>
      </c>
    </row>
    <row r="80" spans="1:38">
      <c r="A80" s="2"/>
      <c r="B80" s="2">
        <v>1221</v>
      </c>
      <c r="C80" s="2"/>
      <c r="D80" s="2" t="s">
        <v>455</v>
      </c>
      <c r="E80" s="31">
        <v>40071.65625</v>
      </c>
      <c r="F80" s="2"/>
      <c r="G80" s="2">
        <v>24</v>
      </c>
      <c r="H80" s="2" t="s">
        <v>1</v>
      </c>
      <c r="I80" s="2" t="s">
        <v>302</v>
      </c>
      <c r="J80" s="2" t="s">
        <v>306</v>
      </c>
      <c r="K80" s="2"/>
      <c r="L80" s="2" t="s">
        <v>456</v>
      </c>
      <c r="M80" s="2" t="s">
        <v>3</v>
      </c>
      <c r="N80" s="2" t="s">
        <v>4</v>
      </c>
      <c r="O80" s="2" t="s">
        <v>22</v>
      </c>
      <c r="P80" s="2">
        <v>39.863286000000002</v>
      </c>
      <c r="Q80" s="2">
        <v>-75.784515999999996</v>
      </c>
      <c r="R80" s="2" t="s">
        <v>346</v>
      </c>
      <c r="S80" s="2" t="s">
        <v>457</v>
      </c>
      <c r="T80" s="2"/>
      <c r="U80" s="2">
        <v>0.64800000000000002</v>
      </c>
      <c r="V80" s="2">
        <v>25</v>
      </c>
      <c r="W80" s="25">
        <f t="shared" si="16"/>
        <v>38.580246913580247</v>
      </c>
      <c r="X80" s="2">
        <v>6.4320000000000004</v>
      </c>
      <c r="Y80" s="2"/>
      <c r="Z80" s="2"/>
      <c r="AA80" s="25"/>
      <c r="AB80" s="2"/>
      <c r="AC80" s="44">
        <v>1.4E-2</v>
      </c>
      <c r="AD80" s="32">
        <f t="shared" si="25"/>
        <v>90.048000000000002</v>
      </c>
      <c r="AE80" s="6">
        <f t="shared" si="26"/>
        <v>2.5920000000000002E-2</v>
      </c>
      <c r="AF80" s="6">
        <f t="shared" si="27"/>
        <v>0.54012345679012341</v>
      </c>
      <c r="AG80" s="2"/>
      <c r="AH80">
        <f t="shared" si="20"/>
        <v>1.1920000000000002E-2</v>
      </c>
      <c r="AI80">
        <f t="shared" si="21"/>
        <v>3.6527404074980629</v>
      </c>
      <c r="AJ80">
        <f t="shared" si="22"/>
        <v>2.6390573296152584</v>
      </c>
      <c r="AK80">
        <f t="shared" si="24"/>
        <v>2.478217661637204</v>
      </c>
      <c r="AL80">
        <f t="shared" si="23"/>
        <v>3.2550148714840739</v>
      </c>
    </row>
    <row r="81" spans="1:38">
      <c r="A81" s="2"/>
      <c r="B81" s="2">
        <v>1222</v>
      </c>
      <c r="C81" s="2"/>
      <c r="D81" s="2" t="s">
        <v>458</v>
      </c>
      <c r="E81" s="31">
        <v>40071.670138888891</v>
      </c>
      <c r="F81" s="2"/>
      <c r="G81" s="2">
        <v>24</v>
      </c>
      <c r="H81" s="2" t="s">
        <v>1</v>
      </c>
      <c r="I81" s="2" t="s">
        <v>302</v>
      </c>
      <c r="J81" s="2" t="s">
        <v>306</v>
      </c>
      <c r="K81" s="2"/>
      <c r="L81" s="2"/>
      <c r="M81" s="2" t="s">
        <v>3</v>
      </c>
      <c r="N81" s="2" t="s">
        <v>4</v>
      </c>
      <c r="O81" s="2" t="s">
        <v>22</v>
      </c>
      <c r="P81" s="2">
        <v>39.863286000000002</v>
      </c>
      <c r="Q81" s="2">
        <v>-75.784515999999996</v>
      </c>
      <c r="R81" s="2" t="s">
        <v>346</v>
      </c>
      <c r="S81" s="2"/>
      <c r="T81" s="2"/>
      <c r="U81" s="2">
        <v>0.71599999999999997</v>
      </c>
      <c r="V81" s="2">
        <v>27</v>
      </c>
      <c r="W81" s="25">
        <f t="shared" si="16"/>
        <v>37.709497206703915</v>
      </c>
      <c r="X81" s="2">
        <v>5.7939999999999996</v>
      </c>
      <c r="Y81" s="2"/>
      <c r="Z81" s="2"/>
      <c r="AA81" s="25"/>
      <c r="AB81" s="2"/>
      <c r="AC81" s="44">
        <v>1.4999999999999999E-2</v>
      </c>
      <c r="AD81" s="32">
        <f t="shared" si="25"/>
        <v>86.91</v>
      </c>
      <c r="AE81" s="6">
        <f t="shared" si="26"/>
        <v>2.6518518518518518E-2</v>
      </c>
      <c r="AF81" s="6">
        <f t="shared" si="27"/>
        <v>0.56564245810055869</v>
      </c>
      <c r="AG81" s="2"/>
      <c r="AH81">
        <f t="shared" si="20"/>
        <v>1.1518518518518518E-2</v>
      </c>
      <c r="AI81">
        <f t="shared" si="21"/>
        <v>3.6299119780258207</v>
      </c>
      <c r="AJ81">
        <f t="shared" si="22"/>
        <v>2.7080502011022101</v>
      </c>
      <c r="AK81">
        <f t="shared" si="24"/>
        <v>2.4439560461749053</v>
      </c>
      <c r="AL81">
        <f t="shared" si="23"/>
        <v>3.2778433009563166</v>
      </c>
    </row>
    <row r="82" spans="1:38">
      <c r="A82" s="2"/>
      <c r="B82" s="2">
        <v>1223</v>
      </c>
      <c r="C82" s="2"/>
      <c r="D82" s="2" t="s">
        <v>459</v>
      </c>
      <c r="E82" s="31">
        <v>40071.673611111109</v>
      </c>
      <c r="F82" s="2"/>
      <c r="G82" s="2">
        <v>24</v>
      </c>
      <c r="H82" s="2" t="s">
        <v>1</v>
      </c>
      <c r="I82" s="2" t="s">
        <v>302</v>
      </c>
      <c r="J82" s="2" t="s">
        <v>306</v>
      </c>
      <c r="K82" s="2"/>
      <c r="L82" s="2"/>
      <c r="M82" s="2" t="s">
        <v>3</v>
      </c>
      <c r="N82" s="2" t="s">
        <v>4</v>
      </c>
      <c r="O82" s="2" t="s">
        <v>22</v>
      </c>
      <c r="P82" s="2">
        <v>39.863286000000002</v>
      </c>
      <c r="Q82" s="2">
        <v>-75.784515999999996</v>
      </c>
      <c r="R82" s="2" t="s">
        <v>346</v>
      </c>
      <c r="S82" s="2"/>
      <c r="T82" s="2"/>
      <c r="U82" s="2">
        <v>0.66800000000000004</v>
      </c>
      <c r="V82" s="2">
        <v>24</v>
      </c>
      <c r="W82" s="25">
        <f t="shared" si="16"/>
        <v>35.928143712574851</v>
      </c>
      <c r="X82" s="2">
        <v>6.2519999999999998</v>
      </c>
      <c r="Y82" s="2"/>
      <c r="Z82" s="2"/>
      <c r="AA82" s="25"/>
      <c r="AB82" s="2"/>
      <c r="AC82" s="44">
        <v>1.4E-2</v>
      </c>
      <c r="AD82" s="32">
        <f t="shared" si="25"/>
        <v>87.528000000000006</v>
      </c>
      <c r="AE82" s="6">
        <f t="shared" si="26"/>
        <v>2.7833333333333335E-2</v>
      </c>
      <c r="AF82" s="6">
        <f t="shared" si="27"/>
        <v>0.50299401197604787</v>
      </c>
      <c r="AG82" s="2"/>
      <c r="AH82">
        <f t="shared" si="20"/>
        <v>1.3833333333333335E-2</v>
      </c>
      <c r="AI82">
        <f t="shared" si="21"/>
        <v>3.5815209357934368</v>
      </c>
      <c r="AJ82">
        <f t="shared" si="22"/>
        <v>2.6390573296152584</v>
      </c>
      <c r="AK82">
        <f t="shared" si="24"/>
        <v>2.6270811385685429</v>
      </c>
      <c r="AL82">
        <f t="shared" si="23"/>
        <v>3.3262343431887</v>
      </c>
    </row>
    <row r="83" spans="1:38">
      <c r="A83" s="2"/>
      <c r="B83" s="2">
        <v>1226</v>
      </c>
      <c r="C83" s="2"/>
      <c r="D83" s="2" t="s">
        <v>460</v>
      </c>
      <c r="E83" s="31">
        <v>40072.333333333336</v>
      </c>
      <c r="F83" s="2"/>
      <c r="G83" s="2">
        <v>24</v>
      </c>
      <c r="H83" s="2" t="s">
        <v>1</v>
      </c>
      <c r="I83" s="2" t="s">
        <v>302</v>
      </c>
      <c r="J83" s="2" t="s">
        <v>306</v>
      </c>
      <c r="K83" s="2"/>
      <c r="L83" s="2" t="s">
        <v>456</v>
      </c>
      <c r="M83" s="2" t="s">
        <v>3</v>
      </c>
      <c r="N83" s="2" t="s">
        <v>4</v>
      </c>
      <c r="O83" s="2" t="s">
        <v>22</v>
      </c>
      <c r="P83" s="2">
        <v>39.863286000000002</v>
      </c>
      <c r="Q83" s="2">
        <v>-75.784515999999996</v>
      </c>
      <c r="R83" s="2" t="s">
        <v>346</v>
      </c>
      <c r="S83" s="39" t="s">
        <v>110</v>
      </c>
      <c r="T83" s="39" t="s">
        <v>8</v>
      </c>
      <c r="U83" s="2">
        <v>0.59599999999999997</v>
      </c>
      <c r="V83" s="2">
        <v>21</v>
      </c>
      <c r="W83" s="25">
        <f t="shared" si="16"/>
        <v>35.234899328859065</v>
      </c>
      <c r="X83" s="2">
        <v>6.282</v>
      </c>
      <c r="Y83" s="2"/>
      <c r="Z83" s="2"/>
      <c r="AA83" s="25"/>
      <c r="AB83" s="2"/>
      <c r="AC83" s="44">
        <v>1.4999999999999999E-2</v>
      </c>
      <c r="AD83" s="32">
        <f t="shared" si="25"/>
        <v>94.22999999999999</v>
      </c>
      <c r="AE83" s="6">
        <f t="shared" si="26"/>
        <v>2.8380952380952378E-2</v>
      </c>
      <c r="AF83" s="6">
        <f t="shared" si="27"/>
        <v>0.52852348993288589</v>
      </c>
      <c r="AG83" s="2"/>
      <c r="AH83">
        <f t="shared" si="20"/>
        <v>1.3380952380952379E-2</v>
      </c>
      <c r="AI83">
        <f t="shared" si="21"/>
        <v>3.5620370496402103</v>
      </c>
      <c r="AJ83">
        <f t="shared" si="22"/>
        <v>2.7080502011022101</v>
      </c>
      <c r="AK83">
        <f t="shared" si="24"/>
        <v>2.5938322316103228</v>
      </c>
      <c r="AL83">
        <f t="shared" si="23"/>
        <v>3.3457182293419265</v>
      </c>
    </row>
    <row r="84" spans="1:38">
      <c r="B84" s="2">
        <v>1340</v>
      </c>
      <c r="D84" s="2" t="s">
        <v>461</v>
      </c>
      <c r="E84" s="1">
        <v>40412.324305555558</v>
      </c>
      <c r="G84">
        <v>24</v>
      </c>
      <c r="H84" t="s">
        <v>106</v>
      </c>
      <c r="I84" t="s">
        <v>336</v>
      </c>
      <c r="J84" t="s">
        <v>337</v>
      </c>
      <c r="K84" t="s">
        <v>365</v>
      </c>
      <c r="M84" t="s">
        <v>462</v>
      </c>
      <c r="N84" t="s">
        <v>463</v>
      </c>
      <c r="O84" t="s">
        <v>311</v>
      </c>
      <c r="P84">
        <v>39.684593</v>
      </c>
      <c r="Q84">
        <v>-75.852906000000004</v>
      </c>
      <c r="R84" t="s">
        <v>464</v>
      </c>
      <c r="S84" t="s">
        <v>465</v>
      </c>
      <c r="T84" t="s">
        <v>17</v>
      </c>
      <c r="U84">
        <v>0.66200000000000003</v>
      </c>
      <c r="V84">
        <v>27</v>
      </c>
      <c r="W84" s="3">
        <f t="shared" si="16"/>
        <v>40.785498489425983</v>
      </c>
      <c r="X84">
        <v>6.6369999999999996</v>
      </c>
      <c r="AA84" s="3"/>
      <c r="AC84" s="44">
        <v>1.2999999999999999E-2</v>
      </c>
      <c r="AD84" s="4">
        <f t="shared" si="25"/>
        <v>86.280999999999992</v>
      </c>
      <c r="AE84" s="5">
        <f t="shared" si="26"/>
        <v>2.4518518518518519E-2</v>
      </c>
      <c r="AF84" s="5">
        <f t="shared" si="27"/>
        <v>0.53021148036253773</v>
      </c>
      <c r="AH84">
        <f t="shared" si="20"/>
        <v>1.151851851851852E-2</v>
      </c>
      <c r="AI84">
        <f t="shared" si="21"/>
        <v>3.7083265890494581</v>
      </c>
      <c r="AJ84">
        <f t="shared" si="22"/>
        <v>2.5649493574615367</v>
      </c>
      <c r="AK84">
        <f t="shared" si="24"/>
        <v>2.4439560461749053</v>
      </c>
      <c r="AL84">
        <f t="shared" si="23"/>
        <v>3.1994286899326791</v>
      </c>
    </row>
    <row r="85" spans="1:38">
      <c r="B85" s="2">
        <v>1341</v>
      </c>
      <c r="D85" s="2" t="s">
        <v>461</v>
      </c>
      <c r="E85" s="1">
        <v>40412.324305555558</v>
      </c>
      <c r="G85">
        <v>24</v>
      </c>
      <c r="H85" t="s">
        <v>106</v>
      </c>
      <c r="I85" t="s">
        <v>336</v>
      </c>
      <c r="J85" t="s">
        <v>337</v>
      </c>
      <c r="K85" t="s">
        <v>466</v>
      </c>
      <c r="M85" t="s">
        <v>462</v>
      </c>
      <c r="N85" t="s">
        <v>463</v>
      </c>
      <c r="O85" t="s">
        <v>311</v>
      </c>
      <c r="P85">
        <v>39.684593</v>
      </c>
      <c r="Q85">
        <v>-75.852906000000004</v>
      </c>
      <c r="R85" t="s">
        <v>464</v>
      </c>
      <c r="S85" t="s">
        <v>465</v>
      </c>
      <c r="T85" t="s">
        <v>17</v>
      </c>
      <c r="U85">
        <v>0.60399999999999998</v>
      </c>
      <c r="V85">
        <v>25</v>
      </c>
      <c r="W85" s="3">
        <f t="shared" si="16"/>
        <v>41.390728476821195</v>
      </c>
      <c r="X85">
        <v>7.3090000000000002</v>
      </c>
      <c r="AA85" s="3"/>
      <c r="AC85" s="44">
        <v>1.2999999999999999E-2</v>
      </c>
      <c r="AD85" s="4">
        <f t="shared" si="25"/>
        <v>95.016999999999996</v>
      </c>
      <c r="AE85" s="5">
        <f t="shared" si="26"/>
        <v>2.4160000000000001E-2</v>
      </c>
      <c r="AF85" s="5">
        <f t="shared" si="27"/>
        <v>0.53807947019867541</v>
      </c>
      <c r="AH85">
        <f t="shared" si="20"/>
        <v>1.1160000000000002E-2</v>
      </c>
      <c r="AI85">
        <f t="shared" si="21"/>
        <v>3.7230569059155227</v>
      </c>
      <c r="AJ85">
        <f t="shared" si="22"/>
        <v>2.5649493574615367</v>
      </c>
      <c r="AK85">
        <f t="shared" si="24"/>
        <v>2.4123359569531653</v>
      </c>
      <c r="AL85">
        <f t="shared" si="23"/>
        <v>3.1846983730666141</v>
      </c>
    </row>
    <row r="86" spans="1:38">
      <c r="B86" s="2">
        <v>1343</v>
      </c>
      <c r="D86" s="2" t="s">
        <v>461</v>
      </c>
      <c r="E86" s="1">
        <v>40412.324305555558</v>
      </c>
      <c r="G86">
        <v>24</v>
      </c>
      <c r="H86" t="s">
        <v>106</v>
      </c>
      <c r="I86" t="s">
        <v>336</v>
      </c>
      <c r="J86" t="s">
        <v>337</v>
      </c>
      <c r="K86" t="s">
        <v>467</v>
      </c>
      <c r="M86" t="s">
        <v>462</v>
      </c>
      <c r="N86" t="s">
        <v>463</v>
      </c>
      <c r="O86" t="s">
        <v>311</v>
      </c>
      <c r="P86">
        <v>39.684593</v>
      </c>
      <c r="Q86">
        <v>-75.852906000000004</v>
      </c>
      <c r="R86" t="s">
        <v>464</v>
      </c>
      <c r="S86" t="s">
        <v>465</v>
      </c>
      <c r="T86" t="s">
        <v>17</v>
      </c>
      <c r="U86">
        <v>0.69399999999999995</v>
      </c>
      <c r="V86">
        <v>29</v>
      </c>
      <c r="W86" s="3">
        <f t="shared" si="16"/>
        <v>41.786743515850148</v>
      </c>
      <c r="X86">
        <v>7.0780000000000003</v>
      </c>
      <c r="AA86" s="3"/>
      <c r="AC86" s="44">
        <v>1.2999999999999999E-2</v>
      </c>
      <c r="AD86" s="4">
        <f t="shared" si="25"/>
        <v>92.013999999999996</v>
      </c>
      <c r="AE86" s="5">
        <f t="shared" si="26"/>
        <v>2.3931034482758618E-2</v>
      </c>
      <c r="AF86" s="5">
        <f t="shared" si="27"/>
        <v>0.54322766570605185</v>
      </c>
      <c r="AH86">
        <f t="shared" si="20"/>
        <v>1.0931034482758619E-2</v>
      </c>
      <c r="AI86">
        <f t="shared" si="21"/>
        <v>3.7325791484618067</v>
      </c>
      <c r="AJ86">
        <f t="shared" si="22"/>
        <v>2.5649493574615367</v>
      </c>
      <c r="AK86">
        <f t="shared" si="24"/>
        <v>2.3916059438908066</v>
      </c>
      <c r="AL86">
        <f t="shared" si="23"/>
        <v>3.1751761305203305</v>
      </c>
    </row>
    <row r="87" spans="1:38">
      <c r="B87" s="2">
        <v>1345</v>
      </c>
      <c r="D87" s="2" t="s">
        <v>461</v>
      </c>
      <c r="E87" s="1">
        <v>40412.324305555558</v>
      </c>
      <c r="G87">
        <v>24</v>
      </c>
      <c r="H87" t="s">
        <v>106</v>
      </c>
      <c r="I87" t="s">
        <v>336</v>
      </c>
      <c r="J87" t="s">
        <v>337</v>
      </c>
      <c r="K87" t="s">
        <v>466</v>
      </c>
      <c r="M87" t="s">
        <v>462</v>
      </c>
      <c r="N87" t="s">
        <v>463</v>
      </c>
      <c r="O87" t="s">
        <v>311</v>
      </c>
      <c r="P87">
        <v>39.684593</v>
      </c>
      <c r="Q87">
        <v>-75.852906000000004</v>
      </c>
      <c r="R87" t="s">
        <v>464</v>
      </c>
      <c r="S87" t="s">
        <v>465</v>
      </c>
      <c r="T87" t="s">
        <v>17</v>
      </c>
      <c r="U87">
        <v>0.57999999999999996</v>
      </c>
      <c r="V87">
        <v>24</v>
      </c>
      <c r="W87" s="3">
        <f t="shared" si="16"/>
        <v>41.379310344827587</v>
      </c>
      <c r="X87">
        <v>6.9130000000000003</v>
      </c>
      <c r="AA87" s="3"/>
      <c r="AC87" s="44">
        <v>1.4E-2</v>
      </c>
      <c r="AD87" s="4">
        <f t="shared" si="25"/>
        <v>96.781999999999996</v>
      </c>
      <c r="AE87" s="5">
        <f t="shared" si="26"/>
        <v>2.4166666666666666E-2</v>
      </c>
      <c r="AF87" s="5">
        <f t="shared" si="27"/>
        <v>0.57931034482758625</v>
      </c>
      <c r="AH87">
        <f t="shared" si="20"/>
        <v>1.0166666666666666E-2</v>
      </c>
      <c r="AI87">
        <f t="shared" si="21"/>
        <v>3.7227810057896176</v>
      </c>
      <c r="AJ87">
        <f t="shared" si="22"/>
        <v>2.6390573296152584</v>
      </c>
      <c r="AK87">
        <f t="shared" si="24"/>
        <v>2.3191143949452564</v>
      </c>
      <c r="AL87">
        <f t="shared" si="23"/>
        <v>3.1849742731925192</v>
      </c>
    </row>
    <row r="88" spans="1:38">
      <c r="B88" s="2">
        <v>1346</v>
      </c>
      <c r="D88" s="2" t="s">
        <v>461</v>
      </c>
      <c r="E88" s="1">
        <v>40412.324305555558</v>
      </c>
      <c r="G88">
        <v>24</v>
      </c>
      <c r="H88" t="s">
        <v>106</v>
      </c>
      <c r="I88" t="s">
        <v>336</v>
      </c>
      <c r="J88" t="s">
        <v>337</v>
      </c>
      <c r="K88" t="s">
        <v>468</v>
      </c>
      <c r="M88" t="s">
        <v>462</v>
      </c>
      <c r="N88" t="s">
        <v>463</v>
      </c>
      <c r="O88" t="s">
        <v>311</v>
      </c>
      <c r="P88">
        <v>39.684593</v>
      </c>
      <c r="Q88">
        <v>-75.852906000000004</v>
      </c>
      <c r="R88" t="s">
        <v>464</v>
      </c>
      <c r="S88" t="s">
        <v>465</v>
      </c>
      <c r="T88" t="s">
        <v>17</v>
      </c>
      <c r="U88">
        <v>0.64100000000000001</v>
      </c>
      <c r="V88">
        <v>26</v>
      </c>
      <c r="W88" s="3">
        <f t="shared" si="16"/>
        <v>40.561622464898598</v>
      </c>
      <c r="X88">
        <v>6.8710000000000004</v>
      </c>
      <c r="AA88" s="3"/>
      <c r="AC88" s="44">
        <v>1.4E-2</v>
      </c>
      <c r="AD88" s="4">
        <f t="shared" si="25"/>
        <v>96.194000000000003</v>
      </c>
      <c r="AE88" s="5">
        <f t="shared" si="26"/>
        <v>2.4653846153846155E-2</v>
      </c>
      <c r="AF88" s="5">
        <f t="shared" si="27"/>
        <v>0.56786271450858039</v>
      </c>
      <c r="AH88">
        <f t="shared" si="20"/>
        <v>1.0653846153846154E-2</v>
      </c>
      <c r="AI88">
        <f t="shared" si="21"/>
        <v>3.7028223600829491</v>
      </c>
      <c r="AJ88">
        <f t="shared" si="22"/>
        <v>2.6390573296152584</v>
      </c>
      <c r="AK88">
        <f t="shared" si="24"/>
        <v>2.3659209681658564</v>
      </c>
      <c r="AL88">
        <f t="shared" si="23"/>
        <v>3.2049329188991882</v>
      </c>
    </row>
    <row r="89" spans="1:38">
      <c r="B89" s="2">
        <v>1350</v>
      </c>
      <c r="D89" s="2" t="s">
        <v>469</v>
      </c>
      <c r="E89" s="1">
        <v>40412.329861111109</v>
      </c>
      <c r="G89">
        <v>24</v>
      </c>
      <c r="H89" t="s">
        <v>106</v>
      </c>
      <c r="I89" t="s">
        <v>336</v>
      </c>
      <c r="J89" t="s">
        <v>337</v>
      </c>
      <c r="K89" t="s">
        <v>470</v>
      </c>
      <c r="M89" t="s">
        <v>462</v>
      </c>
      <c r="N89" t="s">
        <v>463</v>
      </c>
      <c r="O89" t="s">
        <v>311</v>
      </c>
      <c r="P89">
        <v>39.684593</v>
      </c>
      <c r="Q89">
        <v>-75.852906000000004</v>
      </c>
      <c r="R89" t="s">
        <v>464</v>
      </c>
      <c r="S89" t="s">
        <v>465</v>
      </c>
      <c r="T89" t="s">
        <v>17</v>
      </c>
      <c r="U89">
        <v>0.57499999999999996</v>
      </c>
      <c r="V89">
        <v>23</v>
      </c>
      <c r="W89" s="3">
        <f t="shared" si="16"/>
        <v>40</v>
      </c>
      <c r="X89">
        <v>6.55</v>
      </c>
      <c r="AA89" s="3"/>
      <c r="AC89" s="44">
        <v>1.4999999999999999E-2</v>
      </c>
      <c r="AD89" s="4">
        <f t="shared" si="25"/>
        <v>98.25</v>
      </c>
      <c r="AE89" s="5">
        <f t="shared" si="26"/>
        <v>2.4999999999999998E-2</v>
      </c>
      <c r="AF89" s="5">
        <f t="shared" si="27"/>
        <v>0.6</v>
      </c>
      <c r="AH89">
        <f t="shared" si="20"/>
        <v>9.9999999999999985E-3</v>
      </c>
      <c r="AI89">
        <f t="shared" si="21"/>
        <v>3.6888794541139363</v>
      </c>
      <c r="AJ89">
        <f t="shared" si="22"/>
        <v>2.7080502011022101</v>
      </c>
      <c r="AK89">
        <f t="shared" si="24"/>
        <v>2.3025850929940455</v>
      </c>
      <c r="AL89">
        <f t="shared" si="23"/>
        <v>3.2188758248682006</v>
      </c>
    </row>
    <row r="90" spans="1:38">
      <c r="B90" s="2">
        <v>1351</v>
      </c>
      <c r="D90" s="2" t="s">
        <v>469</v>
      </c>
      <c r="E90" s="1">
        <v>40412.329861111109</v>
      </c>
      <c r="G90">
        <v>24</v>
      </c>
      <c r="H90" t="s">
        <v>106</v>
      </c>
      <c r="I90" t="s">
        <v>336</v>
      </c>
      <c r="J90" t="s">
        <v>337</v>
      </c>
      <c r="K90" t="s">
        <v>471</v>
      </c>
      <c r="M90" t="s">
        <v>462</v>
      </c>
      <c r="N90" t="s">
        <v>463</v>
      </c>
      <c r="O90" t="s">
        <v>311</v>
      </c>
      <c r="P90">
        <v>39.684593</v>
      </c>
      <c r="Q90">
        <v>-75.852906000000004</v>
      </c>
      <c r="R90" t="s">
        <v>464</v>
      </c>
      <c r="S90" t="s">
        <v>465</v>
      </c>
      <c r="T90" t="s">
        <v>17</v>
      </c>
      <c r="U90">
        <v>0.73499999999999999</v>
      </c>
      <c r="V90">
        <v>30</v>
      </c>
      <c r="W90" s="3">
        <f t="shared" si="16"/>
        <v>40.816326530612244</v>
      </c>
      <c r="X90">
        <v>6.8659999999999997</v>
      </c>
      <c r="AA90" s="3"/>
      <c r="AC90" s="44">
        <v>1.4E-2</v>
      </c>
      <c r="AD90" s="4">
        <f t="shared" si="25"/>
        <v>96.123999999999995</v>
      </c>
      <c r="AE90" s="5">
        <f t="shared" si="26"/>
        <v>2.4500000000000001E-2</v>
      </c>
      <c r="AF90" s="5">
        <f t="shared" si="27"/>
        <v>0.5714285714285714</v>
      </c>
      <c r="AH90">
        <f t="shared" si="20"/>
        <v>1.0500000000000001E-2</v>
      </c>
      <c r="AI90">
        <f t="shared" si="21"/>
        <v>3.7090821614314557</v>
      </c>
      <c r="AJ90">
        <f t="shared" si="22"/>
        <v>2.6390573296152584</v>
      </c>
      <c r="AK90">
        <f t="shared" si="24"/>
        <v>2.3513752571634776</v>
      </c>
      <c r="AL90">
        <f t="shared" si="23"/>
        <v>3.1986731175506815</v>
      </c>
    </row>
    <row r="91" spans="1:38">
      <c r="B91" s="2">
        <v>1352</v>
      </c>
      <c r="D91" s="2" t="s">
        <v>472</v>
      </c>
      <c r="E91" s="1">
        <v>40412.332638888889</v>
      </c>
      <c r="G91">
        <v>24</v>
      </c>
      <c r="H91" t="s">
        <v>106</v>
      </c>
      <c r="I91" t="s">
        <v>336</v>
      </c>
      <c r="J91" t="s">
        <v>337</v>
      </c>
      <c r="K91" t="s">
        <v>365</v>
      </c>
      <c r="M91" t="s">
        <v>462</v>
      </c>
      <c r="N91" t="s">
        <v>463</v>
      </c>
      <c r="O91" t="s">
        <v>311</v>
      </c>
      <c r="P91">
        <v>39.684593</v>
      </c>
      <c r="Q91">
        <v>-75.852906000000004</v>
      </c>
      <c r="R91" t="s">
        <v>464</v>
      </c>
      <c r="S91" t="s">
        <v>465</v>
      </c>
      <c r="T91" t="s">
        <v>17</v>
      </c>
      <c r="U91">
        <v>0.76100000000000001</v>
      </c>
      <c r="V91">
        <v>32</v>
      </c>
      <c r="W91" s="3">
        <f t="shared" si="16"/>
        <v>42.049934296977661</v>
      </c>
      <c r="X91">
        <v>7.0430000000000001</v>
      </c>
      <c r="AA91" s="3"/>
      <c r="AC91" s="44">
        <v>1.2999999999999999E-2</v>
      </c>
      <c r="AD91" s="4">
        <f t="shared" si="25"/>
        <v>91.558999999999997</v>
      </c>
      <c r="AE91" s="5">
        <f t="shared" si="26"/>
        <v>2.378125E-2</v>
      </c>
      <c r="AF91" s="5">
        <f t="shared" si="27"/>
        <v>0.54664914586070956</v>
      </c>
      <c r="AH91">
        <f t="shared" si="20"/>
        <v>1.0781250000000001E-2</v>
      </c>
      <c r="AI91">
        <f t="shared" si="21"/>
        <v>3.7388578239201777</v>
      </c>
      <c r="AJ91">
        <f t="shared" si="22"/>
        <v>2.5649493574615367</v>
      </c>
      <c r="AK91">
        <f t="shared" si="24"/>
        <v>2.3778085142316332</v>
      </c>
      <c r="AL91">
        <f t="shared" si="23"/>
        <v>3.1688974550619591</v>
      </c>
    </row>
    <row r="92" spans="1:38">
      <c r="B92" s="2">
        <v>1353</v>
      </c>
      <c r="D92" s="2" t="s">
        <v>472</v>
      </c>
      <c r="E92" s="1">
        <v>40412.332638888889</v>
      </c>
      <c r="G92">
        <v>24</v>
      </c>
      <c r="H92" t="s">
        <v>106</v>
      </c>
      <c r="I92" t="s">
        <v>336</v>
      </c>
      <c r="J92" t="s">
        <v>337</v>
      </c>
      <c r="K92" t="s">
        <v>466</v>
      </c>
      <c r="M92" t="s">
        <v>462</v>
      </c>
      <c r="N92" t="s">
        <v>463</v>
      </c>
      <c r="O92" t="s">
        <v>311</v>
      </c>
      <c r="P92">
        <v>39.684593</v>
      </c>
      <c r="Q92">
        <v>-75.852906000000004</v>
      </c>
      <c r="R92" t="s">
        <v>464</v>
      </c>
      <c r="S92" t="s">
        <v>465</v>
      </c>
      <c r="T92" t="s">
        <v>17</v>
      </c>
      <c r="U92">
        <v>0.621</v>
      </c>
      <c r="V92">
        <v>25</v>
      </c>
      <c r="W92" s="3">
        <f t="shared" si="16"/>
        <v>40.257648953301128</v>
      </c>
      <c r="X92">
        <v>6.9870000000000001</v>
      </c>
      <c r="AA92" s="3"/>
      <c r="AC92" s="44">
        <v>1.4E-2</v>
      </c>
      <c r="AD92" s="4">
        <f t="shared" si="25"/>
        <v>97.817999999999998</v>
      </c>
      <c r="AE92" s="5">
        <f t="shared" si="26"/>
        <v>2.4840000000000001E-2</v>
      </c>
      <c r="AF92" s="5">
        <f t="shared" si="27"/>
        <v>0.56360708534621573</v>
      </c>
      <c r="AH92">
        <f t="shared" si="20"/>
        <v>1.0840000000000001E-2</v>
      </c>
      <c r="AI92">
        <f t="shared" si="21"/>
        <v>3.695300021916859</v>
      </c>
      <c r="AJ92">
        <f t="shared" si="22"/>
        <v>2.6390573296152584</v>
      </c>
      <c r="AK92">
        <f t="shared" si="24"/>
        <v>2.3832429960115</v>
      </c>
      <c r="AL92">
        <f t="shared" si="23"/>
        <v>3.2124552570652778</v>
      </c>
    </row>
    <row r="93" spans="1:38">
      <c r="B93" s="2">
        <v>1355</v>
      </c>
      <c r="D93" s="2" t="s">
        <v>473</v>
      </c>
      <c r="E93" s="1">
        <v>40412.336111111108</v>
      </c>
      <c r="G93">
        <v>24</v>
      </c>
      <c r="H93" t="s">
        <v>106</v>
      </c>
      <c r="I93" t="s">
        <v>336</v>
      </c>
      <c r="J93" t="s">
        <v>337</v>
      </c>
      <c r="K93" t="s">
        <v>466</v>
      </c>
      <c r="M93" t="s">
        <v>462</v>
      </c>
      <c r="N93" t="s">
        <v>463</v>
      </c>
      <c r="O93" t="s">
        <v>311</v>
      </c>
      <c r="P93">
        <v>39.684593</v>
      </c>
      <c r="Q93">
        <v>-75.852906000000004</v>
      </c>
      <c r="R93" t="s">
        <v>464</v>
      </c>
      <c r="S93" t="s">
        <v>465</v>
      </c>
      <c r="T93" t="s">
        <v>17</v>
      </c>
      <c r="U93">
        <v>0.50900000000000001</v>
      </c>
      <c r="V93">
        <v>21</v>
      </c>
      <c r="W93" s="3">
        <f t="shared" si="16"/>
        <v>41.257367387033398</v>
      </c>
      <c r="X93">
        <v>7.2030000000000003</v>
      </c>
      <c r="AA93" s="3"/>
      <c r="AC93" s="44">
        <v>1.4E-2</v>
      </c>
      <c r="AD93" s="4">
        <f t="shared" si="25"/>
        <v>100.842</v>
      </c>
      <c r="AE93" s="5">
        <f t="shared" si="26"/>
        <v>2.4238095238095239E-2</v>
      </c>
      <c r="AF93" s="5">
        <f t="shared" si="27"/>
        <v>0.57760314341846752</v>
      </c>
      <c r="AH93">
        <f t="shared" si="20"/>
        <v>1.0238095238095239E-2</v>
      </c>
      <c r="AI93">
        <f t="shared" si="21"/>
        <v>3.7198297001550373</v>
      </c>
      <c r="AJ93">
        <f t="shared" si="22"/>
        <v>2.6390573296152584</v>
      </c>
      <c r="AK93">
        <f t="shared" si="24"/>
        <v>2.3261155904042399</v>
      </c>
      <c r="AL93">
        <f t="shared" si="23"/>
        <v>3.1879255788270999</v>
      </c>
    </row>
    <row r="94" spans="1:38">
      <c r="B94" s="2">
        <v>1362</v>
      </c>
      <c r="D94" s="2" t="s">
        <v>474</v>
      </c>
      <c r="E94" s="1">
        <v>40412.354166666664</v>
      </c>
      <c r="G94">
        <v>24</v>
      </c>
      <c r="H94" t="s">
        <v>106</v>
      </c>
      <c r="I94" t="s">
        <v>336</v>
      </c>
      <c r="J94" t="s">
        <v>337</v>
      </c>
      <c r="K94" t="s">
        <v>470</v>
      </c>
      <c r="M94" t="s">
        <v>462</v>
      </c>
      <c r="N94" t="s">
        <v>463</v>
      </c>
      <c r="O94" t="s">
        <v>311</v>
      </c>
      <c r="P94">
        <v>39.684417000000003</v>
      </c>
      <c r="Q94">
        <v>-75.826334000000003</v>
      </c>
      <c r="R94" t="s">
        <v>475</v>
      </c>
      <c r="S94" t="s">
        <v>476</v>
      </c>
      <c r="T94" t="s">
        <v>17</v>
      </c>
      <c r="U94">
        <v>0.56000000000000005</v>
      </c>
      <c r="V94">
        <v>24</v>
      </c>
      <c r="W94" s="3">
        <f t="shared" si="16"/>
        <v>42.857142857142854</v>
      </c>
      <c r="X94">
        <v>7.4130000000000003</v>
      </c>
      <c r="AA94" s="3"/>
      <c r="AC94" s="44">
        <v>1.4E-2</v>
      </c>
      <c r="AD94" s="4">
        <f t="shared" si="25"/>
        <v>103.782</v>
      </c>
      <c r="AE94" s="5">
        <f t="shared" si="26"/>
        <v>2.3333333333333334E-2</v>
      </c>
      <c r="AF94" s="5">
        <f t="shared" si="27"/>
        <v>0.6</v>
      </c>
      <c r="AH94">
        <f t="shared" si="20"/>
        <v>9.3333333333333341E-3</v>
      </c>
      <c r="AI94">
        <f t="shared" si="21"/>
        <v>3.7578723256008875</v>
      </c>
      <c r="AJ94">
        <f t="shared" si="22"/>
        <v>2.6390573296152584</v>
      </c>
      <c r="AK94">
        <f t="shared" si="24"/>
        <v>2.2335922215070942</v>
      </c>
      <c r="AL94">
        <f t="shared" si="23"/>
        <v>3.1498829533812494</v>
      </c>
    </row>
    <row r="95" spans="1:38">
      <c r="B95">
        <v>1591</v>
      </c>
      <c r="D95" t="s">
        <v>477</v>
      </c>
      <c r="E95" s="1">
        <v>40766.692361111112</v>
      </c>
      <c r="G95">
        <v>24.3</v>
      </c>
      <c r="H95" t="s">
        <v>106</v>
      </c>
      <c r="I95" t="s">
        <v>336</v>
      </c>
      <c r="M95" s="2" t="s">
        <v>3</v>
      </c>
      <c r="N95" s="2" t="s">
        <v>4</v>
      </c>
      <c r="O95" s="2" t="s">
        <v>478</v>
      </c>
      <c r="P95">
        <v>39.860581000000003</v>
      </c>
      <c r="Q95">
        <v>-75.783433000000002</v>
      </c>
      <c r="R95" s="2" t="s">
        <v>479</v>
      </c>
      <c r="S95" t="s">
        <v>389</v>
      </c>
      <c r="T95" s="2" t="s">
        <v>17</v>
      </c>
      <c r="U95">
        <v>0.441</v>
      </c>
      <c r="V95">
        <v>20</v>
      </c>
      <c r="W95" s="3">
        <f t="shared" si="16"/>
        <v>45.351473922902493</v>
      </c>
      <c r="X95">
        <v>7.7549999999999999</v>
      </c>
      <c r="AA95" s="3"/>
      <c r="AC95" s="44">
        <v>0.01</v>
      </c>
      <c r="AD95" s="4">
        <f t="shared" si="25"/>
        <v>77.55</v>
      </c>
      <c r="AE95" s="5">
        <f t="shared" si="26"/>
        <v>2.205E-2</v>
      </c>
      <c r="AF95" s="6">
        <f t="shared" si="27"/>
        <v>0.45351473922902497</v>
      </c>
      <c r="AH95">
        <f t="shared" si="20"/>
        <v>1.205E-2</v>
      </c>
      <c r="AI95">
        <f t="shared" si="21"/>
        <v>3.8144426770892821</v>
      </c>
      <c r="AJ95">
        <f t="shared" si="22"/>
        <v>2.3025850929940459</v>
      </c>
      <c r="AK95">
        <f t="shared" si="24"/>
        <v>2.4890646599366639</v>
      </c>
      <c r="AL95">
        <f t="shared" si="23"/>
        <v>3.0933126018928552</v>
      </c>
    </row>
    <row r="96" spans="1:38">
      <c r="B96">
        <v>1592</v>
      </c>
      <c r="D96" t="s">
        <v>480</v>
      </c>
      <c r="E96" s="1">
        <v>40766.696527777778</v>
      </c>
      <c r="G96">
        <v>24.3</v>
      </c>
      <c r="H96" t="s">
        <v>106</v>
      </c>
      <c r="I96" t="s">
        <v>336</v>
      </c>
      <c r="M96" s="2" t="s">
        <v>3</v>
      </c>
      <c r="N96" s="2" t="s">
        <v>4</v>
      </c>
      <c r="O96" s="2" t="s">
        <v>478</v>
      </c>
      <c r="P96">
        <v>39.860581000000003</v>
      </c>
      <c r="Q96">
        <v>-75.783433000000002</v>
      </c>
      <c r="R96" s="2" t="s">
        <v>479</v>
      </c>
      <c r="S96" t="s">
        <v>389</v>
      </c>
      <c r="T96" s="2" t="s">
        <v>17</v>
      </c>
      <c r="U96">
        <v>0.42899999999999999</v>
      </c>
      <c r="V96">
        <v>19</v>
      </c>
      <c r="W96" s="3">
        <f t="shared" si="16"/>
        <v>44.289044289044291</v>
      </c>
      <c r="X96">
        <v>7.1310000000000002</v>
      </c>
      <c r="AA96" s="3"/>
      <c r="AC96" s="44">
        <v>1.2E-2</v>
      </c>
      <c r="AD96" s="4">
        <f t="shared" si="25"/>
        <v>85.572000000000003</v>
      </c>
      <c r="AE96" s="5">
        <f t="shared" si="26"/>
        <v>2.2578947368421053E-2</v>
      </c>
      <c r="AF96" s="6">
        <f t="shared" si="27"/>
        <v>0.53146853146853146</v>
      </c>
      <c r="AH96">
        <f t="shared" si="20"/>
        <v>1.0578947368421052E-2</v>
      </c>
      <c r="AI96">
        <f t="shared" si="21"/>
        <v>3.7907373392205606</v>
      </c>
      <c r="AJ96">
        <f t="shared" si="22"/>
        <v>2.4849066497880004</v>
      </c>
      <c r="AK96">
        <f t="shared" si="24"/>
        <v>2.3588659288926355</v>
      </c>
      <c r="AL96">
        <f t="shared" si="23"/>
        <v>3.1170179397615763</v>
      </c>
    </row>
    <row r="97" spans="1:38">
      <c r="B97">
        <v>1593</v>
      </c>
      <c r="D97" t="s">
        <v>481</v>
      </c>
      <c r="E97" s="1">
        <v>40766.697916666664</v>
      </c>
      <c r="G97">
        <v>24.3</v>
      </c>
      <c r="H97" t="s">
        <v>1</v>
      </c>
      <c r="I97" t="s">
        <v>302</v>
      </c>
      <c r="M97" t="s">
        <v>3</v>
      </c>
      <c r="N97" t="s">
        <v>4</v>
      </c>
      <c r="O97" t="s">
        <v>22</v>
      </c>
      <c r="P97">
        <v>39.860581000000003</v>
      </c>
      <c r="Q97">
        <v>-75.783433000000002</v>
      </c>
      <c r="R97" t="s">
        <v>482</v>
      </c>
      <c r="S97" t="s">
        <v>147</v>
      </c>
      <c r="T97" t="s">
        <v>8</v>
      </c>
      <c r="U97">
        <v>0.5</v>
      </c>
      <c r="V97">
        <v>21</v>
      </c>
      <c r="W97" s="3">
        <f t="shared" si="16"/>
        <v>42</v>
      </c>
      <c r="X97">
        <v>7.4139999999999997</v>
      </c>
      <c r="AA97" s="3"/>
      <c r="AC97" s="44">
        <v>1.2E-2</v>
      </c>
      <c r="AD97" s="4">
        <f t="shared" si="25"/>
        <v>88.968000000000004</v>
      </c>
      <c r="AE97" s="5">
        <f t="shared" si="26"/>
        <v>2.3809523809523808E-2</v>
      </c>
      <c r="AF97" s="6">
        <f t="shared" si="27"/>
        <v>0.504</v>
      </c>
      <c r="AH97">
        <f t="shared" si="20"/>
        <v>1.1809523809523808E-2</v>
      </c>
      <c r="AI97">
        <f t="shared" si="21"/>
        <v>3.7376696182833684</v>
      </c>
      <c r="AJ97">
        <f t="shared" si="22"/>
        <v>2.4849066497880004</v>
      </c>
      <c r="AK97">
        <f t="shared" si="24"/>
        <v>2.468906308441559</v>
      </c>
      <c r="AL97">
        <f t="shared" si="23"/>
        <v>3.1700856606987684</v>
      </c>
    </row>
    <row r="98" spans="1:38">
      <c r="D98" t="s">
        <v>483</v>
      </c>
      <c r="E98" s="1">
        <v>41114.857638888891</v>
      </c>
      <c r="G98">
        <v>24.4</v>
      </c>
      <c r="H98" t="s">
        <v>1</v>
      </c>
      <c r="I98" t="s">
        <v>302</v>
      </c>
      <c r="M98" t="s">
        <v>143</v>
      </c>
      <c r="N98" t="s">
        <v>369</v>
      </c>
      <c r="O98" t="s">
        <v>370</v>
      </c>
      <c r="P98">
        <v>41.53472</v>
      </c>
      <c r="Q98">
        <v>-75.958330000000004</v>
      </c>
      <c r="R98" t="s">
        <v>371</v>
      </c>
      <c r="S98" t="s">
        <v>7</v>
      </c>
      <c r="T98" t="s">
        <v>8</v>
      </c>
      <c r="U98">
        <v>0.81</v>
      </c>
      <c r="V98">
        <v>33</v>
      </c>
      <c r="W98" s="3">
        <f t="shared" si="16"/>
        <v>40.74074074074074</v>
      </c>
      <c r="X98">
        <v>6.9859999999999998</v>
      </c>
      <c r="AA98" s="3"/>
      <c r="AC98" s="44">
        <v>1.4E-2</v>
      </c>
      <c r="AD98" s="4">
        <f t="shared" si="25"/>
        <v>97.804000000000002</v>
      </c>
      <c r="AE98" s="5">
        <f t="shared" si="26"/>
        <v>2.4545454545454547E-2</v>
      </c>
      <c r="AF98" s="6">
        <f t="shared" si="27"/>
        <v>0.57037037037037031</v>
      </c>
      <c r="AH98">
        <f t="shared" si="20"/>
        <v>1.0545454545454547E-2</v>
      </c>
      <c r="AI98">
        <f t="shared" si="21"/>
        <v>3.7072285927821329</v>
      </c>
      <c r="AJ98">
        <f t="shared" si="22"/>
        <v>2.6390573296152584</v>
      </c>
      <c r="AK98">
        <f t="shared" si="24"/>
        <v>2.3556949183079943</v>
      </c>
      <c r="AL98">
        <f t="shared" si="23"/>
        <v>3.2005266862000044</v>
      </c>
    </row>
    <row r="99" spans="1:38">
      <c r="D99" t="s">
        <v>21</v>
      </c>
      <c r="E99" s="1">
        <v>41135.511805555558</v>
      </c>
      <c r="G99">
        <v>24.5</v>
      </c>
      <c r="H99" t="s">
        <v>1</v>
      </c>
      <c r="I99" t="s">
        <v>302</v>
      </c>
      <c r="M99" s="2" t="s">
        <v>3</v>
      </c>
      <c r="N99" s="2" t="s">
        <v>4</v>
      </c>
      <c r="O99" s="2" t="s">
        <v>22</v>
      </c>
      <c r="P99">
        <v>39.859614999999998</v>
      </c>
      <c r="Q99">
        <v>-75.782703999999995</v>
      </c>
      <c r="R99" s="2" t="s">
        <v>23</v>
      </c>
      <c r="S99" s="2" t="s">
        <v>7</v>
      </c>
      <c r="T99" s="2" t="s">
        <v>8</v>
      </c>
      <c r="U99">
        <v>0.66100000000000003</v>
      </c>
      <c r="V99">
        <v>28</v>
      </c>
      <c r="W99" s="3">
        <f t="shared" si="16"/>
        <v>42.360060514372158</v>
      </c>
      <c r="X99">
        <v>7.4640000000000004</v>
      </c>
      <c r="AA99" s="3"/>
      <c r="AC99" s="44">
        <v>0.01</v>
      </c>
      <c r="AD99" s="4">
        <f t="shared" si="25"/>
        <v>74.64</v>
      </c>
      <c r="AE99" s="5">
        <f t="shared" si="26"/>
        <v>2.3607142857142858E-2</v>
      </c>
      <c r="AF99" s="6">
        <f t="shared" si="27"/>
        <v>0.42360060514372161</v>
      </c>
      <c r="AH99">
        <f t="shared" si="20"/>
        <v>1.3607142857142858E-2</v>
      </c>
      <c r="AI99">
        <f t="shared" si="21"/>
        <v>3.7462059493056548</v>
      </c>
      <c r="AJ99">
        <f t="shared" si="22"/>
        <v>2.3025850929940459</v>
      </c>
      <c r="AK99">
        <f t="shared" si="24"/>
        <v>2.610594864951497</v>
      </c>
      <c r="AL99">
        <f t="shared" si="23"/>
        <v>3.1615493296764825</v>
      </c>
    </row>
    <row r="100" spans="1:38">
      <c r="D100" t="s">
        <v>21</v>
      </c>
      <c r="E100" s="1">
        <v>41135.511805555558</v>
      </c>
      <c r="G100">
        <v>24.5</v>
      </c>
      <c r="H100" t="s">
        <v>1</v>
      </c>
      <c r="I100" t="s">
        <v>302</v>
      </c>
      <c r="M100" s="2" t="s">
        <v>3</v>
      </c>
      <c r="N100" s="2" t="s">
        <v>4</v>
      </c>
      <c r="O100" s="2" t="s">
        <v>22</v>
      </c>
      <c r="P100">
        <v>39.859614999999998</v>
      </c>
      <c r="Q100">
        <v>-75.782703999999995</v>
      </c>
      <c r="R100" s="2" t="s">
        <v>23</v>
      </c>
      <c r="S100" s="2" t="s">
        <v>7</v>
      </c>
      <c r="U100">
        <v>0.496</v>
      </c>
      <c r="V100">
        <v>22</v>
      </c>
      <c r="W100" s="3">
        <f t="shared" si="16"/>
        <v>44.354838709677416</v>
      </c>
      <c r="X100">
        <v>7.08</v>
      </c>
      <c r="AA100" s="3"/>
      <c r="AC100" s="44">
        <v>1.4E-2</v>
      </c>
      <c r="AD100" s="4">
        <f t="shared" si="25"/>
        <v>99.12</v>
      </c>
      <c r="AE100" s="5">
        <f t="shared" si="26"/>
        <v>2.2545454545454546E-2</v>
      </c>
      <c r="AF100" s="6">
        <f t="shared" si="27"/>
        <v>0.62096774193548387</v>
      </c>
      <c r="AH100">
        <f t="shared" si="20"/>
        <v>8.5454545454545453E-3</v>
      </c>
      <c r="AI100">
        <f t="shared" si="21"/>
        <v>3.7922218056155255</v>
      </c>
      <c r="AJ100">
        <f t="shared" si="22"/>
        <v>2.6390573296152584</v>
      </c>
      <c r="AK100">
        <f t="shared" si="24"/>
        <v>2.1453995094716332</v>
      </c>
      <c r="AL100">
        <f t="shared" si="23"/>
        <v>3.1155334733666118</v>
      </c>
    </row>
    <row r="101" spans="1:38">
      <c r="D101" t="s">
        <v>21</v>
      </c>
      <c r="E101" s="1">
        <v>41135.511805555558</v>
      </c>
      <c r="G101">
        <v>24.5</v>
      </c>
      <c r="H101" t="s">
        <v>1</v>
      </c>
      <c r="I101" t="s">
        <v>302</v>
      </c>
      <c r="M101" s="2" t="s">
        <v>3</v>
      </c>
      <c r="N101" s="2" t="s">
        <v>4</v>
      </c>
      <c r="O101" s="2" t="s">
        <v>22</v>
      </c>
      <c r="P101">
        <v>39.859614999999998</v>
      </c>
      <c r="Q101">
        <v>-75.782703999999995</v>
      </c>
      <c r="R101" s="2" t="s">
        <v>23</v>
      </c>
      <c r="S101" s="2" t="s">
        <v>7</v>
      </c>
      <c r="U101">
        <v>0.65600000000000003</v>
      </c>
      <c r="V101">
        <v>27</v>
      </c>
      <c r="W101" s="3">
        <f t="shared" si="16"/>
        <v>41.158536585365852</v>
      </c>
      <c r="X101">
        <v>6.9980000000000002</v>
      </c>
      <c r="AA101" s="3"/>
      <c r="AC101" s="44">
        <v>8.9999999999999993E-3</v>
      </c>
      <c r="AD101" s="4">
        <f t="shared" si="25"/>
        <v>62.981999999999992</v>
      </c>
      <c r="AE101" s="5">
        <f t="shared" si="26"/>
        <v>2.4296296296296298E-2</v>
      </c>
      <c r="AF101" s="6">
        <f t="shared" si="27"/>
        <v>0.37042682926829262</v>
      </c>
      <c r="AH101">
        <f t="shared" si="20"/>
        <v>1.5296296296296299E-2</v>
      </c>
      <c r="AI101">
        <f t="shared" si="21"/>
        <v>3.7174313560423768</v>
      </c>
      <c r="AJ101">
        <f t="shared" si="22"/>
        <v>2.1972245773362196</v>
      </c>
      <c r="AK101">
        <f t="shared" si="24"/>
        <v>2.727610726956704</v>
      </c>
      <c r="AL101">
        <f t="shared" si="23"/>
        <v>3.19032392293976</v>
      </c>
    </row>
    <row r="102" spans="1:38">
      <c r="A102" s="2">
        <v>28</v>
      </c>
      <c r="B102" s="2"/>
      <c r="C102" s="2" t="s">
        <v>484</v>
      </c>
      <c r="D102" s="2" t="s">
        <v>485</v>
      </c>
      <c r="E102" s="31">
        <v>39672.476342592592</v>
      </c>
      <c r="F102" s="2" t="s">
        <v>486</v>
      </c>
      <c r="G102" s="2">
        <v>25</v>
      </c>
      <c r="H102" s="2" t="s">
        <v>1</v>
      </c>
      <c r="I102" s="2" t="s">
        <v>302</v>
      </c>
      <c r="J102" s="2" t="s">
        <v>487</v>
      </c>
      <c r="K102" s="2"/>
      <c r="L102" s="2"/>
      <c r="M102" s="2" t="s">
        <v>44</v>
      </c>
      <c r="N102" s="2" t="s">
        <v>45</v>
      </c>
      <c r="O102" s="2" t="s">
        <v>46</v>
      </c>
      <c r="P102" s="2"/>
      <c r="Q102" s="2"/>
      <c r="R102" s="2" t="s">
        <v>488</v>
      </c>
      <c r="S102" s="2" t="s">
        <v>489</v>
      </c>
      <c r="T102" s="2"/>
      <c r="U102" s="2"/>
      <c r="V102" s="2"/>
      <c r="W102" s="25"/>
      <c r="X102" s="2"/>
      <c r="Y102" s="2"/>
      <c r="Z102" s="2"/>
      <c r="AA102" s="25"/>
      <c r="AB102" s="2"/>
      <c r="AC102" s="44"/>
      <c r="AD102" s="32"/>
      <c r="AE102" s="6"/>
      <c r="AF102" s="2"/>
      <c r="AG102" s="2"/>
      <c r="AH102" t="str">
        <f t="shared" si="20"/>
        <v/>
      </c>
      <c r="AI102" t="str">
        <f t="shared" si="21"/>
        <v/>
      </c>
      <c r="AJ102" t="str">
        <f t="shared" si="22"/>
        <v/>
      </c>
      <c r="AK102" t="str">
        <f t="shared" si="24"/>
        <v/>
      </c>
      <c r="AL102" t="str">
        <f t="shared" si="23"/>
        <v/>
      </c>
    </row>
    <row r="103" spans="1:38">
      <c r="A103">
        <v>333</v>
      </c>
      <c r="B103">
        <v>703</v>
      </c>
      <c r="D103" t="s">
        <v>495</v>
      </c>
      <c r="E103" s="1">
        <v>40080.464583333334</v>
      </c>
      <c r="G103">
        <v>25</v>
      </c>
      <c r="H103" t="s">
        <v>1</v>
      </c>
      <c r="I103" t="s">
        <v>302</v>
      </c>
      <c r="J103" t="s">
        <v>306</v>
      </c>
      <c r="M103" t="s">
        <v>3</v>
      </c>
      <c r="N103" t="s">
        <v>4</v>
      </c>
      <c r="O103" t="s">
        <v>22</v>
      </c>
      <c r="P103">
        <v>39.859614999999998</v>
      </c>
      <c r="Q103">
        <v>-75.782703999999995</v>
      </c>
      <c r="R103" t="s">
        <v>349</v>
      </c>
      <c r="S103" t="s">
        <v>350</v>
      </c>
      <c r="U103">
        <v>0.47199999999999998</v>
      </c>
      <c r="V103">
        <v>19</v>
      </c>
      <c r="W103" s="3">
        <f t="shared" ref="W103:W125" si="28">V103/U103</f>
        <v>40.254237288135599</v>
      </c>
      <c r="X103">
        <v>7.4370000000000003</v>
      </c>
      <c r="AA103" s="3"/>
      <c r="AC103" s="44"/>
      <c r="AD103" s="4"/>
      <c r="AE103" s="5"/>
      <c r="AH103" t="str">
        <f t="shared" si="20"/>
        <v/>
      </c>
      <c r="AI103">
        <f t="shared" si="21"/>
        <v>3.6952152725630221</v>
      </c>
      <c r="AJ103" t="str">
        <f t="shared" si="22"/>
        <v/>
      </c>
      <c r="AK103" t="str">
        <f t="shared" si="24"/>
        <v/>
      </c>
      <c r="AL103" t="str">
        <f t="shared" si="23"/>
        <v/>
      </c>
    </row>
    <row r="104" spans="1:38">
      <c r="A104">
        <v>334</v>
      </c>
      <c r="B104">
        <v>704</v>
      </c>
      <c r="D104" t="s">
        <v>495</v>
      </c>
      <c r="E104" s="1">
        <v>40080.464583333334</v>
      </c>
      <c r="G104">
        <v>25</v>
      </c>
      <c r="H104" t="s">
        <v>1</v>
      </c>
      <c r="I104" t="s">
        <v>302</v>
      </c>
      <c r="J104" t="s">
        <v>306</v>
      </c>
      <c r="M104" t="s">
        <v>3</v>
      </c>
      <c r="N104" t="s">
        <v>4</v>
      </c>
      <c r="O104" t="s">
        <v>22</v>
      </c>
      <c r="P104">
        <v>39.859614999999998</v>
      </c>
      <c r="Q104">
        <v>-75.782703999999995</v>
      </c>
      <c r="R104" t="s">
        <v>349</v>
      </c>
      <c r="S104" t="s">
        <v>448</v>
      </c>
      <c r="U104">
        <v>0.45900000000000002</v>
      </c>
      <c r="V104">
        <v>19</v>
      </c>
      <c r="W104" s="3">
        <f t="shared" si="28"/>
        <v>41.394335511982568</v>
      </c>
      <c r="X104">
        <v>6.8239999999999998</v>
      </c>
      <c r="AA104" s="3"/>
      <c r="AC104" s="44"/>
      <c r="AD104" s="4"/>
      <c r="AE104" s="5"/>
      <c r="AH104" t="str">
        <f t="shared" si="20"/>
        <v/>
      </c>
      <c r="AI104">
        <f t="shared" si="21"/>
        <v>3.7231440480880322</v>
      </c>
      <c r="AJ104" t="str">
        <f t="shared" si="22"/>
        <v/>
      </c>
      <c r="AK104" t="str">
        <f t="shared" si="24"/>
        <v/>
      </c>
      <c r="AL104" t="str">
        <f t="shared" si="23"/>
        <v/>
      </c>
    </row>
    <row r="105" spans="1:38">
      <c r="A105">
        <v>335</v>
      </c>
      <c r="B105">
        <v>705</v>
      </c>
      <c r="D105" t="s">
        <v>495</v>
      </c>
      <c r="E105" s="1">
        <v>40080.464583333334</v>
      </c>
      <c r="G105">
        <v>25</v>
      </c>
      <c r="H105" t="s">
        <v>1</v>
      </c>
      <c r="I105" t="s">
        <v>302</v>
      </c>
      <c r="J105" t="s">
        <v>306</v>
      </c>
      <c r="M105" t="s">
        <v>3</v>
      </c>
      <c r="N105" t="s">
        <v>4</v>
      </c>
      <c r="O105" t="s">
        <v>22</v>
      </c>
      <c r="P105">
        <v>39.859614999999998</v>
      </c>
      <c r="Q105">
        <v>-75.782703999999995</v>
      </c>
      <c r="R105" t="s">
        <v>349</v>
      </c>
      <c r="S105" t="s">
        <v>496</v>
      </c>
      <c r="U105">
        <v>0.49399999999999999</v>
      </c>
      <c r="V105">
        <v>23</v>
      </c>
      <c r="W105" s="3">
        <f t="shared" si="28"/>
        <v>46.558704453441294</v>
      </c>
      <c r="X105">
        <v>7.51</v>
      </c>
      <c r="AA105" s="3"/>
      <c r="AC105" s="44"/>
      <c r="AD105" s="4"/>
      <c r="AE105" s="5"/>
      <c r="AH105" t="str">
        <f t="shared" si="20"/>
        <v/>
      </c>
      <c r="AI105">
        <f t="shared" si="21"/>
        <v>3.8407139777233641</v>
      </c>
      <c r="AJ105" t="str">
        <f t="shared" si="22"/>
        <v/>
      </c>
      <c r="AK105" t="str">
        <f t="shared" si="24"/>
        <v/>
      </c>
      <c r="AL105" t="str">
        <f t="shared" si="23"/>
        <v/>
      </c>
    </row>
    <row r="106" spans="1:38">
      <c r="D106" t="s">
        <v>24</v>
      </c>
      <c r="E106" s="1">
        <v>41112.551388888889</v>
      </c>
      <c r="G106">
        <v>25.2</v>
      </c>
      <c r="H106" t="s">
        <v>1</v>
      </c>
      <c r="I106" t="s">
        <v>302</v>
      </c>
      <c r="M106" t="s">
        <v>3</v>
      </c>
      <c r="N106" t="s">
        <v>25</v>
      </c>
      <c r="O106" t="s">
        <v>26</v>
      </c>
      <c r="P106">
        <v>39.812300999999998</v>
      </c>
      <c r="Q106">
        <v>-76.319057000000001</v>
      </c>
      <c r="R106" t="s">
        <v>27</v>
      </c>
      <c r="S106" t="s">
        <v>7</v>
      </c>
      <c r="T106" t="s">
        <v>8</v>
      </c>
      <c r="U106">
        <v>0.44900000000000001</v>
      </c>
      <c r="V106">
        <v>20</v>
      </c>
      <c r="W106" s="3">
        <f t="shared" si="28"/>
        <v>44.543429844097993</v>
      </c>
      <c r="X106">
        <v>7.2039999999999997</v>
      </c>
      <c r="AA106" s="3"/>
      <c r="AC106" s="44">
        <v>1.2999999999999999E-2</v>
      </c>
      <c r="AD106" s="4">
        <f>AC106*(X106*1000)</f>
        <v>93.652000000000001</v>
      </c>
      <c r="AE106" s="5">
        <f>U106/V106</f>
        <v>2.2450000000000001E-2</v>
      </c>
      <c r="AF106" s="6">
        <f>AC106/AE106</f>
        <v>0.57906458797327387</v>
      </c>
      <c r="AH106">
        <f t="shared" si="20"/>
        <v>9.4500000000000018E-3</v>
      </c>
      <c r="AI106">
        <f t="shared" si="21"/>
        <v>3.7964646647938736</v>
      </c>
      <c r="AJ106">
        <f t="shared" si="22"/>
        <v>2.5649493574615367</v>
      </c>
      <c r="AK106">
        <f t="shared" si="24"/>
        <v>2.2460147415056513</v>
      </c>
      <c r="AL106">
        <f t="shared" si="23"/>
        <v>3.1112906141882632</v>
      </c>
    </row>
    <row r="107" spans="1:38">
      <c r="D107" t="s">
        <v>24</v>
      </c>
      <c r="E107" s="1">
        <v>41112.551388888889</v>
      </c>
      <c r="G107">
        <v>25.2</v>
      </c>
      <c r="H107" t="s">
        <v>1</v>
      </c>
      <c r="I107" t="s">
        <v>302</v>
      </c>
      <c r="M107" t="s">
        <v>3</v>
      </c>
      <c r="N107" t="s">
        <v>25</v>
      </c>
      <c r="O107" t="s">
        <v>26</v>
      </c>
      <c r="P107">
        <v>39.812300999999998</v>
      </c>
      <c r="Q107">
        <v>-76.319057000000001</v>
      </c>
      <c r="R107" t="s">
        <v>27</v>
      </c>
      <c r="S107" t="s">
        <v>7</v>
      </c>
      <c r="T107" t="s">
        <v>8</v>
      </c>
      <c r="U107">
        <v>0.50700000000000001</v>
      </c>
      <c r="V107">
        <v>23</v>
      </c>
      <c r="W107" s="3">
        <f t="shared" si="28"/>
        <v>45.364891518737672</v>
      </c>
      <c r="X107">
        <v>6.8170000000000002</v>
      </c>
      <c r="AA107" s="3"/>
      <c r="AC107" s="44">
        <v>1.2E-2</v>
      </c>
      <c r="AD107" s="4">
        <f>AC107*(X107*1000)</f>
        <v>81.804000000000002</v>
      </c>
      <c r="AE107" s="5">
        <f>U107/V107</f>
        <v>2.2043478260869564E-2</v>
      </c>
      <c r="AF107" s="6">
        <f>AC107/AE107</f>
        <v>0.54437869822485208</v>
      </c>
      <c r="AH107">
        <f t="shared" si="20"/>
        <v>1.0043478260869564E-2</v>
      </c>
      <c r="AI107">
        <f t="shared" si="21"/>
        <v>3.8147384913201035</v>
      </c>
      <c r="AJ107">
        <f t="shared" si="22"/>
        <v>2.4849066497880004</v>
      </c>
      <c r="AK107">
        <f t="shared" si="24"/>
        <v>2.3069234945926436</v>
      </c>
      <c r="AL107">
        <f t="shared" si="23"/>
        <v>3.0930167876620334</v>
      </c>
    </row>
    <row r="108" spans="1:38">
      <c r="B108" s="2">
        <v>1396</v>
      </c>
      <c r="D108" s="2" t="s">
        <v>497</v>
      </c>
      <c r="E108" s="1">
        <v>40426.581250000003</v>
      </c>
      <c r="G108">
        <v>25.4</v>
      </c>
      <c r="H108" t="s">
        <v>106</v>
      </c>
      <c r="I108" t="s">
        <v>336</v>
      </c>
      <c r="J108" t="s">
        <v>337</v>
      </c>
      <c r="L108" t="s">
        <v>498</v>
      </c>
      <c r="M108" s="2" t="s">
        <v>3</v>
      </c>
      <c r="N108" s="2" t="s">
        <v>144</v>
      </c>
      <c r="O108" t="s">
        <v>355</v>
      </c>
      <c r="P108" s="2">
        <v>40.205432000000002</v>
      </c>
      <c r="Q108" s="2">
        <v>-75.778878000000006</v>
      </c>
      <c r="R108" s="2" t="s">
        <v>499</v>
      </c>
      <c r="S108" s="2" t="s">
        <v>500</v>
      </c>
      <c r="T108" t="s">
        <v>17</v>
      </c>
      <c r="U108">
        <v>0.74099999999999999</v>
      </c>
      <c r="V108">
        <v>33</v>
      </c>
      <c r="W108" s="3">
        <f t="shared" si="28"/>
        <v>44.534412955465591</v>
      </c>
      <c r="X108">
        <v>7.0659999999999998</v>
      </c>
      <c r="AA108" s="3"/>
      <c r="AC108" s="44">
        <v>1.2999999999999999E-2</v>
      </c>
      <c r="AD108" s="4">
        <f>AC108*(X108*1000)</f>
        <v>91.85799999999999</v>
      </c>
      <c r="AE108" s="5">
        <f>U108/V108</f>
        <v>2.2454545454545453E-2</v>
      </c>
      <c r="AF108" s="5">
        <f>AC108/AE108</f>
        <v>0.57894736842105265</v>
      </c>
      <c r="AH108">
        <f t="shared" si="20"/>
        <v>9.4545454545454533E-3</v>
      </c>
      <c r="AI108">
        <f t="shared" si="21"/>
        <v>3.7962622151525305</v>
      </c>
      <c r="AJ108">
        <f t="shared" si="22"/>
        <v>2.5649493574615367</v>
      </c>
      <c r="AK108">
        <f t="shared" si="24"/>
        <v>2.2464956263430018</v>
      </c>
      <c r="AL108">
        <f t="shared" si="23"/>
        <v>3.1114930638296068</v>
      </c>
    </row>
    <row r="109" spans="1:38">
      <c r="B109" s="2">
        <v>1397</v>
      </c>
      <c r="D109" s="2" t="s">
        <v>501</v>
      </c>
      <c r="E109" s="1">
        <v>40426.587500000001</v>
      </c>
      <c r="G109">
        <v>25.4</v>
      </c>
      <c r="H109" t="s">
        <v>106</v>
      </c>
      <c r="I109" t="s">
        <v>336</v>
      </c>
      <c r="J109" t="s">
        <v>337</v>
      </c>
      <c r="M109" s="2" t="s">
        <v>3</v>
      </c>
      <c r="N109" s="2" t="s">
        <v>144</v>
      </c>
      <c r="O109" t="s">
        <v>355</v>
      </c>
      <c r="P109" s="2">
        <v>40.202123</v>
      </c>
      <c r="Q109" s="2">
        <v>-75.799469999999999</v>
      </c>
      <c r="R109" s="2" t="s">
        <v>386</v>
      </c>
      <c r="S109" s="2" t="s">
        <v>502</v>
      </c>
      <c r="T109" t="s">
        <v>17</v>
      </c>
      <c r="U109">
        <v>0.91300000000000003</v>
      </c>
      <c r="V109">
        <v>34</v>
      </c>
      <c r="W109" s="3">
        <f t="shared" si="28"/>
        <v>37.239868565169772</v>
      </c>
      <c r="X109">
        <v>6.2779999999999996</v>
      </c>
      <c r="AA109" s="3"/>
      <c r="AC109" s="44">
        <v>1.4999999999999999E-2</v>
      </c>
      <c r="AD109" s="4">
        <f>AC109*(X109*1000)</f>
        <v>94.17</v>
      </c>
      <c r="AE109" s="5">
        <f>U109/V109</f>
        <v>2.685294117647059E-2</v>
      </c>
      <c r="AF109" s="5">
        <f>AC109/AE109</f>
        <v>0.55859802847754647</v>
      </c>
      <c r="AH109">
        <f t="shared" si="20"/>
        <v>1.185294117647059E-2</v>
      </c>
      <c r="AI109">
        <f t="shared" si="21"/>
        <v>3.6173799230033299</v>
      </c>
      <c r="AJ109">
        <f t="shared" si="22"/>
        <v>2.7080502011022101</v>
      </c>
      <c r="AK109">
        <f t="shared" si="24"/>
        <v>2.4725760373305219</v>
      </c>
      <c r="AL109">
        <f t="shared" si="23"/>
        <v>3.2903753559788074</v>
      </c>
    </row>
    <row r="110" spans="1:38">
      <c r="B110" s="2">
        <v>1398</v>
      </c>
      <c r="D110" s="2" t="s">
        <v>501</v>
      </c>
      <c r="E110" s="1">
        <v>40426.587500000001</v>
      </c>
      <c r="G110">
        <v>25.4</v>
      </c>
      <c r="H110" t="s">
        <v>106</v>
      </c>
      <c r="I110" t="s">
        <v>336</v>
      </c>
      <c r="J110" t="s">
        <v>337</v>
      </c>
      <c r="M110" s="2" t="s">
        <v>3</v>
      </c>
      <c r="N110" s="2" t="s">
        <v>144</v>
      </c>
      <c r="O110" t="s">
        <v>355</v>
      </c>
      <c r="P110" s="2">
        <v>40.202123</v>
      </c>
      <c r="Q110" s="2">
        <v>-75.799469999999999</v>
      </c>
      <c r="R110" s="2" t="s">
        <v>386</v>
      </c>
      <c r="S110" s="2" t="s">
        <v>503</v>
      </c>
      <c r="T110" t="s">
        <v>17</v>
      </c>
      <c r="U110">
        <v>0.71</v>
      </c>
      <c r="V110">
        <v>28</v>
      </c>
      <c r="W110" s="3">
        <f t="shared" si="28"/>
        <v>39.436619718309863</v>
      </c>
      <c r="X110">
        <v>6.7210000000000001</v>
      </c>
      <c r="AA110" s="3"/>
      <c r="AC110" s="44">
        <v>1.2999999999999999E-2</v>
      </c>
      <c r="AD110" s="4">
        <f>AC110*(X110*1000)</f>
        <v>87.37299999999999</v>
      </c>
      <c r="AE110" s="5">
        <f>U110/V110</f>
        <v>2.5357142857142856E-2</v>
      </c>
      <c r="AF110" s="5">
        <f>AC110/AE110</f>
        <v>0.51267605633802815</v>
      </c>
      <c r="AH110">
        <f t="shared" si="20"/>
        <v>1.2357142857142856E-2</v>
      </c>
      <c r="AI110">
        <f t="shared" si="21"/>
        <v>3.6746948191219801</v>
      </c>
      <c r="AJ110">
        <f t="shared" si="22"/>
        <v>2.5649493574615367</v>
      </c>
      <c r="AK110">
        <f t="shared" si="24"/>
        <v>2.5142342648825204</v>
      </c>
      <c r="AL110">
        <f t="shared" si="23"/>
        <v>3.2330604598601571</v>
      </c>
    </row>
    <row r="111" spans="1:38">
      <c r="A111">
        <v>336</v>
      </c>
      <c r="B111">
        <v>706</v>
      </c>
      <c r="D111" t="s">
        <v>504</v>
      </c>
      <c r="E111" s="1">
        <v>40080.546527777777</v>
      </c>
      <c r="G111">
        <v>26</v>
      </c>
      <c r="H111" t="s">
        <v>1</v>
      </c>
      <c r="I111" t="s">
        <v>302</v>
      </c>
      <c r="J111" t="s">
        <v>306</v>
      </c>
      <c r="M111" t="s">
        <v>3</v>
      </c>
      <c r="N111" t="s">
        <v>4</v>
      </c>
      <c r="O111" t="s">
        <v>22</v>
      </c>
      <c r="P111">
        <v>39.859614999999998</v>
      </c>
      <c r="Q111">
        <v>-75.782703999999995</v>
      </c>
      <c r="R111" t="s">
        <v>349</v>
      </c>
      <c r="S111" t="s">
        <v>350</v>
      </c>
      <c r="U111">
        <v>0.54800000000000004</v>
      </c>
      <c r="V111">
        <v>25</v>
      </c>
      <c r="W111" s="3">
        <f t="shared" si="28"/>
        <v>45.620437956204377</v>
      </c>
      <c r="X111">
        <v>8.1120000000000001</v>
      </c>
      <c r="AA111" s="3"/>
      <c r="AD111" s="4"/>
      <c r="AE111" s="5"/>
      <c r="AH111" t="str">
        <f t="shared" si="20"/>
        <v/>
      </c>
      <c r="AI111">
        <f t="shared" si="21"/>
        <v>3.8203558169023224</v>
      </c>
      <c r="AJ111" t="str">
        <f t="shared" si="22"/>
        <v/>
      </c>
      <c r="AK111" t="str">
        <f t="shared" si="24"/>
        <v/>
      </c>
      <c r="AL111" t="str">
        <f t="shared" si="23"/>
        <v/>
      </c>
    </row>
    <row r="112" spans="1:38">
      <c r="A112">
        <v>337</v>
      </c>
      <c r="B112">
        <v>707</v>
      </c>
      <c r="D112" t="s">
        <v>504</v>
      </c>
      <c r="E112" s="1">
        <v>40080.546527777777</v>
      </c>
      <c r="G112">
        <v>26</v>
      </c>
      <c r="H112" t="s">
        <v>1</v>
      </c>
      <c r="I112" t="s">
        <v>302</v>
      </c>
      <c r="J112" t="s">
        <v>306</v>
      </c>
      <c r="M112" t="s">
        <v>3</v>
      </c>
      <c r="N112" t="s">
        <v>4</v>
      </c>
      <c r="O112" t="s">
        <v>22</v>
      </c>
      <c r="P112">
        <v>39.859614999999998</v>
      </c>
      <c r="Q112">
        <v>-75.782703999999995</v>
      </c>
      <c r="R112" t="s">
        <v>349</v>
      </c>
      <c r="S112" t="s">
        <v>350</v>
      </c>
      <c r="U112">
        <v>0.53</v>
      </c>
      <c r="V112">
        <v>24</v>
      </c>
      <c r="W112" s="3">
        <f t="shared" si="28"/>
        <v>45.283018867924525</v>
      </c>
      <c r="X112">
        <v>7.4379999999999997</v>
      </c>
      <c r="AA112" s="3"/>
      <c r="AD112" s="4"/>
      <c r="AE112" s="5"/>
      <c r="AH112" t="str">
        <f t="shared" si="20"/>
        <v/>
      </c>
      <c r="AI112">
        <f t="shared" si="21"/>
        <v>3.8129321027839151</v>
      </c>
      <c r="AJ112" t="str">
        <f t="shared" si="22"/>
        <v/>
      </c>
      <c r="AK112" t="str">
        <f t="shared" si="24"/>
        <v/>
      </c>
      <c r="AL112" t="str">
        <f t="shared" si="23"/>
        <v/>
      </c>
    </row>
    <row r="113" spans="1:38">
      <c r="A113">
        <v>338</v>
      </c>
      <c r="B113">
        <v>708</v>
      </c>
      <c r="D113" t="s">
        <v>505</v>
      </c>
      <c r="E113" s="1">
        <v>40080.550000000003</v>
      </c>
      <c r="G113">
        <v>26</v>
      </c>
      <c r="H113" t="s">
        <v>1</v>
      </c>
      <c r="I113" t="s">
        <v>302</v>
      </c>
      <c r="J113" t="s">
        <v>306</v>
      </c>
      <c r="M113" t="s">
        <v>3</v>
      </c>
      <c r="N113" t="s">
        <v>4</v>
      </c>
      <c r="O113" t="s">
        <v>22</v>
      </c>
      <c r="P113">
        <v>39.860581000000003</v>
      </c>
      <c r="Q113">
        <v>-75.783433000000002</v>
      </c>
      <c r="R113" t="s">
        <v>399</v>
      </c>
      <c r="T113" t="s">
        <v>29</v>
      </c>
      <c r="U113">
        <v>0.38400000000000001</v>
      </c>
      <c r="V113">
        <v>18</v>
      </c>
      <c r="W113" s="3">
        <f t="shared" si="28"/>
        <v>46.875</v>
      </c>
      <c r="X113">
        <v>7.3310000000000004</v>
      </c>
      <c r="AA113" s="3"/>
      <c r="AD113" s="4"/>
      <c r="AE113" s="5"/>
      <c r="AH113" t="str">
        <f t="shared" si="20"/>
        <v/>
      </c>
      <c r="AI113">
        <f t="shared" si="21"/>
        <v>3.8474844842905749</v>
      </c>
      <c r="AJ113" t="str">
        <f t="shared" si="22"/>
        <v/>
      </c>
      <c r="AK113" t="str">
        <f t="shared" si="24"/>
        <v/>
      </c>
      <c r="AL113" t="str">
        <f t="shared" si="23"/>
        <v/>
      </c>
    </row>
    <row r="114" spans="1:38">
      <c r="A114">
        <v>339</v>
      </c>
      <c r="B114">
        <v>709</v>
      </c>
      <c r="D114" t="s">
        <v>506</v>
      </c>
      <c r="E114" s="1">
        <v>40080.552777777775</v>
      </c>
      <c r="G114">
        <v>26</v>
      </c>
      <c r="H114" t="s">
        <v>1</v>
      </c>
      <c r="I114" t="s">
        <v>302</v>
      </c>
      <c r="J114" t="s">
        <v>306</v>
      </c>
      <c r="M114" t="s">
        <v>3</v>
      </c>
      <c r="N114" t="s">
        <v>4</v>
      </c>
      <c r="O114" t="s">
        <v>22</v>
      </c>
      <c r="P114">
        <v>39.860581000000003</v>
      </c>
      <c r="Q114">
        <v>-75.783433000000002</v>
      </c>
      <c r="R114" t="s">
        <v>399</v>
      </c>
      <c r="T114" t="s">
        <v>29</v>
      </c>
      <c r="U114">
        <v>0.52300000000000002</v>
      </c>
      <c r="V114">
        <v>23</v>
      </c>
      <c r="W114" s="3">
        <f t="shared" si="28"/>
        <v>43.977055449330784</v>
      </c>
      <c r="X114">
        <v>7.3049999999999997</v>
      </c>
      <c r="AA114" s="3"/>
      <c r="AD114" s="4"/>
      <c r="AE114" s="5"/>
      <c r="AH114" t="str">
        <f t="shared" si="20"/>
        <v/>
      </c>
      <c r="AI114">
        <f t="shared" si="21"/>
        <v>3.7836680308463637</v>
      </c>
      <c r="AJ114" t="str">
        <f t="shared" si="22"/>
        <v/>
      </c>
      <c r="AK114" t="str">
        <f t="shared" si="24"/>
        <v/>
      </c>
      <c r="AL114" t="str">
        <f t="shared" si="23"/>
        <v/>
      </c>
    </row>
    <row r="115" spans="1:38">
      <c r="D115" t="s">
        <v>28</v>
      </c>
      <c r="E115" s="1">
        <v>41128.379861111112</v>
      </c>
      <c r="G115">
        <v>26.3</v>
      </c>
      <c r="H115" t="s">
        <v>1</v>
      </c>
      <c r="I115" t="s">
        <v>302</v>
      </c>
      <c r="M115" t="s">
        <v>3</v>
      </c>
      <c r="N115" t="s">
        <v>25</v>
      </c>
      <c r="O115" t="s">
        <v>26</v>
      </c>
      <c r="P115">
        <v>39.812300999999998</v>
      </c>
      <c r="Q115">
        <v>-76.319057000000001</v>
      </c>
      <c r="R115" t="s">
        <v>27</v>
      </c>
      <c r="S115" t="s">
        <v>7</v>
      </c>
      <c r="T115" s="2" t="s">
        <v>29</v>
      </c>
      <c r="U115">
        <v>0.64200000000000002</v>
      </c>
      <c r="V115">
        <v>26</v>
      </c>
      <c r="W115" s="3">
        <f t="shared" si="28"/>
        <v>40.498442367601243</v>
      </c>
      <c r="X115">
        <v>6.7</v>
      </c>
      <c r="AA115" s="3"/>
      <c r="AC115">
        <v>1.2999999999999999E-2</v>
      </c>
      <c r="AD115" s="4">
        <f>AC115*(X115*1000)</f>
        <v>87.1</v>
      </c>
      <c r="AE115" s="5">
        <f>U115/V115</f>
        <v>2.4692307692307694E-2</v>
      </c>
      <c r="AF115" s="6">
        <f>AC115/AE115</f>
        <v>0.52647975077881615</v>
      </c>
      <c r="AH115">
        <f t="shared" si="20"/>
        <v>1.1692307692307695E-2</v>
      </c>
      <c r="AI115">
        <f t="shared" si="21"/>
        <v>3.7012635133136578</v>
      </c>
      <c r="AJ115">
        <f t="shared" si="22"/>
        <v>2.5649493574615367</v>
      </c>
      <c r="AK115">
        <f t="shared" si="24"/>
        <v>2.4589311633847397</v>
      </c>
      <c r="AL115">
        <f t="shared" si="23"/>
        <v>3.206491765668479</v>
      </c>
    </row>
    <row r="116" spans="1:38">
      <c r="A116">
        <v>342</v>
      </c>
      <c r="B116">
        <v>710</v>
      </c>
      <c r="D116" t="s">
        <v>507</v>
      </c>
      <c r="E116" s="1">
        <v>40080.558333333334</v>
      </c>
      <c r="G116">
        <v>27</v>
      </c>
      <c r="H116" t="s">
        <v>1</v>
      </c>
      <c r="I116" t="s">
        <v>302</v>
      </c>
      <c r="J116" t="s">
        <v>306</v>
      </c>
      <c r="M116" t="s">
        <v>3</v>
      </c>
      <c r="N116" t="s">
        <v>4</v>
      </c>
      <c r="O116" t="s">
        <v>22</v>
      </c>
      <c r="P116">
        <v>39.859614999999998</v>
      </c>
      <c r="Q116">
        <v>-75.782703999999995</v>
      </c>
      <c r="R116" t="s">
        <v>349</v>
      </c>
      <c r="S116" t="s">
        <v>448</v>
      </c>
      <c r="U116">
        <v>0.3</v>
      </c>
      <c r="V116">
        <v>14</v>
      </c>
      <c r="W116" s="3">
        <f t="shared" si="28"/>
        <v>46.666666666666671</v>
      </c>
      <c r="X116">
        <v>7.4489999999999998</v>
      </c>
      <c r="AA116" s="3"/>
      <c r="AD116" s="4"/>
      <c r="AE116" s="5"/>
      <c r="AH116" t="str">
        <f t="shared" si="20"/>
        <v/>
      </c>
      <c r="AI116">
        <f t="shared" si="21"/>
        <v>3.8430301339411947</v>
      </c>
      <c r="AJ116" t="str">
        <f t="shared" si="22"/>
        <v/>
      </c>
      <c r="AK116" t="str">
        <f t="shared" si="24"/>
        <v/>
      </c>
      <c r="AL116" t="str">
        <f t="shared" si="23"/>
        <v/>
      </c>
    </row>
    <row r="117" spans="1:38" s="2" customFormat="1">
      <c r="A117">
        <v>343</v>
      </c>
      <c r="B117">
        <v>711</v>
      </c>
      <c r="C117"/>
      <c r="D117" t="s">
        <v>508</v>
      </c>
      <c r="E117" s="1">
        <v>40080.67083333333</v>
      </c>
      <c r="F117"/>
      <c r="G117">
        <v>27</v>
      </c>
      <c r="H117" t="s">
        <v>1</v>
      </c>
      <c r="I117" t="s">
        <v>302</v>
      </c>
      <c r="J117" t="s">
        <v>306</v>
      </c>
      <c r="K117"/>
      <c r="L117"/>
      <c r="M117" t="s">
        <v>3</v>
      </c>
      <c r="N117" t="s">
        <v>4</v>
      </c>
      <c r="O117" t="s">
        <v>22</v>
      </c>
      <c r="P117">
        <v>39.860581000000003</v>
      </c>
      <c r="Q117">
        <v>-75.783433000000002</v>
      </c>
      <c r="R117" t="s">
        <v>399</v>
      </c>
      <c r="S117"/>
      <c r="T117"/>
      <c r="U117">
        <v>0.48299999999999998</v>
      </c>
      <c r="V117">
        <v>22</v>
      </c>
      <c r="W117" s="3">
        <f t="shared" si="28"/>
        <v>45.54865424430642</v>
      </c>
      <c r="X117">
        <v>7.4580000000000002</v>
      </c>
      <c r="Y117"/>
      <c r="Z117"/>
      <c r="AA117" s="3"/>
      <c r="AB117"/>
      <c r="AC117"/>
      <c r="AD117" s="4"/>
      <c r="AE117" s="5"/>
      <c r="AF117"/>
      <c r="AG117"/>
      <c r="AH117" t="str">
        <f t="shared" si="20"/>
        <v/>
      </c>
      <c r="AI117">
        <f t="shared" si="21"/>
        <v>3.8187810786878802</v>
      </c>
      <c r="AJ117" t="str">
        <f t="shared" si="22"/>
        <v/>
      </c>
      <c r="AK117" t="str">
        <f t="shared" si="24"/>
        <v/>
      </c>
      <c r="AL117" t="str">
        <f t="shared" si="23"/>
        <v/>
      </c>
    </row>
    <row r="118" spans="1:38" s="2" customFormat="1">
      <c r="A118">
        <v>344</v>
      </c>
      <c r="B118">
        <v>712</v>
      </c>
      <c r="C118"/>
      <c r="D118" t="s">
        <v>508</v>
      </c>
      <c r="E118" s="1">
        <v>40080.67083333333</v>
      </c>
      <c r="F118"/>
      <c r="G118">
        <v>27</v>
      </c>
      <c r="H118" t="s">
        <v>1</v>
      </c>
      <c r="I118" t="s">
        <v>302</v>
      </c>
      <c r="J118" t="s">
        <v>306</v>
      </c>
      <c r="K118"/>
      <c r="L118"/>
      <c r="M118" t="s">
        <v>3</v>
      </c>
      <c r="N118" t="s">
        <v>4</v>
      </c>
      <c r="O118" t="s">
        <v>22</v>
      </c>
      <c r="P118">
        <v>39.860581000000003</v>
      </c>
      <c r="Q118">
        <v>-75.783433000000002</v>
      </c>
      <c r="R118" t="s">
        <v>399</v>
      </c>
      <c r="S118" t="s">
        <v>509</v>
      </c>
      <c r="T118"/>
      <c r="U118">
        <v>0.51700000000000002</v>
      </c>
      <c r="V118">
        <v>24</v>
      </c>
      <c r="W118" s="3">
        <f t="shared" si="28"/>
        <v>46.421663442940037</v>
      </c>
      <c r="X118">
        <v>7.2670000000000003</v>
      </c>
      <c r="Y118"/>
      <c r="Z118"/>
      <c r="AA118" s="3"/>
      <c r="AB118"/>
      <c r="AC118"/>
      <c r="AD118" s="4"/>
      <c r="AE118" s="5"/>
      <c r="AF118"/>
      <c r="AG118"/>
      <c r="AH118" t="str">
        <f t="shared" si="20"/>
        <v/>
      </c>
      <c r="AI118">
        <f t="shared" si="21"/>
        <v>3.8377662348216535</v>
      </c>
      <c r="AJ118" t="str">
        <f t="shared" si="22"/>
        <v/>
      </c>
      <c r="AK118" t="str">
        <f t="shared" si="24"/>
        <v/>
      </c>
      <c r="AL118" t="str">
        <f t="shared" si="23"/>
        <v/>
      </c>
    </row>
    <row r="119" spans="1:38" s="2" customFormat="1">
      <c r="A119">
        <v>267</v>
      </c>
      <c r="B119">
        <v>665</v>
      </c>
      <c r="C119"/>
      <c r="D119" t="s">
        <v>510</v>
      </c>
      <c r="E119" s="1">
        <v>40051.71597222222</v>
      </c>
      <c r="F119"/>
      <c r="G119">
        <v>27.5</v>
      </c>
      <c r="H119" t="s">
        <v>1</v>
      </c>
      <c r="I119" t="s">
        <v>302</v>
      </c>
      <c r="J119" t="s">
        <v>306</v>
      </c>
      <c r="K119"/>
      <c r="L119"/>
      <c r="M119" t="s">
        <v>3</v>
      </c>
      <c r="N119" t="s">
        <v>4</v>
      </c>
      <c r="O119" t="s">
        <v>5</v>
      </c>
      <c r="P119"/>
      <c r="Q119"/>
      <c r="R119" t="s">
        <v>333</v>
      </c>
      <c r="S119" s="40" t="s">
        <v>334</v>
      </c>
      <c r="T119" t="s">
        <v>8</v>
      </c>
      <c r="U119">
        <v>0.56100000000000005</v>
      </c>
      <c r="V119">
        <v>29</v>
      </c>
      <c r="W119" s="3">
        <f t="shared" si="28"/>
        <v>51.6934046345811</v>
      </c>
      <c r="X119">
        <v>8.234</v>
      </c>
      <c r="Y119"/>
      <c r="Z119"/>
      <c r="AA119" s="3"/>
      <c r="AB119"/>
      <c r="AC119"/>
      <c r="AD119" s="4"/>
      <c r="AE119" s="5"/>
      <c r="AF119"/>
      <c r="AG119"/>
      <c r="AH119" t="str">
        <f t="shared" si="20"/>
        <v/>
      </c>
      <c r="AI119">
        <f t="shared" si="21"/>
        <v>3.9453302034459146</v>
      </c>
      <c r="AJ119" t="str">
        <f t="shared" si="22"/>
        <v/>
      </c>
      <c r="AK119" t="str">
        <f t="shared" si="24"/>
        <v/>
      </c>
      <c r="AL119" t="str">
        <f t="shared" si="23"/>
        <v/>
      </c>
    </row>
    <row r="120" spans="1:38" s="2" customFormat="1">
      <c r="A120"/>
      <c r="B120"/>
      <c r="C120"/>
      <c r="D120" t="s">
        <v>40</v>
      </c>
      <c r="E120" s="1">
        <v>41127.742361111108</v>
      </c>
      <c r="F120"/>
      <c r="G120">
        <v>27.8</v>
      </c>
      <c r="H120" t="s">
        <v>41</v>
      </c>
      <c r="I120" t="s">
        <v>302</v>
      </c>
      <c r="J120"/>
      <c r="K120"/>
      <c r="L120"/>
      <c r="M120" s="2" t="s">
        <v>3</v>
      </c>
      <c r="N120" s="2" t="s">
        <v>4</v>
      </c>
      <c r="O120" s="2" t="s">
        <v>5</v>
      </c>
      <c r="P120" s="2">
        <v>39.767099000000002</v>
      </c>
      <c r="Q120" s="2">
        <v>-75.897705999999999</v>
      </c>
      <c r="R120" s="2" t="s">
        <v>42</v>
      </c>
      <c r="S120" s="2" t="s">
        <v>7</v>
      </c>
      <c r="T120" s="2" t="s">
        <v>8</v>
      </c>
      <c r="U120">
        <v>0.34499999999999997</v>
      </c>
      <c r="V120">
        <v>16</v>
      </c>
      <c r="W120" s="3">
        <f t="shared" si="28"/>
        <v>46.376811594202906</v>
      </c>
      <c r="X120">
        <v>7.7539999999999996</v>
      </c>
      <c r="Y120"/>
      <c r="Z120"/>
      <c r="AA120" s="3"/>
      <c r="AB120"/>
      <c r="AC120">
        <v>1.2E-2</v>
      </c>
      <c r="AD120" s="4">
        <f>AC120*(X120*1000)</f>
        <v>93.048000000000002</v>
      </c>
      <c r="AE120" s="5">
        <f>U120/V120</f>
        <v>2.1562499999999998E-2</v>
      </c>
      <c r="AF120" s="6">
        <f>AC120/AE120</f>
        <v>0.55652173913043479</v>
      </c>
      <c r="AG120"/>
      <c r="AH120">
        <f t="shared" si="20"/>
        <v>9.5624999999999981E-3</v>
      </c>
      <c r="AI120">
        <f t="shared" si="21"/>
        <v>3.8367995841905587</v>
      </c>
      <c r="AJ120">
        <f t="shared" si="22"/>
        <v>2.4849066497880004</v>
      </c>
      <c r="AK120">
        <f t="shared" si="24"/>
        <v>2.2578491991526541</v>
      </c>
      <c r="AL120">
        <f t="shared" si="23"/>
        <v>3.0709556947915786</v>
      </c>
    </row>
    <row r="121" spans="1:38">
      <c r="A121">
        <v>257</v>
      </c>
      <c r="B121">
        <v>655</v>
      </c>
      <c r="D121" t="s">
        <v>511</v>
      </c>
      <c r="E121" s="1">
        <v>40048.67291666667</v>
      </c>
      <c r="G121">
        <v>28</v>
      </c>
      <c r="H121" t="s">
        <v>1</v>
      </c>
      <c r="I121" t="s">
        <v>302</v>
      </c>
      <c r="J121" t="s">
        <v>306</v>
      </c>
      <c r="M121" t="s">
        <v>3</v>
      </c>
      <c r="N121" t="s">
        <v>4</v>
      </c>
      <c r="O121" t="s">
        <v>5</v>
      </c>
      <c r="R121" t="s">
        <v>333</v>
      </c>
      <c r="T121" t="s">
        <v>8</v>
      </c>
      <c r="U121">
        <v>0.71699999999999997</v>
      </c>
      <c r="V121">
        <v>36</v>
      </c>
      <c r="W121" s="3">
        <f t="shared" si="28"/>
        <v>50.209205020920507</v>
      </c>
      <c r="X121">
        <v>7.891</v>
      </c>
      <c r="AA121" s="3"/>
      <c r="AD121" s="4"/>
      <c r="AE121" s="5"/>
      <c r="AH121" t="str">
        <f t="shared" si="20"/>
        <v/>
      </c>
      <c r="AI121">
        <f t="shared" si="21"/>
        <v>3.9161983768386266</v>
      </c>
      <c r="AJ121" t="str">
        <f t="shared" si="22"/>
        <v/>
      </c>
      <c r="AK121" t="str">
        <f t="shared" si="24"/>
        <v/>
      </c>
      <c r="AL121" t="str">
        <f t="shared" si="23"/>
        <v/>
      </c>
    </row>
    <row r="122" spans="1:38">
      <c r="D122" t="s">
        <v>138</v>
      </c>
      <c r="E122" s="1">
        <v>41148.609027777777</v>
      </c>
      <c r="G122">
        <v>28</v>
      </c>
      <c r="H122" t="s">
        <v>1</v>
      </c>
      <c r="I122" t="s">
        <v>302</v>
      </c>
      <c r="M122" s="2" t="s">
        <v>3</v>
      </c>
      <c r="N122" s="2" t="s">
        <v>4</v>
      </c>
      <c r="O122" s="2" t="s">
        <v>22</v>
      </c>
      <c r="P122">
        <v>39.859614999999998</v>
      </c>
      <c r="Q122">
        <v>-75.782703999999995</v>
      </c>
      <c r="R122" s="2" t="s">
        <v>23</v>
      </c>
      <c r="S122" s="2" t="s">
        <v>7</v>
      </c>
      <c r="T122" s="2" t="s">
        <v>8</v>
      </c>
      <c r="U122">
        <v>0.52</v>
      </c>
      <c r="V122">
        <v>27</v>
      </c>
      <c r="W122" s="3">
        <f t="shared" si="28"/>
        <v>51.92307692307692</v>
      </c>
      <c r="X122">
        <v>8.44</v>
      </c>
      <c r="AA122" s="3"/>
      <c r="AC122">
        <v>8.9999999999999993E-3</v>
      </c>
      <c r="AD122" s="4">
        <f>AC122*(X122*1000)</f>
        <v>75.959999999999994</v>
      </c>
      <c r="AE122" s="5">
        <f>U122/V122</f>
        <v>1.9259259259259261E-2</v>
      </c>
      <c r="AF122" s="6">
        <f>AC122/AE122</f>
        <v>0.46730769230769226</v>
      </c>
      <c r="AH122">
        <f t="shared" si="20"/>
        <v>1.0259259259259261E-2</v>
      </c>
      <c r="AI122">
        <f t="shared" si="21"/>
        <v>3.9497633334109929</v>
      </c>
      <c r="AJ122">
        <f t="shared" si="22"/>
        <v>2.1972245773362196</v>
      </c>
      <c r="AK122">
        <f t="shared" si="24"/>
        <v>2.3281806401830094</v>
      </c>
      <c r="AL122">
        <f t="shared" si="23"/>
        <v>2.9579919455711439</v>
      </c>
    </row>
    <row r="123" spans="1:38">
      <c r="D123" t="s">
        <v>138</v>
      </c>
      <c r="E123" s="1">
        <v>41148.609027777777</v>
      </c>
      <c r="G123">
        <v>28</v>
      </c>
      <c r="H123" t="s">
        <v>1</v>
      </c>
      <c r="I123" t="s">
        <v>302</v>
      </c>
      <c r="M123" s="2" t="s">
        <v>3</v>
      </c>
      <c r="N123" s="2" t="s">
        <v>4</v>
      </c>
      <c r="O123" s="2" t="s">
        <v>22</v>
      </c>
      <c r="P123">
        <v>39.859614999999998</v>
      </c>
      <c r="Q123">
        <v>-75.782703999999995</v>
      </c>
      <c r="R123" s="2" t="s">
        <v>23</v>
      </c>
      <c r="S123" s="2" t="s">
        <v>7</v>
      </c>
      <c r="T123" s="2" t="s">
        <v>29</v>
      </c>
      <c r="U123">
        <v>0.53300000000000003</v>
      </c>
      <c r="V123">
        <v>29</v>
      </c>
      <c r="W123" s="3">
        <f t="shared" si="28"/>
        <v>54.409005628517818</v>
      </c>
      <c r="X123">
        <v>8.2390000000000008</v>
      </c>
      <c r="AA123" s="3"/>
      <c r="AC123">
        <v>1.2E-2</v>
      </c>
      <c r="AD123" s="4">
        <f>AC123*(X123*1000)</f>
        <v>98.867999999999995</v>
      </c>
      <c r="AE123" s="5">
        <f>U123/V123</f>
        <v>1.8379310344827586E-2</v>
      </c>
      <c r="AF123" s="6">
        <f>AC123/AE123</f>
        <v>0.65290806754221387</v>
      </c>
      <c r="AH123">
        <f t="shared" si="20"/>
        <v>6.3793103448275858E-3</v>
      </c>
      <c r="AI123">
        <f t="shared" si="21"/>
        <v>3.9965296848027663</v>
      </c>
      <c r="AJ123">
        <f t="shared" si="22"/>
        <v>2.4849066497880004</v>
      </c>
      <c r="AK123">
        <f t="shared" si="24"/>
        <v>1.8530599950918507</v>
      </c>
      <c r="AL123">
        <f t="shared" si="23"/>
        <v>2.9112255941793705</v>
      </c>
    </row>
    <row r="124" spans="1:38">
      <c r="D124" t="s">
        <v>138</v>
      </c>
      <c r="E124" s="1">
        <v>41148.609027777777</v>
      </c>
      <c r="G124">
        <v>28</v>
      </c>
      <c r="H124" t="s">
        <v>1</v>
      </c>
      <c r="I124" t="s">
        <v>302</v>
      </c>
      <c r="M124" s="2" t="s">
        <v>3</v>
      </c>
      <c r="N124" s="2" t="s">
        <v>4</v>
      </c>
      <c r="O124" s="2" t="s">
        <v>22</v>
      </c>
      <c r="P124">
        <v>39.859614999999998</v>
      </c>
      <c r="Q124">
        <v>-75.782703999999995</v>
      </c>
      <c r="R124" s="2" t="s">
        <v>23</v>
      </c>
      <c r="S124" s="2" t="s">
        <v>7</v>
      </c>
      <c r="T124" s="2" t="s">
        <v>29</v>
      </c>
      <c r="U124">
        <v>0.41</v>
      </c>
      <c r="V124">
        <v>22</v>
      </c>
      <c r="W124" s="3">
        <f t="shared" si="28"/>
        <v>53.658536585365859</v>
      </c>
      <c r="X124">
        <v>7.5419999999999998</v>
      </c>
      <c r="AA124" s="3"/>
      <c r="AC124">
        <v>1.2E-2</v>
      </c>
      <c r="AD124" s="4">
        <f>AC124*(X124*1000)</f>
        <v>90.504000000000005</v>
      </c>
      <c r="AE124" s="5">
        <f>U124/V124</f>
        <v>1.8636363636363635E-2</v>
      </c>
      <c r="AF124" s="6">
        <f>AC124/AE124</f>
        <v>0.64390243902439026</v>
      </c>
      <c r="AH124">
        <f t="shared" si="20"/>
        <v>6.6363636363636347E-3</v>
      </c>
      <c r="AI124">
        <f t="shared" si="21"/>
        <v>3.9826405726420995</v>
      </c>
      <c r="AJ124">
        <f t="shared" si="22"/>
        <v>2.4849066497880004</v>
      </c>
      <c r="AK124">
        <f t="shared" si="24"/>
        <v>1.8925641683500203</v>
      </c>
      <c r="AL124">
        <f t="shared" si="23"/>
        <v>2.9251147063400378</v>
      </c>
    </row>
    <row r="125" spans="1:38">
      <c r="D125" t="s">
        <v>512</v>
      </c>
      <c r="E125" s="1">
        <v>41148.698611111111</v>
      </c>
      <c r="G125">
        <v>28.7</v>
      </c>
      <c r="H125" t="s">
        <v>1</v>
      </c>
      <c r="I125" t="s">
        <v>302</v>
      </c>
      <c r="M125" s="2" t="s">
        <v>3</v>
      </c>
      <c r="N125" s="2" t="s">
        <v>4</v>
      </c>
      <c r="O125" s="2" t="s">
        <v>22</v>
      </c>
      <c r="P125">
        <v>39.859614999999998</v>
      </c>
      <c r="Q125">
        <v>-75.782703999999995</v>
      </c>
      <c r="R125" s="2" t="s">
        <v>23</v>
      </c>
      <c r="S125" s="2" t="s">
        <v>7</v>
      </c>
      <c r="T125" s="2" t="s">
        <v>8</v>
      </c>
      <c r="U125">
        <v>0.57499999999999996</v>
      </c>
      <c r="V125">
        <v>30</v>
      </c>
      <c r="W125" s="3">
        <f t="shared" si="28"/>
        <v>52.173913043478265</v>
      </c>
      <c r="X125">
        <v>8.2439999999999998</v>
      </c>
      <c r="AA125" s="3"/>
      <c r="AC125">
        <v>1.2E-2</v>
      </c>
      <c r="AD125" s="4">
        <f>AC125*(X125*1000)</f>
        <v>98.927999999999997</v>
      </c>
      <c r="AE125" s="5">
        <f>U125/V125</f>
        <v>1.9166666666666665E-2</v>
      </c>
      <c r="AF125" s="6">
        <f>AC125/AE125</f>
        <v>0.62608695652173918</v>
      </c>
      <c r="AH125">
        <f t="shared" si="20"/>
        <v>7.1666666666666649E-3</v>
      </c>
      <c r="AI125">
        <f t="shared" si="21"/>
        <v>3.954582619846942</v>
      </c>
      <c r="AJ125">
        <f t="shared" si="22"/>
        <v>2.4849066497880004</v>
      </c>
      <c r="AK125">
        <f t="shared" si="24"/>
        <v>1.9694406464655072</v>
      </c>
      <c r="AL125">
        <f t="shared" si="23"/>
        <v>2.9531726591351948</v>
      </c>
    </row>
    <row r="126" spans="1:38">
      <c r="A126" s="2">
        <v>93</v>
      </c>
      <c r="B126" s="2"/>
      <c r="C126" s="2" t="s">
        <v>513</v>
      </c>
      <c r="D126" s="2" t="s">
        <v>514</v>
      </c>
      <c r="E126" s="31">
        <v>39297.679050925923</v>
      </c>
      <c r="F126" s="2" t="s">
        <v>273</v>
      </c>
      <c r="G126" s="2">
        <v>31.5</v>
      </c>
      <c r="H126" s="2" t="s">
        <v>1</v>
      </c>
      <c r="I126" s="2" t="s">
        <v>302</v>
      </c>
      <c r="J126" s="2" t="s">
        <v>306</v>
      </c>
      <c r="K126" s="2" t="s">
        <v>515</v>
      </c>
      <c r="L126" s="2"/>
      <c r="M126" s="2" t="s">
        <v>373</v>
      </c>
      <c r="N126" s="2" t="s">
        <v>516</v>
      </c>
      <c r="O126" s="2" t="s">
        <v>517</v>
      </c>
      <c r="P126" s="2">
        <v>38.743924</v>
      </c>
      <c r="Q126" s="2">
        <v>-75.120018000000002</v>
      </c>
      <c r="R126" s="2" t="s">
        <v>518</v>
      </c>
      <c r="S126" s="2" t="s">
        <v>519</v>
      </c>
      <c r="T126" s="2"/>
      <c r="U126" s="2"/>
      <c r="V126" s="2"/>
      <c r="W126" s="25"/>
      <c r="X126" s="2"/>
      <c r="Y126" s="2"/>
      <c r="Z126" s="2"/>
      <c r="AA126" s="25"/>
      <c r="AB126" s="2"/>
      <c r="AC126" s="2"/>
      <c r="AD126" s="32"/>
      <c r="AE126" s="6"/>
      <c r="AF126" s="2"/>
      <c r="AG126" s="2"/>
      <c r="AH126" t="str">
        <f t="shared" si="20"/>
        <v/>
      </c>
      <c r="AK126" t="str">
        <f t="shared" si="24"/>
        <v/>
      </c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88"/>
  <sheetViews>
    <sheetView workbookViewId="0">
      <pane xSplit="18585" ySplit="1455" topLeftCell="AG55"/>
      <selection activeCell="A2" sqref="A2:AL88"/>
      <selection pane="topRight" activeCell="AH2" sqref="AH2:AL2"/>
      <selection pane="bottomLeft" activeCell="G33" sqref="A33:XFD34"/>
      <selection pane="bottomRight" activeCell="AH3" sqref="AH3:AL88"/>
    </sheetView>
  </sheetViews>
  <sheetFormatPr defaultColWidth="11" defaultRowHeight="15.75"/>
  <cols>
    <col min="5" max="5" width="16.625" bestFit="1" customWidth="1"/>
  </cols>
  <sheetData>
    <row r="1" spans="1:38">
      <c r="V1" s="63" t="s">
        <v>48</v>
      </c>
      <c r="W1" s="63"/>
      <c r="X1" s="63"/>
      <c r="Z1" s="63" t="s">
        <v>49</v>
      </c>
      <c r="AA1" s="63"/>
      <c r="AB1" s="63"/>
      <c r="AD1" s="4"/>
      <c r="AE1" s="5"/>
    </row>
    <row r="2" spans="1:38" s="10" customFormat="1" ht="47.25">
      <c r="A2" s="10" t="s">
        <v>50</v>
      </c>
      <c r="B2" s="10" t="s">
        <v>89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90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 t="s">
        <v>69</v>
      </c>
      <c r="U2" s="10" t="s">
        <v>70</v>
      </c>
      <c r="V2" s="10" t="s">
        <v>71</v>
      </c>
      <c r="W2" s="12" t="s">
        <v>72</v>
      </c>
      <c r="X2" s="10" t="s">
        <v>73</v>
      </c>
      <c r="Y2" s="10" t="s">
        <v>74</v>
      </c>
      <c r="Z2" s="10" t="s">
        <v>75</v>
      </c>
      <c r="AA2" s="12" t="s">
        <v>76</v>
      </c>
      <c r="AB2" s="10" t="s">
        <v>77</v>
      </c>
      <c r="AC2" s="14" t="s">
        <v>78</v>
      </c>
      <c r="AD2" s="16" t="s">
        <v>79</v>
      </c>
      <c r="AE2" s="18" t="s">
        <v>91</v>
      </c>
      <c r="AF2" s="14" t="s">
        <v>92</v>
      </c>
      <c r="AG2" s="14" t="s">
        <v>93</v>
      </c>
      <c r="AH2" s="15" t="s">
        <v>1046</v>
      </c>
      <c r="AI2" s="10" t="s">
        <v>1047</v>
      </c>
      <c r="AJ2" s="10" t="s">
        <v>1048</v>
      </c>
      <c r="AK2" s="10" t="s">
        <v>1049</v>
      </c>
      <c r="AL2" s="10" t="s">
        <v>1050</v>
      </c>
    </row>
    <row r="3" spans="1:38">
      <c r="B3">
        <v>1657</v>
      </c>
      <c r="D3" t="s">
        <v>855</v>
      </c>
      <c r="E3" s="1">
        <v>41087.29583333333</v>
      </c>
      <c r="G3">
        <v>12.3</v>
      </c>
      <c r="H3" t="s">
        <v>1</v>
      </c>
      <c r="I3" t="s">
        <v>856</v>
      </c>
      <c r="M3" t="s">
        <v>3</v>
      </c>
      <c r="N3" t="s">
        <v>4</v>
      </c>
      <c r="O3" t="s">
        <v>22</v>
      </c>
      <c r="P3">
        <v>39.856167999999997</v>
      </c>
      <c r="Q3">
        <v>-75.787991000000005</v>
      </c>
      <c r="R3" t="s">
        <v>316</v>
      </c>
      <c r="S3" s="2" t="s">
        <v>317</v>
      </c>
      <c r="T3" s="2" t="s">
        <v>17</v>
      </c>
      <c r="U3">
        <v>0.80300000000000005</v>
      </c>
      <c r="V3">
        <v>17</v>
      </c>
      <c r="W3" s="3">
        <f t="shared" ref="W3:W34" si="0">V3/U3</f>
        <v>21.170610211706101</v>
      </c>
      <c r="X3">
        <v>3.9180000000000001</v>
      </c>
      <c r="AA3" s="3"/>
      <c r="AC3">
        <v>2.1000000000000001E-2</v>
      </c>
      <c r="AD3" s="4">
        <f t="shared" ref="AD3:AD34" si="1">AC3*(X3*1000)</f>
        <v>82.278000000000006</v>
      </c>
      <c r="AE3" s="5">
        <f t="shared" ref="AE3:AE34" si="2">U3/V3</f>
        <v>4.7235294117647063E-2</v>
      </c>
      <c r="AF3" s="6">
        <f t="shared" ref="AF3:AF34" si="3">AC3/AE3</f>
        <v>0.44458281444582815</v>
      </c>
      <c r="AH3">
        <f t="shared" ref="AH3" si="4">IF(AE3&gt;0,AE3-AC3,"")</f>
        <v>2.6235294117647062E-2</v>
      </c>
      <c r="AI3">
        <f t="shared" ref="AI3" si="5">IF(W3&gt;0,LN(W3),"")</f>
        <v>3.0526139090915914</v>
      </c>
      <c r="AJ3">
        <f t="shared" ref="AJ3" si="6">IF(AC3&gt;0,LN(AC3*1000),"")</f>
        <v>3.044522437723423</v>
      </c>
      <c r="AK3">
        <f t="shared" ref="AK3" si="7">IF(AE3&gt;0,LN((AE3-AC3)*1000),"")</f>
        <v>3.2671056079638481</v>
      </c>
      <c r="AL3">
        <f t="shared" ref="AL3" si="8">IF(AE3&gt;0,LN(AE3*1000),"")</f>
        <v>3.8551413698905459</v>
      </c>
    </row>
    <row r="4" spans="1:38">
      <c r="B4">
        <v>1658</v>
      </c>
      <c r="D4" t="s">
        <v>855</v>
      </c>
      <c r="E4" s="1">
        <v>41087.29583333333</v>
      </c>
      <c r="G4">
        <v>12.3</v>
      </c>
      <c r="H4" t="s">
        <v>1</v>
      </c>
      <c r="I4" t="s">
        <v>856</v>
      </c>
      <c r="M4" t="s">
        <v>3</v>
      </c>
      <c r="N4" t="s">
        <v>4</v>
      </c>
      <c r="O4" t="s">
        <v>22</v>
      </c>
      <c r="P4">
        <v>39.856167999999997</v>
      </c>
      <c r="Q4">
        <v>-75.787991000000005</v>
      </c>
      <c r="R4" t="s">
        <v>316</v>
      </c>
      <c r="S4" s="2" t="s">
        <v>317</v>
      </c>
      <c r="T4" s="2" t="s">
        <v>17</v>
      </c>
      <c r="U4">
        <v>1.0409999999999999</v>
      </c>
      <c r="V4">
        <v>22</v>
      </c>
      <c r="W4" s="3">
        <f t="shared" si="0"/>
        <v>21.133525456292027</v>
      </c>
      <c r="X4">
        <v>3.9239999999999999</v>
      </c>
      <c r="AA4" s="3"/>
      <c r="AC4">
        <v>0.02</v>
      </c>
      <c r="AD4" s="4">
        <f t="shared" si="1"/>
        <v>78.48</v>
      </c>
      <c r="AE4" s="5">
        <f t="shared" si="2"/>
        <v>4.7318181818181815E-2</v>
      </c>
      <c r="AF4" s="6">
        <f t="shared" si="3"/>
        <v>0.42267050912584059</v>
      </c>
      <c r="AH4">
        <f t="shared" ref="AH4:AH67" si="9">IF(AE4&gt;0,AE4-AC4,"")</f>
        <v>2.7318181818181814E-2</v>
      </c>
      <c r="AI4">
        <f t="shared" ref="AI4:AI67" si="10">IF(W4&gt;0,LN(W4),"")</f>
        <v>3.050860663725484</v>
      </c>
      <c r="AJ4">
        <f t="shared" ref="AJ4:AJ67" si="11">IF(AC4&gt;0,LN(AC4*1000),"")</f>
        <v>2.9957322735539909</v>
      </c>
      <c r="AK4">
        <f t="shared" ref="AK4:AK67" si="12">IF(AE4&gt;0,LN((AE4-AC4)*1000),"")</f>
        <v>3.3075524811768915</v>
      </c>
      <c r="AL4">
        <f t="shared" ref="AL4:AL67" si="13">IF(AE4&gt;0,LN(AE4*1000),"")</f>
        <v>3.8568946152566528</v>
      </c>
    </row>
    <row r="5" spans="1:38">
      <c r="B5">
        <v>1659</v>
      </c>
      <c r="D5" t="s">
        <v>855</v>
      </c>
      <c r="E5" s="1">
        <v>41087.29583333333</v>
      </c>
      <c r="G5">
        <v>12.3</v>
      </c>
      <c r="H5" t="s">
        <v>1</v>
      </c>
      <c r="I5" t="s">
        <v>856</v>
      </c>
      <c r="M5" t="s">
        <v>3</v>
      </c>
      <c r="N5" t="s">
        <v>4</v>
      </c>
      <c r="O5" t="s">
        <v>22</v>
      </c>
      <c r="P5">
        <v>39.856167999999997</v>
      </c>
      <c r="Q5">
        <v>-75.787991000000005</v>
      </c>
      <c r="R5" t="s">
        <v>316</v>
      </c>
      <c r="S5" s="2" t="s">
        <v>317</v>
      </c>
      <c r="T5" s="2" t="s">
        <v>17</v>
      </c>
      <c r="U5">
        <v>1.4830000000000001</v>
      </c>
      <c r="V5">
        <v>31</v>
      </c>
      <c r="W5" s="3">
        <f t="shared" si="0"/>
        <v>20.903573836817262</v>
      </c>
      <c r="X5">
        <v>3.593</v>
      </c>
      <c r="AA5" s="3"/>
      <c r="AC5">
        <v>2.5000000000000001E-2</v>
      </c>
      <c r="AD5" s="4">
        <f t="shared" si="1"/>
        <v>89.825000000000003</v>
      </c>
      <c r="AE5" s="5">
        <f t="shared" si="2"/>
        <v>4.7838709677419357E-2</v>
      </c>
      <c r="AF5" s="6">
        <f t="shared" si="3"/>
        <v>0.5225893459204316</v>
      </c>
      <c r="AH5">
        <f t="shared" si="9"/>
        <v>2.2838709677419355E-2</v>
      </c>
      <c r="AI5">
        <f t="shared" si="10"/>
        <v>3.0399201413293513</v>
      </c>
      <c r="AJ5">
        <f t="shared" si="11"/>
        <v>3.2188758248682006</v>
      </c>
      <c r="AK5">
        <f t="shared" si="12"/>
        <v>3.1284568892085733</v>
      </c>
      <c r="AL5">
        <f t="shared" si="13"/>
        <v>3.867835137652786</v>
      </c>
    </row>
    <row r="6" spans="1:38">
      <c r="B6">
        <v>1660</v>
      </c>
      <c r="D6" t="s">
        <v>855</v>
      </c>
      <c r="E6" s="1">
        <v>41087.29583333333</v>
      </c>
      <c r="G6">
        <v>12.3</v>
      </c>
      <c r="H6" t="s">
        <v>1</v>
      </c>
      <c r="I6" t="s">
        <v>856</v>
      </c>
      <c r="M6" t="s">
        <v>3</v>
      </c>
      <c r="N6" t="s">
        <v>4</v>
      </c>
      <c r="O6" t="s">
        <v>22</v>
      </c>
      <c r="P6">
        <v>39.856167999999997</v>
      </c>
      <c r="Q6">
        <v>-75.787991000000005</v>
      </c>
      <c r="R6" t="s">
        <v>316</v>
      </c>
      <c r="S6" s="2" t="s">
        <v>317</v>
      </c>
      <c r="T6" s="2" t="s">
        <v>17</v>
      </c>
      <c r="U6">
        <v>0.98599999999999999</v>
      </c>
      <c r="V6">
        <v>21</v>
      </c>
      <c r="W6" s="3">
        <f t="shared" si="0"/>
        <v>21.298174442190671</v>
      </c>
      <c r="X6">
        <v>3.5910000000000002</v>
      </c>
      <c r="AA6" s="3"/>
      <c r="AC6">
        <v>1.9E-2</v>
      </c>
      <c r="AD6" s="4">
        <f t="shared" si="1"/>
        <v>68.228999999999999</v>
      </c>
      <c r="AE6" s="5">
        <f t="shared" si="2"/>
        <v>4.6952380952380954E-2</v>
      </c>
      <c r="AF6" s="6">
        <f t="shared" si="3"/>
        <v>0.40466531440162268</v>
      </c>
      <c r="AH6">
        <f t="shared" si="9"/>
        <v>2.7952380952380954E-2</v>
      </c>
      <c r="AI6">
        <f t="shared" si="10"/>
        <v>3.0586213621029246</v>
      </c>
      <c r="AJ6">
        <f t="shared" si="11"/>
        <v>2.9444389791664403</v>
      </c>
      <c r="AK6">
        <f t="shared" si="12"/>
        <v>3.3305023821046733</v>
      </c>
      <c r="AL6">
        <f t="shared" si="13"/>
        <v>3.8491339168792127</v>
      </c>
    </row>
    <row r="7" spans="1:38">
      <c r="B7">
        <v>1661</v>
      </c>
      <c r="D7" t="s">
        <v>855</v>
      </c>
      <c r="E7" s="1">
        <v>41087.29583333333</v>
      </c>
      <c r="G7">
        <v>12.3</v>
      </c>
      <c r="H7" t="s">
        <v>1</v>
      </c>
      <c r="I7" t="s">
        <v>856</v>
      </c>
      <c r="M7" t="s">
        <v>3</v>
      </c>
      <c r="N7" t="s">
        <v>4</v>
      </c>
      <c r="O7" t="s">
        <v>22</v>
      </c>
      <c r="P7">
        <v>39.856167999999997</v>
      </c>
      <c r="Q7">
        <v>-75.787991000000005</v>
      </c>
      <c r="R7" t="s">
        <v>316</v>
      </c>
      <c r="S7" s="2" t="s">
        <v>317</v>
      </c>
      <c r="T7" s="2" t="s">
        <v>17</v>
      </c>
      <c r="U7">
        <v>0.93100000000000005</v>
      </c>
      <c r="V7">
        <v>18</v>
      </c>
      <c r="W7" s="3">
        <f t="shared" si="0"/>
        <v>19.334049409237377</v>
      </c>
      <c r="X7">
        <v>3.859</v>
      </c>
      <c r="AA7" s="3"/>
      <c r="AC7">
        <v>2.1999999999999999E-2</v>
      </c>
      <c r="AD7" s="4">
        <f t="shared" si="1"/>
        <v>84.897999999999996</v>
      </c>
      <c r="AE7" s="5">
        <f t="shared" si="2"/>
        <v>5.1722222222222225E-2</v>
      </c>
      <c r="AF7" s="6">
        <f t="shared" si="3"/>
        <v>0.42534908700322227</v>
      </c>
      <c r="AH7">
        <f t="shared" si="9"/>
        <v>2.9722222222222226E-2</v>
      </c>
      <c r="AI7">
        <f t="shared" si="10"/>
        <v>2.9618677596012346</v>
      </c>
      <c r="AJ7">
        <f t="shared" si="11"/>
        <v>3.0910424533583161</v>
      </c>
      <c r="AK7">
        <f t="shared" si="12"/>
        <v>3.3918949889998418</v>
      </c>
      <c r="AL7">
        <f t="shared" si="13"/>
        <v>3.9458875193809027</v>
      </c>
    </row>
    <row r="8" spans="1:38">
      <c r="B8">
        <v>1662</v>
      </c>
      <c r="D8" t="s">
        <v>855</v>
      </c>
      <c r="E8" s="1">
        <v>41087.29583333333</v>
      </c>
      <c r="G8">
        <v>12.3</v>
      </c>
      <c r="H8" t="s">
        <v>1</v>
      </c>
      <c r="I8" t="s">
        <v>856</v>
      </c>
      <c r="M8" t="s">
        <v>3</v>
      </c>
      <c r="N8" t="s">
        <v>4</v>
      </c>
      <c r="O8" t="s">
        <v>22</v>
      </c>
      <c r="P8">
        <v>39.856167999999997</v>
      </c>
      <c r="Q8">
        <v>-75.787991000000005</v>
      </c>
      <c r="R8" t="s">
        <v>316</v>
      </c>
      <c r="S8" s="2" t="s">
        <v>317</v>
      </c>
      <c r="T8" s="2" t="s">
        <v>17</v>
      </c>
      <c r="U8">
        <v>0.99199999999999999</v>
      </c>
      <c r="V8">
        <v>20</v>
      </c>
      <c r="W8" s="3">
        <f t="shared" si="0"/>
        <v>20.161290322580644</v>
      </c>
      <c r="X8">
        <v>3.9359999999999999</v>
      </c>
      <c r="AA8" s="3"/>
      <c r="AC8">
        <v>2.1999999999999999E-2</v>
      </c>
      <c r="AD8" s="4">
        <f t="shared" si="1"/>
        <v>86.591999999999999</v>
      </c>
      <c r="AE8" s="5">
        <f t="shared" si="2"/>
        <v>4.9599999999999998E-2</v>
      </c>
      <c r="AF8" s="6">
        <f t="shared" si="3"/>
        <v>0.44354838709677419</v>
      </c>
      <c r="AH8">
        <f t="shared" si="9"/>
        <v>2.76E-2</v>
      </c>
      <c r="AI8">
        <f t="shared" si="10"/>
        <v>3.0037644452512553</v>
      </c>
      <c r="AJ8">
        <f t="shared" si="11"/>
        <v>3.0910424533583161</v>
      </c>
      <c r="AK8">
        <f t="shared" si="12"/>
        <v>3.3178157727231041</v>
      </c>
      <c r="AL8">
        <f t="shared" si="13"/>
        <v>3.903990833730882</v>
      </c>
    </row>
    <row r="9" spans="1:38">
      <c r="B9">
        <v>1653</v>
      </c>
      <c r="D9" t="s">
        <v>857</v>
      </c>
      <c r="E9" s="1">
        <v>41086.302083333336</v>
      </c>
      <c r="G9">
        <v>13.1</v>
      </c>
      <c r="H9" t="s">
        <v>1</v>
      </c>
      <c r="I9" t="s">
        <v>856</v>
      </c>
      <c r="M9" t="s">
        <v>3</v>
      </c>
      <c r="N9" t="s">
        <v>4</v>
      </c>
      <c r="O9" t="s">
        <v>22</v>
      </c>
      <c r="P9">
        <v>39.856167999999997</v>
      </c>
      <c r="Q9">
        <v>-75.787991000000005</v>
      </c>
      <c r="R9" t="s">
        <v>316</v>
      </c>
      <c r="S9" s="2" t="s">
        <v>317</v>
      </c>
      <c r="T9" s="2" t="s">
        <v>17</v>
      </c>
      <c r="U9">
        <v>0.95899999999999996</v>
      </c>
      <c r="V9">
        <v>20</v>
      </c>
      <c r="W9" s="3">
        <f t="shared" si="0"/>
        <v>20.855057351407716</v>
      </c>
      <c r="X9">
        <v>3.9020000000000001</v>
      </c>
      <c r="AA9" s="3"/>
      <c r="AC9">
        <v>2.1000000000000001E-2</v>
      </c>
      <c r="AD9" s="4">
        <f t="shared" si="1"/>
        <v>81.942000000000007</v>
      </c>
      <c r="AE9" s="5">
        <f t="shared" si="2"/>
        <v>4.795E-2</v>
      </c>
      <c r="AF9" s="6">
        <f t="shared" si="3"/>
        <v>0.43795620437956206</v>
      </c>
      <c r="AH9">
        <f t="shared" si="9"/>
        <v>2.6949999999999998E-2</v>
      </c>
      <c r="AI9">
        <f t="shared" si="10"/>
        <v>3.0375964776526896</v>
      </c>
      <c r="AJ9">
        <f t="shared" si="11"/>
        <v>3.044522437723423</v>
      </c>
      <c r="AK9">
        <f t="shared" si="12"/>
        <v>3.2939832973550063</v>
      </c>
      <c r="AL9">
        <f t="shared" si="13"/>
        <v>3.8701588013294472</v>
      </c>
    </row>
    <row r="10" spans="1:38">
      <c r="B10">
        <v>1654</v>
      </c>
      <c r="D10" t="s">
        <v>857</v>
      </c>
      <c r="E10" s="1">
        <v>41086.302083333336</v>
      </c>
      <c r="G10">
        <v>13.1</v>
      </c>
      <c r="H10" t="s">
        <v>1</v>
      </c>
      <c r="I10" t="s">
        <v>856</v>
      </c>
      <c r="M10" t="s">
        <v>3</v>
      </c>
      <c r="N10" t="s">
        <v>4</v>
      </c>
      <c r="O10" t="s">
        <v>22</v>
      </c>
      <c r="P10">
        <v>39.856167999999997</v>
      </c>
      <c r="Q10">
        <v>-75.787991000000005</v>
      </c>
      <c r="R10" t="s">
        <v>316</v>
      </c>
      <c r="S10" s="2" t="s">
        <v>317</v>
      </c>
      <c r="T10" s="2" t="s">
        <v>17</v>
      </c>
      <c r="U10">
        <v>0.94399999999999995</v>
      </c>
      <c r="V10">
        <v>22</v>
      </c>
      <c r="W10" s="3">
        <f t="shared" si="0"/>
        <v>23.305084745762713</v>
      </c>
      <c r="X10">
        <v>3.8450000000000002</v>
      </c>
      <c r="AA10" s="3"/>
      <c r="AC10">
        <v>2.3E-2</v>
      </c>
      <c r="AD10" s="4">
        <f t="shared" si="1"/>
        <v>88.435000000000002</v>
      </c>
      <c r="AE10" s="5">
        <f t="shared" si="2"/>
        <v>4.2909090909090904E-2</v>
      </c>
      <c r="AF10" s="6">
        <f t="shared" si="3"/>
        <v>0.53601694915254239</v>
      </c>
      <c r="AH10">
        <f t="shared" si="9"/>
        <v>1.9909090909090904E-2</v>
      </c>
      <c r="AI10">
        <f t="shared" si="10"/>
        <v>3.1486715661949525</v>
      </c>
      <c r="AJ10">
        <f t="shared" si="11"/>
        <v>3.1354942159291497</v>
      </c>
      <c r="AK10">
        <f t="shared" si="12"/>
        <v>2.9911764570181298</v>
      </c>
      <c r="AL10">
        <f t="shared" si="13"/>
        <v>3.7590837127871848</v>
      </c>
    </row>
    <row r="11" spans="1:38">
      <c r="B11">
        <v>1655</v>
      </c>
      <c r="D11" t="s">
        <v>857</v>
      </c>
      <c r="E11" s="1">
        <v>41086.302083333336</v>
      </c>
      <c r="G11">
        <v>13.1</v>
      </c>
      <c r="H11" t="s">
        <v>1</v>
      </c>
      <c r="I11" t="s">
        <v>856</v>
      </c>
      <c r="M11" t="s">
        <v>3</v>
      </c>
      <c r="N11" t="s">
        <v>4</v>
      </c>
      <c r="O11" t="s">
        <v>22</v>
      </c>
      <c r="P11">
        <v>39.856167999999997</v>
      </c>
      <c r="Q11">
        <v>-75.787991000000005</v>
      </c>
      <c r="R11" t="s">
        <v>316</v>
      </c>
      <c r="S11" s="2" t="s">
        <v>317</v>
      </c>
      <c r="T11" s="2" t="s">
        <v>17</v>
      </c>
      <c r="U11">
        <v>1.121</v>
      </c>
      <c r="V11">
        <v>27</v>
      </c>
      <c r="W11" s="3">
        <f t="shared" si="0"/>
        <v>24.085637823371989</v>
      </c>
      <c r="X11">
        <v>3.8359999999999999</v>
      </c>
      <c r="AA11" s="3"/>
      <c r="AC11">
        <v>2.1000000000000001E-2</v>
      </c>
      <c r="AD11" s="4">
        <f t="shared" si="1"/>
        <v>80.556000000000012</v>
      </c>
      <c r="AE11" s="5">
        <f t="shared" si="2"/>
        <v>4.1518518518518517E-2</v>
      </c>
      <c r="AF11" s="6">
        <f t="shared" si="3"/>
        <v>0.50579839429081186</v>
      </c>
      <c r="AH11">
        <f t="shared" si="9"/>
        <v>2.0518518518518516E-2</v>
      </c>
      <c r="AI11">
        <f t="shared" si="10"/>
        <v>3.1816157219143064</v>
      </c>
      <c r="AJ11">
        <f t="shared" si="11"/>
        <v>3.044522437723423</v>
      </c>
      <c r="AK11">
        <f t="shared" si="12"/>
        <v>3.0213278207429548</v>
      </c>
      <c r="AL11">
        <f t="shared" si="13"/>
        <v>3.7261395570678308</v>
      </c>
    </row>
    <row r="12" spans="1:38">
      <c r="B12">
        <v>1656</v>
      </c>
      <c r="D12" t="s">
        <v>857</v>
      </c>
      <c r="E12" s="1">
        <v>41086.302083333336</v>
      </c>
      <c r="G12">
        <v>13.1</v>
      </c>
      <c r="H12" t="s">
        <v>1</v>
      </c>
      <c r="I12" t="s">
        <v>856</v>
      </c>
      <c r="M12" t="s">
        <v>3</v>
      </c>
      <c r="N12" t="s">
        <v>4</v>
      </c>
      <c r="O12" t="s">
        <v>22</v>
      </c>
      <c r="P12">
        <v>39.856167999999997</v>
      </c>
      <c r="Q12">
        <v>-75.787991000000005</v>
      </c>
      <c r="R12" t="s">
        <v>316</v>
      </c>
      <c r="S12" s="2" t="s">
        <v>317</v>
      </c>
      <c r="T12" s="2" t="s">
        <v>17</v>
      </c>
      <c r="U12">
        <v>0.999</v>
      </c>
      <c r="V12">
        <v>22</v>
      </c>
      <c r="W12" s="3">
        <f t="shared" si="0"/>
        <v>22.022022022022021</v>
      </c>
      <c r="X12">
        <v>3.9729999999999999</v>
      </c>
      <c r="AA12" s="3"/>
      <c r="AC12">
        <v>2.1999999999999999E-2</v>
      </c>
      <c r="AD12" s="4">
        <f t="shared" si="1"/>
        <v>87.405999999999992</v>
      </c>
      <c r="AE12" s="5">
        <f t="shared" si="2"/>
        <v>4.5409090909090906E-2</v>
      </c>
      <c r="AF12" s="6">
        <f t="shared" si="3"/>
        <v>0.4844844844844845</v>
      </c>
      <c r="AH12">
        <f t="shared" si="9"/>
        <v>2.3409090909090907E-2</v>
      </c>
      <c r="AI12">
        <f t="shared" si="10"/>
        <v>3.0920429536918994</v>
      </c>
      <c r="AJ12">
        <f t="shared" si="11"/>
        <v>3.0910424533583161</v>
      </c>
      <c r="AK12">
        <f t="shared" si="12"/>
        <v>3.1531244473054203</v>
      </c>
      <c r="AL12">
        <f t="shared" si="13"/>
        <v>3.8157123252902374</v>
      </c>
    </row>
    <row r="13" spans="1:38">
      <c r="B13">
        <v>1647</v>
      </c>
      <c r="D13" t="s">
        <v>858</v>
      </c>
      <c r="E13" s="1">
        <v>41075.287499999999</v>
      </c>
      <c r="G13">
        <v>13.6</v>
      </c>
      <c r="H13" t="s">
        <v>1</v>
      </c>
      <c r="I13" t="s">
        <v>856</v>
      </c>
      <c r="M13" t="s">
        <v>3</v>
      </c>
      <c r="N13" t="s">
        <v>4</v>
      </c>
      <c r="O13" t="s">
        <v>22</v>
      </c>
      <c r="P13">
        <v>39.856167999999997</v>
      </c>
      <c r="Q13">
        <v>-75.787991000000005</v>
      </c>
      <c r="R13" t="s">
        <v>316</v>
      </c>
      <c r="S13" s="2" t="s">
        <v>317</v>
      </c>
      <c r="T13" s="2" t="s">
        <v>17</v>
      </c>
      <c r="U13">
        <v>1.448</v>
      </c>
      <c r="V13">
        <v>32</v>
      </c>
      <c r="W13" s="3">
        <f t="shared" si="0"/>
        <v>22.099447513812155</v>
      </c>
      <c r="X13">
        <v>3.7130000000000001</v>
      </c>
      <c r="AA13" s="3"/>
      <c r="AC13">
        <v>2.7E-2</v>
      </c>
      <c r="AD13" s="4">
        <f t="shared" si="1"/>
        <v>100.251</v>
      </c>
      <c r="AE13" s="5">
        <f t="shared" si="2"/>
        <v>4.5249999999999999E-2</v>
      </c>
      <c r="AF13" s="6">
        <f t="shared" si="3"/>
        <v>0.59668508287292821</v>
      </c>
      <c r="AH13">
        <f t="shared" si="9"/>
        <v>1.8249999999999999E-2</v>
      </c>
      <c r="AI13">
        <f t="shared" si="10"/>
        <v>3.095552608836202</v>
      </c>
      <c r="AJ13">
        <f t="shared" si="11"/>
        <v>3.2958368660043291</v>
      </c>
      <c r="AK13">
        <f t="shared" si="12"/>
        <v>2.9041650800285006</v>
      </c>
      <c r="AL13">
        <f t="shared" si="13"/>
        <v>3.8122026701459353</v>
      </c>
    </row>
    <row r="14" spans="1:38">
      <c r="B14">
        <v>1648</v>
      </c>
      <c r="D14" t="s">
        <v>858</v>
      </c>
      <c r="E14" s="1">
        <v>41075.287499999999</v>
      </c>
      <c r="G14">
        <v>13.6</v>
      </c>
      <c r="H14" t="s">
        <v>1</v>
      </c>
      <c r="I14" t="s">
        <v>856</v>
      </c>
      <c r="M14" t="s">
        <v>3</v>
      </c>
      <c r="N14" t="s">
        <v>4</v>
      </c>
      <c r="O14" t="s">
        <v>22</v>
      </c>
      <c r="P14">
        <v>39.856167999999997</v>
      </c>
      <c r="Q14">
        <v>-75.787991000000005</v>
      </c>
      <c r="R14" t="s">
        <v>316</v>
      </c>
      <c r="S14" s="2" t="s">
        <v>317</v>
      </c>
      <c r="T14" s="2" t="s">
        <v>17</v>
      </c>
      <c r="U14">
        <v>1.0860000000000001</v>
      </c>
      <c r="V14">
        <v>24</v>
      </c>
      <c r="W14" s="3">
        <f t="shared" si="0"/>
        <v>22.099447513812152</v>
      </c>
      <c r="X14">
        <v>3.5920000000000001</v>
      </c>
      <c r="AA14" s="3"/>
      <c r="AC14">
        <v>2.5000000000000001E-2</v>
      </c>
      <c r="AD14" s="4">
        <f t="shared" si="1"/>
        <v>89.800000000000011</v>
      </c>
      <c r="AE14" s="5">
        <f t="shared" si="2"/>
        <v>4.5250000000000005E-2</v>
      </c>
      <c r="AF14" s="6">
        <f t="shared" si="3"/>
        <v>0.55248618784530379</v>
      </c>
      <c r="AH14">
        <f t="shared" si="9"/>
        <v>2.0250000000000004E-2</v>
      </c>
      <c r="AI14">
        <f t="shared" si="10"/>
        <v>3.095552608836202</v>
      </c>
      <c r="AJ14">
        <f t="shared" si="11"/>
        <v>3.2188758248682006</v>
      </c>
      <c r="AK14">
        <f t="shared" si="12"/>
        <v>3.0081547935525483</v>
      </c>
      <c r="AL14">
        <f t="shared" si="13"/>
        <v>3.8122026701459353</v>
      </c>
    </row>
    <row r="15" spans="1:38">
      <c r="B15">
        <v>1649</v>
      </c>
      <c r="D15" t="s">
        <v>858</v>
      </c>
      <c r="E15" s="1">
        <v>41075.287499999999</v>
      </c>
      <c r="G15">
        <v>13.6</v>
      </c>
      <c r="H15" t="s">
        <v>1</v>
      </c>
      <c r="I15" t="s">
        <v>856</v>
      </c>
      <c r="M15" t="s">
        <v>3</v>
      </c>
      <c r="N15" t="s">
        <v>4</v>
      </c>
      <c r="O15" t="s">
        <v>22</v>
      </c>
      <c r="P15">
        <v>39.856167999999997</v>
      </c>
      <c r="Q15">
        <v>-75.787991000000005</v>
      </c>
      <c r="R15" t="s">
        <v>316</v>
      </c>
      <c r="S15" s="2" t="s">
        <v>317</v>
      </c>
      <c r="T15" s="2" t="s">
        <v>17</v>
      </c>
      <c r="U15">
        <v>1.665</v>
      </c>
      <c r="V15">
        <v>37</v>
      </c>
      <c r="W15" s="3">
        <f t="shared" si="0"/>
        <v>22.222222222222221</v>
      </c>
      <c r="X15">
        <v>3.8439999999999999</v>
      </c>
      <c r="AA15" s="3"/>
      <c r="AC15">
        <v>0.02</v>
      </c>
      <c r="AD15" s="4">
        <f t="shared" si="1"/>
        <v>76.88</v>
      </c>
      <c r="AE15" s="5">
        <f t="shared" si="2"/>
        <v>4.4999999999999998E-2</v>
      </c>
      <c r="AF15" s="6">
        <f t="shared" si="3"/>
        <v>0.44444444444444448</v>
      </c>
      <c r="AH15">
        <f t="shared" si="9"/>
        <v>2.4999999999999998E-2</v>
      </c>
      <c r="AI15">
        <f t="shared" si="10"/>
        <v>3.1010927892118172</v>
      </c>
      <c r="AJ15">
        <f t="shared" si="11"/>
        <v>2.9957322735539909</v>
      </c>
      <c r="AK15">
        <f t="shared" si="12"/>
        <v>3.2188758248682006</v>
      </c>
      <c r="AL15">
        <f t="shared" si="13"/>
        <v>3.8066624897703196</v>
      </c>
    </row>
    <row r="16" spans="1:38">
      <c r="B16">
        <v>1650</v>
      </c>
      <c r="D16" t="s">
        <v>858</v>
      </c>
      <c r="E16" s="1">
        <v>41075.287499999999</v>
      </c>
      <c r="G16">
        <v>13.6</v>
      </c>
      <c r="H16" t="s">
        <v>1</v>
      </c>
      <c r="I16" t="s">
        <v>856</v>
      </c>
      <c r="M16" t="s">
        <v>3</v>
      </c>
      <c r="N16" t="s">
        <v>4</v>
      </c>
      <c r="O16" t="s">
        <v>22</v>
      </c>
      <c r="P16">
        <v>39.856167999999997</v>
      </c>
      <c r="Q16">
        <v>-75.787991000000005</v>
      </c>
      <c r="R16" t="s">
        <v>316</v>
      </c>
      <c r="S16" s="2" t="s">
        <v>317</v>
      </c>
      <c r="T16" s="2" t="s">
        <v>17</v>
      </c>
      <c r="U16">
        <v>1.125</v>
      </c>
      <c r="V16">
        <v>24</v>
      </c>
      <c r="W16" s="3">
        <f t="shared" si="0"/>
        <v>21.333333333333332</v>
      </c>
      <c r="X16">
        <v>3.484</v>
      </c>
      <c r="AA16" s="3"/>
      <c r="AC16">
        <v>2.1000000000000001E-2</v>
      </c>
      <c r="AD16" s="4">
        <f t="shared" si="1"/>
        <v>73.164000000000001</v>
      </c>
      <c r="AE16" s="5">
        <f t="shared" si="2"/>
        <v>4.6875E-2</v>
      </c>
      <c r="AF16" s="6">
        <f t="shared" si="3"/>
        <v>0.44800000000000001</v>
      </c>
      <c r="AH16">
        <f t="shared" si="9"/>
        <v>2.5874999999999999E-2</v>
      </c>
      <c r="AI16">
        <f t="shared" si="10"/>
        <v>3.0602707946915619</v>
      </c>
      <c r="AJ16">
        <f t="shared" si="11"/>
        <v>3.044522437723423</v>
      </c>
      <c r="AK16">
        <f t="shared" si="12"/>
        <v>3.253277251585533</v>
      </c>
      <c r="AL16">
        <f t="shared" si="13"/>
        <v>3.8474844842905749</v>
      </c>
    </row>
    <row r="17" spans="2:38">
      <c r="B17">
        <v>1651</v>
      </c>
      <c r="D17" t="s">
        <v>858</v>
      </c>
      <c r="E17" s="1">
        <v>41075.287499999999</v>
      </c>
      <c r="G17">
        <v>13.6</v>
      </c>
      <c r="H17" t="s">
        <v>1</v>
      </c>
      <c r="I17" t="s">
        <v>856</v>
      </c>
      <c r="M17" t="s">
        <v>3</v>
      </c>
      <c r="N17" t="s">
        <v>4</v>
      </c>
      <c r="O17" t="s">
        <v>22</v>
      </c>
      <c r="P17">
        <v>39.856167999999997</v>
      </c>
      <c r="Q17">
        <v>-75.787991000000005</v>
      </c>
      <c r="R17" t="s">
        <v>316</v>
      </c>
      <c r="S17" s="2" t="s">
        <v>317</v>
      </c>
      <c r="T17" s="2" t="s">
        <v>17</v>
      </c>
      <c r="U17">
        <v>1.4350000000000001</v>
      </c>
      <c r="V17">
        <v>30</v>
      </c>
      <c r="W17" s="3">
        <f t="shared" si="0"/>
        <v>20.905923344947734</v>
      </c>
      <c r="X17">
        <v>3.7440000000000002</v>
      </c>
      <c r="AA17" s="3"/>
      <c r="AC17">
        <v>0.02</v>
      </c>
      <c r="AD17" s="4">
        <f t="shared" si="1"/>
        <v>74.88</v>
      </c>
      <c r="AE17" s="5">
        <f t="shared" si="2"/>
        <v>4.7833333333333332E-2</v>
      </c>
      <c r="AF17" s="6">
        <f t="shared" si="3"/>
        <v>0.41811846689895471</v>
      </c>
      <c r="AH17">
        <f t="shared" si="9"/>
        <v>2.7833333333333331E-2</v>
      </c>
      <c r="AI17">
        <f t="shared" si="10"/>
        <v>3.0400325324505708</v>
      </c>
      <c r="AJ17">
        <f t="shared" si="11"/>
        <v>2.9957322735539909</v>
      </c>
      <c r="AK17">
        <f t="shared" si="12"/>
        <v>3.3262343431887</v>
      </c>
      <c r="AL17">
        <f t="shared" si="13"/>
        <v>3.867722746531566</v>
      </c>
    </row>
    <row r="18" spans="2:38">
      <c r="B18">
        <v>1652</v>
      </c>
      <c r="D18" t="s">
        <v>858</v>
      </c>
      <c r="E18" s="1">
        <v>41075.287499999999</v>
      </c>
      <c r="G18">
        <v>13.6</v>
      </c>
      <c r="H18" t="s">
        <v>1</v>
      </c>
      <c r="I18" t="s">
        <v>856</v>
      </c>
      <c r="M18" t="s">
        <v>3</v>
      </c>
      <c r="N18" t="s">
        <v>4</v>
      </c>
      <c r="O18" t="s">
        <v>22</v>
      </c>
      <c r="P18">
        <v>39.856167999999997</v>
      </c>
      <c r="Q18">
        <v>-75.787991000000005</v>
      </c>
      <c r="R18" t="s">
        <v>316</v>
      </c>
      <c r="S18" s="2" t="s">
        <v>317</v>
      </c>
      <c r="T18" s="2" t="s">
        <v>17</v>
      </c>
      <c r="U18">
        <v>1.0529999999999999</v>
      </c>
      <c r="V18">
        <v>23</v>
      </c>
      <c r="W18" s="3">
        <f t="shared" si="0"/>
        <v>21.84235517568851</v>
      </c>
      <c r="X18">
        <v>3.5390000000000001</v>
      </c>
      <c r="AA18" s="3"/>
      <c r="AC18">
        <v>2.3E-2</v>
      </c>
      <c r="AD18" s="4">
        <f t="shared" si="1"/>
        <v>81.397000000000006</v>
      </c>
      <c r="AE18" s="5">
        <f t="shared" si="2"/>
        <v>4.578260869565217E-2</v>
      </c>
      <c r="AF18" s="6">
        <f t="shared" si="3"/>
        <v>0.50237416904083576</v>
      </c>
      <c r="AH18">
        <f t="shared" si="9"/>
        <v>2.2782608695652171E-2</v>
      </c>
      <c r="AI18">
        <f t="shared" si="10"/>
        <v>3.0838509827773115</v>
      </c>
      <c r="AJ18">
        <f t="shared" si="11"/>
        <v>3.1354942159291497</v>
      </c>
      <c r="AK18">
        <f t="shared" si="12"/>
        <v>3.1259974683918923</v>
      </c>
      <c r="AL18">
        <f t="shared" si="13"/>
        <v>3.8239042962048257</v>
      </c>
    </row>
    <row r="19" spans="2:38">
      <c r="B19">
        <v>1633</v>
      </c>
      <c r="D19" t="s">
        <v>859</v>
      </c>
      <c r="E19" s="1">
        <v>41068.305555555555</v>
      </c>
      <c r="G19">
        <v>14.5</v>
      </c>
      <c r="H19" t="s">
        <v>1</v>
      </c>
      <c r="I19" t="s">
        <v>856</v>
      </c>
      <c r="M19" t="s">
        <v>3</v>
      </c>
      <c r="N19" t="s">
        <v>4</v>
      </c>
      <c r="O19" t="s">
        <v>22</v>
      </c>
      <c r="P19">
        <v>39.856167999999997</v>
      </c>
      <c r="Q19">
        <v>-75.787991000000005</v>
      </c>
      <c r="R19" t="s">
        <v>316</v>
      </c>
      <c r="S19" s="2" t="s">
        <v>317</v>
      </c>
      <c r="T19" s="2" t="s">
        <v>17</v>
      </c>
      <c r="U19">
        <v>2.4729999999999999</v>
      </c>
      <c r="V19">
        <v>53</v>
      </c>
      <c r="W19" s="3">
        <f t="shared" si="0"/>
        <v>21.431459765467046</v>
      </c>
      <c r="X19">
        <v>3.5590000000000002</v>
      </c>
      <c r="AA19" s="3"/>
      <c r="AC19">
        <v>0.02</v>
      </c>
      <c r="AD19" s="4">
        <f t="shared" si="1"/>
        <v>71.180000000000007</v>
      </c>
      <c r="AE19" s="5">
        <f t="shared" si="2"/>
        <v>4.6660377358490567E-2</v>
      </c>
      <c r="AF19" s="6">
        <f t="shared" si="3"/>
        <v>0.4286291953093409</v>
      </c>
      <c r="AH19">
        <f t="shared" si="9"/>
        <v>2.6660377358490566E-2</v>
      </c>
      <c r="AI19">
        <f t="shared" si="10"/>
        <v>3.064859925012843</v>
      </c>
      <c r="AJ19">
        <f t="shared" si="11"/>
        <v>2.9957322735539909</v>
      </c>
      <c r="AK19">
        <f t="shared" si="12"/>
        <v>3.2831784691324057</v>
      </c>
      <c r="AL19">
        <f t="shared" si="13"/>
        <v>3.8428953539692943</v>
      </c>
    </row>
    <row r="20" spans="2:38">
      <c r="B20">
        <v>1634</v>
      </c>
      <c r="D20" t="s">
        <v>859</v>
      </c>
      <c r="E20" s="1">
        <v>41068.305555555555</v>
      </c>
      <c r="G20">
        <v>14.5</v>
      </c>
      <c r="H20" t="s">
        <v>1</v>
      </c>
      <c r="I20" t="s">
        <v>856</v>
      </c>
      <c r="M20" t="s">
        <v>3</v>
      </c>
      <c r="N20" t="s">
        <v>4</v>
      </c>
      <c r="O20" t="s">
        <v>22</v>
      </c>
      <c r="P20">
        <v>39.856167999999997</v>
      </c>
      <c r="Q20">
        <v>-75.787991000000005</v>
      </c>
      <c r="R20" t="s">
        <v>316</v>
      </c>
      <c r="S20" s="2" t="s">
        <v>317</v>
      </c>
      <c r="T20" s="2" t="s">
        <v>17</v>
      </c>
      <c r="U20">
        <v>1.2569999999999999</v>
      </c>
      <c r="V20">
        <v>27</v>
      </c>
      <c r="W20" s="3">
        <f t="shared" si="0"/>
        <v>21.479713603818617</v>
      </c>
      <c r="X20">
        <v>3.6789999999999998</v>
      </c>
      <c r="AA20" s="3"/>
      <c r="AC20">
        <v>2.1999999999999999E-2</v>
      </c>
      <c r="AD20" s="4">
        <f t="shared" si="1"/>
        <v>80.938000000000002</v>
      </c>
      <c r="AE20" s="5">
        <f t="shared" si="2"/>
        <v>4.6555555555555551E-2</v>
      </c>
      <c r="AF20" s="6">
        <f t="shared" si="3"/>
        <v>0.47255369928400959</v>
      </c>
      <c r="AH20">
        <f t="shared" si="9"/>
        <v>2.4555555555555553E-2</v>
      </c>
      <c r="AI20">
        <f t="shared" si="10"/>
        <v>3.067108936396219</v>
      </c>
      <c r="AJ20">
        <f t="shared" si="11"/>
        <v>3.0910424533583161</v>
      </c>
      <c r="AK20">
        <f t="shared" si="12"/>
        <v>3.2009381241815333</v>
      </c>
      <c r="AL20">
        <f t="shared" si="13"/>
        <v>3.8406463425859183</v>
      </c>
    </row>
    <row r="21" spans="2:38">
      <c r="B21">
        <v>1635</v>
      </c>
      <c r="D21" t="s">
        <v>859</v>
      </c>
      <c r="E21" s="1">
        <v>41068.305555555555</v>
      </c>
      <c r="G21">
        <v>14.5</v>
      </c>
      <c r="H21" t="s">
        <v>1</v>
      </c>
      <c r="I21" t="s">
        <v>856</v>
      </c>
      <c r="M21" t="s">
        <v>3</v>
      </c>
      <c r="N21" t="s">
        <v>4</v>
      </c>
      <c r="O21" t="s">
        <v>22</v>
      </c>
      <c r="P21">
        <v>39.856167999999997</v>
      </c>
      <c r="Q21">
        <v>-75.787991000000005</v>
      </c>
      <c r="R21" t="s">
        <v>316</v>
      </c>
      <c r="S21" s="2" t="s">
        <v>317</v>
      </c>
      <c r="T21" s="2" t="s">
        <v>17</v>
      </c>
      <c r="U21">
        <v>1.593</v>
      </c>
      <c r="V21">
        <v>34</v>
      </c>
      <c r="W21" s="3">
        <f t="shared" si="0"/>
        <v>21.343377275580664</v>
      </c>
      <c r="X21">
        <v>3.8929999999999998</v>
      </c>
      <c r="AA21" s="3"/>
      <c r="AC21">
        <v>2.3E-2</v>
      </c>
      <c r="AD21" s="4">
        <f t="shared" si="1"/>
        <v>89.539000000000001</v>
      </c>
      <c r="AE21" s="5">
        <f t="shared" si="2"/>
        <v>4.685294117647059E-2</v>
      </c>
      <c r="AF21" s="6">
        <f t="shared" si="3"/>
        <v>0.49089767733835526</v>
      </c>
      <c r="AH21">
        <f t="shared" si="9"/>
        <v>2.3852941176470591E-2</v>
      </c>
      <c r="AI21">
        <f t="shared" si="10"/>
        <v>3.06074149368825</v>
      </c>
      <c r="AJ21">
        <f t="shared" si="11"/>
        <v>3.1354942159291497</v>
      </c>
      <c r="AK21">
        <f t="shared" si="12"/>
        <v>3.1719075294992516</v>
      </c>
      <c r="AL21">
        <f t="shared" si="13"/>
        <v>3.8470137852938873</v>
      </c>
    </row>
    <row r="22" spans="2:38">
      <c r="B22">
        <v>1636</v>
      </c>
      <c r="D22" t="s">
        <v>859</v>
      </c>
      <c r="E22" s="1">
        <v>41068.305555555555</v>
      </c>
      <c r="G22">
        <v>14.5</v>
      </c>
      <c r="H22" t="s">
        <v>1</v>
      </c>
      <c r="I22" t="s">
        <v>856</v>
      </c>
      <c r="M22" t="s">
        <v>3</v>
      </c>
      <c r="N22" t="s">
        <v>4</v>
      </c>
      <c r="O22" t="s">
        <v>22</v>
      </c>
      <c r="P22">
        <v>39.856167999999997</v>
      </c>
      <c r="Q22">
        <v>-75.787991000000005</v>
      </c>
      <c r="R22" t="s">
        <v>316</v>
      </c>
      <c r="S22" s="2" t="s">
        <v>317</v>
      </c>
      <c r="T22" s="2" t="s">
        <v>17</v>
      </c>
      <c r="U22">
        <v>1.3480000000000001</v>
      </c>
      <c r="V22">
        <v>30</v>
      </c>
      <c r="W22" s="3">
        <f t="shared" si="0"/>
        <v>22.255192878338278</v>
      </c>
      <c r="X22">
        <v>3.7759999999999998</v>
      </c>
      <c r="AA22" s="3"/>
      <c r="AC22">
        <v>2.3E-2</v>
      </c>
      <c r="AD22" s="4">
        <f t="shared" si="1"/>
        <v>86.847999999999999</v>
      </c>
      <c r="AE22" s="5">
        <f t="shared" si="2"/>
        <v>4.4933333333333339E-2</v>
      </c>
      <c r="AF22" s="6">
        <f t="shared" si="3"/>
        <v>0.51186943620178038</v>
      </c>
      <c r="AH22">
        <f t="shared" si="9"/>
        <v>2.1933333333333339E-2</v>
      </c>
      <c r="AI22">
        <f t="shared" si="10"/>
        <v>3.1025753691720399</v>
      </c>
      <c r="AJ22">
        <f t="shared" si="11"/>
        <v>3.1354942159291497</v>
      </c>
      <c r="AK22">
        <f t="shared" si="12"/>
        <v>3.0880075496631623</v>
      </c>
      <c r="AL22">
        <f t="shared" si="13"/>
        <v>3.8051799098100969</v>
      </c>
    </row>
    <row r="23" spans="2:38">
      <c r="B23">
        <v>1637</v>
      </c>
      <c r="D23" t="s">
        <v>859</v>
      </c>
      <c r="E23" s="1">
        <v>41068.305555555555</v>
      </c>
      <c r="G23">
        <v>14.5</v>
      </c>
      <c r="H23" t="s">
        <v>1</v>
      </c>
      <c r="I23" t="s">
        <v>856</v>
      </c>
      <c r="M23" t="s">
        <v>3</v>
      </c>
      <c r="N23" t="s">
        <v>4</v>
      </c>
      <c r="O23" t="s">
        <v>22</v>
      </c>
      <c r="P23">
        <v>39.856167999999997</v>
      </c>
      <c r="Q23">
        <v>-75.787991000000005</v>
      </c>
      <c r="R23" t="s">
        <v>316</v>
      </c>
      <c r="S23" s="2" t="s">
        <v>317</v>
      </c>
      <c r="T23" s="2" t="s">
        <v>17</v>
      </c>
      <c r="U23">
        <v>0.85499999999999998</v>
      </c>
      <c r="V23">
        <v>19</v>
      </c>
      <c r="W23" s="3">
        <f t="shared" si="0"/>
        <v>22.222222222222221</v>
      </c>
      <c r="X23">
        <v>3.7829999999999999</v>
      </c>
      <c r="AA23" s="3"/>
      <c r="AC23">
        <v>0.02</v>
      </c>
      <c r="AD23" s="4">
        <f t="shared" si="1"/>
        <v>75.66</v>
      </c>
      <c r="AE23" s="5">
        <f t="shared" si="2"/>
        <v>4.4999999999999998E-2</v>
      </c>
      <c r="AF23" s="6">
        <f t="shared" si="3"/>
        <v>0.44444444444444448</v>
      </c>
      <c r="AH23">
        <f t="shared" si="9"/>
        <v>2.4999999999999998E-2</v>
      </c>
      <c r="AI23">
        <f t="shared" si="10"/>
        <v>3.1010927892118172</v>
      </c>
      <c r="AJ23">
        <f t="shared" si="11"/>
        <v>2.9957322735539909</v>
      </c>
      <c r="AK23">
        <f t="shared" si="12"/>
        <v>3.2188758248682006</v>
      </c>
      <c r="AL23">
        <f t="shared" si="13"/>
        <v>3.8066624897703196</v>
      </c>
    </row>
    <row r="24" spans="2:38">
      <c r="B24">
        <v>1638</v>
      </c>
      <c r="D24" t="s">
        <v>859</v>
      </c>
      <c r="E24" s="1">
        <v>41068.305555555555</v>
      </c>
      <c r="G24">
        <v>14.5</v>
      </c>
      <c r="H24" t="s">
        <v>1</v>
      </c>
      <c r="I24" t="s">
        <v>856</v>
      </c>
      <c r="M24" t="s">
        <v>3</v>
      </c>
      <c r="N24" t="s">
        <v>4</v>
      </c>
      <c r="O24" t="s">
        <v>22</v>
      </c>
      <c r="P24">
        <v>39.856167999999997</v>
      </c>
      <c r="Q24">
        <v>-75.787991000000005</v>
      </c>
      <c r="R24" t="s">
        <v>316</v>
      </c>
      <c r="S24" s="2" t="s">
        <v>317</v>
      </c>
      <c r="T24" s="2" t="s">
        <v>17</v>
      </c>
      <c r="U24">
        <v>0.90300000000000002</v>
      </c>
      <c r="V24">
        <v>20</v>
      </c>
      <c r="W24" s="3">
        <f t="shared" si="0"/>
        <v>22.148394241417495</v>
      </c>
      <c r="X24">
        <v>3.7810000000000001</v>
      </c>
      <c r="AA24" s="3"/>
      <c r="AC24">
        <v>1.7000000000000001E-2</v>
      </c>
      <c r="AD24" s="4">
        <f t="shared" si="1"/>
        <v>64.277000000000001</v>
      </c>
      <c r="AE24" s="5">
        <f t="shared" si="2"/>
        <v>4.5150000000000003E-2</v>
      </c>
      <c r="AF24" s="6">
        <f t="shared" si="3"/>
        <v>0.37652270210409744</v>
      </c>
      <c r="AH24">
        <f t="shared" si="9"/>
        <v>2.8150000000000001E-2</v>
      </c>
      <c r="AI24">
        <f t="shared" si="10"/>
        <v>3.0977649991191427</v>
      </c>
      <c r="AJ24">
        <f t="shared" si="11"/>
        <v>2.8332133440562162</v>
      </c>
      <c r="AK24">
        <f t="shared" si="12"/>
        <v>3.3375473545856993</v>
      </c>
      <c r="AL24">
        <f t="shared" si="13"/>
        <v>3.8099902798629945</v>
      </c>
    </row>
    <row r="25" spans="2:38">
      <c r="B25">
        <v>1639</v>
      </c>
      <c r="D25" t="s">
        <v>860</v>
      </c>
      <c r="E25" s="1">
        <v>41068.305555555555</v>
      </c>
      <c r="G25">
        <v>14.5</v>
      </c>
      <c r="H25" t="s">
        <v>1</v>
      </c>
      <c r="I25" t="s">
        <v>856</v>
      </c>
      <c r="M25" t="s">
        <v>3</v>
      </c>
      <c r="N25" t="s">
        <v>4</v>
      </c>
      <c r="O25" t="s">
        <v>22</v>
      </c>
      <c r="P25">
        <v>39.856167999999997</v>
      </c>
      <c r="Q25">
        <v>-75.787991000000005</v>
      </c>
      <c r="R25" t="s">
        <v>316</v>
      </c>
      <c r="S25" s="2" t="s">
        <v>317</v>
      </c>
      <c r="T25" s="2" t="s">
        <v>17</v>
      </c>
      <c r="U25">
        <v>0.90100000000000002</v>
      </c>
      <c r="V25">
        <v>20</v>
      </c>
      <c r="W25" s="3">
        <f t="shared" si="0"/>
        <v>22.197558268590456</v>
      </c>
      <c r="X25">
        <v>3.6970000000000001</v>
      </c>
      <c r="AA25" s="3"/>
      <c r="AC25">
        <v>2.1999999999999999E-2</v>
      </c>
      <c r="AD25" s="4">
        <f t="shared" si="1"/>
        <v>81.333999999999989</v>
      </c>
      <c r="AE25" s="5">
        <f t="shared" si="2"/>
        <v>4.505E-2</v>
      </c>
      <c r="AF25" s="6">
        <f t="shared" si="3"/>
        <v>0.48834628190898999</v>
      </c>
      <c r="AH25">
        <f t="shared" si="9"/>
        <v>2.3050000000000001E-2</v>
      </c>
      <c r="AI25">
        <f t="shared" si="10"/>
        <v>3.09998229492779</v>
      </c>
      <c r="AJ25">
        <f t="shared" si="11"/>
        <v>3.0910424533583161</v>
      </c>
      <c r="AK25">
        <f t="shared" si="12"/>
        <v>3.1376657694426577</v>
      </c>
      <c r="AL25">
        <f t="shared" si="13"/>
        <v>3.8077729840543468</v>
      </c>
    </row>
    <row r="26" spans="2:38">
      <c r="B26">
        <v>1640</v>
      </c>
      <c r="D26" t="s">
        <v>860</v>
      </c>
      <c r="E26" s="1">
        <v>41068.305555555555</v>
      </c>
      <c r="G26">
        <v>14.5</v>
      </c>
      <c r="H26" t="s">
        <v>1</v>
      </c>
      <c r="I26" t="s">
        <v>856</v>
      </c>
      <c r="M26" t="s">
        <v>3</v>
      </c>
      <c r="N26" t="s">
        <v>4</v>
      </c>
      <c r="O26" t="s">
        <v>22</v>
      </c>
      <c r="P26">
        <v>39.856167999999997</v>
      </c>
      <c r="Q26">
        <v>-75.787991000000005</v>
      </c>
      <c r="R26" t="s">
        <v>316</v>
      </c>
      <c r="S26" s="2" t="s">
        <v>317</v>
      </c>
      <c r="T26" s="2" t="s">
        <v>17</v>
      </c>
      <c r="U26">
        <v>1.248</v>
      </c>
      <c r="V26">
        <v>28</v>
      </c>
      <c r="W26" s="3">
        <f t="shared" si="0"/>
        <v>22.435897435897434</v>
      </c>
      <c r="X26">
        <v>3.8740000000000001</v>
      </c>
      <c r="AA26" s="3"/>
      <c r="AC26">
        <v>1.7000000000000001E-2</v>
      </c>
      <c r="AD26" s="4">
        <f t="shared" si="1"/>
        <v>65.858000000000004</v>
      </c>
      <c r="AE26" s="5">
        <f t="shared" si="2"/>
        <v>4.4571428571428574E-2</v>
      </c>
      <c r="AF26" s="6">
        <f t="shared" si="3"/>
        <v>0.38141025641025639</v>
      </c>
      <c r="AH26">
        <f t="shared" si="9"/>
        <v>2.7571428571428573E-2</v>
      </c>
      <c r="AI26">
        <f t="shared" si="10"/>
        <v>3.1106622402279678</v>
      </c>
      <c r="AJ26">
        <f t="shared" si="11"/>
        <v>2.8332133440562162</v>
      </c>
      <c r="AK26">
        <f t="shared" si="12"/>
        <v>3.3167800398495721</v>
      </c>
      <c r="AL26">
        <f t="shared" si="13"/>
        <v>3.797093038754169</v>
      </c>
    </row>
    <row r="27" spans="2:38">
      <c r="B27">
        <v>1641</v>
      </c>
      <c r="D27" t="s">
        <v>860</v>
      </c>
      <c r="E27" s="1">
        <v>41068.305555555555</v>
      </c>
      <c r="G27">
        <v>14.5</v>
      </c>
      <c r="H27" t="s">
        <v>1</v>
      </c>
      <c r="I27" t="s">
        <v>856</v>
      </c>
      <c r="M27" t="s">
        <v>3</v>
      </c>
      <c r="N27" t="s">
        <v>4</v>
      </c>
      <c r="O27" t="s">
        <v>22</v>
      </c>
      <c r="P27">
        <v>39.856167999999997</v>
      </c>
      <c r="Q27">
        <v>-75.787991000000005</v>
      </c>
      <c r="R27" t="s">
        <v>316</v>
      </c>
      <c r="S27" s="2" t="s">
        <v>317</v>
      </c>
      <c r="T27" s="2" t="s">
        <v>17</v>
      </c>
      <c r="U27">
        <v>1.518</v>
      </c>
      <c r="V27">
        <v>33</v>
      </c>
      <c r="W27" s="3">
        <f t="shared" si="0"/>
        <v>21.739130434782609</v>
      </c>
      <c r="X27">
        <v>3.7570000000000001</v>
      </c>
      <c r="AA27" s="3"/>
      <c r="AC27">
        <v>2.1000000000000001E-2</v>
      </c>
      <c r="AD27" s="4">
        <f t="shared" si="1"/>
        <v>78.897000000000006</v>
      </c>
      <c r="AE27" s="5">
        <f t="shared" si="2"/>
        <v>4.5999999999999999E-2</v>
      </c>
      <c r="AF27" s="6">
        <f t="shared" si="3"/>
        <v>0.45652173913043481</v>
      </c>
      <c r="AH27">
        <f t="shared" si="9"/>
        <v>2.4999999999999998E-2</v>
      </c>
      <c r="AI27">
        <f t="shared" si="10"/>
        <v>3.0791138824930422</v>
      </c>
      <c r="AJ27">
        <f t="shared" si="11"/>
        <v>3.044522437723423</v>
      </c>
      <c r="AK27">
        <f t="shared" si="12"/>
        <v>3.2188758248682006</v>
      </c>
      <c r="AL27">
        <f t="shared" si="13"/>
        <v>3.8286413964890951</v>
      </c>
    </row>
    <row r="28" spans="2:38">
      <c r="B28">
        <v>1642</v>
      </c>
      <c r="D28" t="s">
        <v>860</v>
      </c>
      <c r="E28" s="1">
        <v>41068.305555555555</v>
      </c>
      <c r="G28">
        <v>14.5</v>
      </c>
      <c r="H28" t="s">
        <v>1</v>
      </c>
      <c r="I28" t="s">
        <v>856</v>
      </c>
      <c r="M28" t="s">
        <v>3</v>
      </c>
      <c r="N28" t="s">
        <v>4</v>
      </c>
      <c r="O28" t="s">
        <v>22</v>
      </c>
      <c r="P28">
        <v>39.856167999999997</v>
      </c>
      <c r="Q28">
        <v>-75.787991000000005</v>
      </c>
      <c r="R28" t="s">
        <v>316</v>
      </c>
      <c r="S28" s="2" t="s">
        <v>317</v>
      </c>
      <c r="T28" s="2" t="s">
        <v>17</v>
      </c>
      <c r="U28">
        <v>0.999</v>
      </c>
      <c r="V28">
        <v>22</v>
      </c>
      <c r="W28" s="3">
        <f t="shared" si="0"/>
        <v>22.022022022022021</v>
      </c>
      <c r="X28">
        <v>3.8050000000000002</v>
      </c>
      <c r="AA28" s="3"/>
      <c r="AC28">
        <v>2.4E-2</v>
      </c>
      <c r="AD28" s="4">
        <f t="shared" si="1"/>
        <v>91.320000000000007</v>
      </c>
      <c r="AE28" s="5">
        <f t="shared" si="2"/>
        <v>4.5409090909090906E-2</v>
      </c>
      <c r="AF28" s="6">
        <f t="shared" si="3"/>
        <v>0.52852852852852861</v>
      </c>
      <c r="AH28">
        <f t="shared" si="9"/>
        <v>2.1409090909090905E-2</v>
      </c>
      <c r="AI28">
        <f t="shared" si="10"/>
        <v>3.0920429536918994</v>
      </c>
      <c r="AJ28">
        <f t="shared" si="11"/>
        <v>3.1780538303479458</v>
      </c>
      <c r="AK28">
        <f t="shared" si="12"/>
        <v>3.0638156406581016</v>
      </c>
      <c r="AL28">
        <f t="shared" si="13"/>
        <v>3.8157123252902374</v>
      </c>
    </row>
    <row r="29" spans="2:38">
      <c r="B29">
        <v>1643</v>
      </c>
      <c r="D29" t="s">
        <v>860</v>
      </c>
      <c r="E29" s="1">
        <v>41068.305555555555</v>
      </c>
      <c r="G29">
        <v>14.5</v>
      </c>
      <c r="H29" t="s">
        <v>1</v>
      </c>
      <c r="I29" t="s">
        <v>856</v>
      </c>
      <c r="M29" t="s">
        <v>3</v>
      </c>
      <c r="N29" t="s">
        <v>4</v>
      </c>
      <c r="O29" t="s">
        <v>22</v>
      </c>
      <c r="P29">
        <v>39.856167999999997</v>
      </c>
      <c r="Q29">
        <v>-75.787991000000005</v>
      </c>
      <c r="R29" t="s">
        <v>316</v>
      </c>
      <c r="S29" s="2" t="s">
        <v>317</v>
      </c>
      <c r="T29" s="2" t="s">
        <v>17</v>
      </c>
      <c r="U29">
        <v>0.93700000000000006</v>
      </c>
      <c r="V29">
        <v>21</v>
      </c>
      <c r="W29" s="3">
        <f t="shared" si="0"/>
        <v>22.411953041622198</v>
      </c>
      <c r="X29">
        <v>3.702</v>
      </c>
      <c r="AA29" s="3"/>
      <c r="AC29">
        <v>2.3E-2</v>
      </c>
      <c r="AD29" s="4">
        <f t="shared" si="1"/>
        <v>85.146000000000001</v>
      </c>
      <c r="AE29" s="5">
        <f t="shared" si="2"/>
        <v>4.4619047619047621E-2</v>
      </c>
      <c r="AF29" s="6">
        <f t="shared" si="3"/>
        <v>0.51547491995731054</v>
      </c>
      <c r="AH29">
        <f t="shared" si="9"/>
        <v>2.1619047619047621E-2</v>
      </c>
      <c r="AI29">
        <f t="shared" si="10"/>
        <v>3.1095944344671378</v>
      </c>
      <c r="AJ29">
        <f t="shared" si="11"/>
        <v>3.1354942159291497</v>
      </c>
      <c r="AK29">
        <f t="shared" si="12"/>
        <v>3.0735747603179249</v>
      </c>
      <c r="AL29">
        <f t="shared" si="13"/>
        <v>3.798160844514999</v>
      </c>
    </row>
    <row r="30" spans="2:38">
      <c r="B30">
        <v>1644</v>
      </c>
      <c r="D30" t="s">
        <v>860</v>
      </c>
      <c r="E30" s="1">
        <v>41068.305555555555</v>
      </c>
      <c r="G30">
        <v>14.5</v>
      </c>
      <c r="H30" t="s">
        <v>1</v>
      </c>
      <c r="I30" t="s">
        <v>856</v>
      </c>
      <c r="M30" t="s">
        <v>3</v>
      </c>
      <c r="N30" t="s">
        <v>4</v>
      </c>
      <c r="O30" t="s">
        <v>22</v>
      </c>
      <c r="P30">
        <v>39.856167999999997</v>
      </c>
      <c r="Q30">
        <v>-75.787991000000005</v>
      </c>
      <c r="R30" t="s">
        <v>316</v>
      </c>
      <c r="S30" s="2" t="s">
        <v>317</v>
      </c>
      <c r="T30" s="2" t="s">
        <v>17</v>
      </c>
      <c r="U30">
        <v>1.387</v>
      </c>
      <c r="V30">
        <v>31</v>
      </c>
      <c r="W30" s="3">
        <f t="shared" si="0"/>
        <v>22.350396539293438</v>
      </c>
      <c r="X30">
        <v>3.786</v>
      </c>
      <c r="AA30" s="3"/>
      <c r="AC30">
        <v>2.1999999999999999E-2</v>
      </c>
      <c r="AD30" s="4">
        <f t="shared" si="1"/>
        <v>83.292000000000002</v>
      </c>
      <c r="AE30" s="5">
        <f t="shared" si="2"/>
        <v>4.4741935483870968E-2</v>
      </c>
      <c r="AF30" s="6">
        <f t="shared" si="3"/>
        <v>0.49170872386445563</v>
      </c>
      <c r="AH30">
        <f t="shared" si="9"/>
        <v>2.2741935483870969E-2</v>
      </c>
      <c r="AI30">
        <f t="shared" si="10"/>
        <v>3.1068440631524519</v>
      </c>
      <c r="AJ30">
        <f t="shared" si="11"/>
        <v>3.0910424533583161</v>
      </c>
      <c r="AK30">
        <f t="shared" si="12"/>
        <v>3.1242105983271222</v>
      </c>
      <c r="AL30">
        <f t="shared" si="13"/>
        <v>3.8009112158296854</v>
      </c>
    </row>
    <row r="31" spans="2:38">
      <c r="B31">
        <v>1645</v>
      </c>
      <c r="D31" t="s">
        <v>860</v>
      </c>
      <c r="E31" s="1">
        <v>41068.305555555555</v>
      </c>
      <c r="G31">
        <v>14.5</v>
      </c>
      <c r="H31" t="s">
        <v>1</v>
      </c>
      <c r="I31" t="s">
        <v>856</v>
      </c>
      <c r="M31" t="s">
        <v>3</v>
      </c>
      <c r="N31" t="s">
        <v>4</v>
      </c>
      <c r="O31" t="s">
        <v>22</v>
      </c>
      <c r="P31">
        <v>39.856167999999997</v>
      </c>
      <c r="Q31">
        <v>-75.787991000000005</v>
      </c>
      <c r="R31" t="s">
        <v>316</v>
      </c>
      <c r="S31" s="2" t="s">
        <v>317</v>
      </c>
      <c r="T31" s="2" t="s">
        <v>17</v>
      </c>
      <c r="U31">
        <v>1.266</v>
      </c>
      <c r="V31">
        <v>29</v>
      </c>
      <c r="W31" s="3">
        <f t="shared" si="0"/>
        <v>22.906793048973142</v>
      </c>
      <c r="X31">
        <v>3.601</v>
      </c>
      <c r="AA31" s="3"/>
      <c r="AC31">
        <v>2.5999999999999999E-2</v>
      </c>
      <c r="AD31" s="4">
        <f t="shared" si="1"/>
        <v>93.625999999999991</v>
      </c>
      <c r="AE31" s="5">
        <f t="shared" si="2"/>
        <v>4.3655172413793103E-2</v>
      </c>
      <c r="AF31" s="6">
        <f t="shared" si="3"/>
        <v>0.59557661927330174</v>
      </c>
      <c r="AH31">
        <f t="shared" si="9"/>
        <v>1.7655172413793104E-2</v>
      </c>
      <c r="AI31">
        <f t="shared" si="10"/>
        <v>3.1314335062644894</v>
      </c>
      <c r="AJ31">
        <f t="shared" si="11"/>
        <v>3.2580965380214821</v>
      </c>
      <c r="AK31">
        <f t="shared" si="12"/>
        <v>2.8710287950530335</v>
      </c>
      <c r="AL31">
        <f t="shared" si="13"/>
        <v>3.7763217727176475</v>
      </c>
    </row>
    <row r="32" spans="2:38">
      <c r="B32">
        <v>1646</v>
      </c>
      <c r="D32" t="s">
        <v>860</v>
      </c>
      <c r="E32" s="1">
        <v>41068.305555555555</v>
      </c>
      <c r="G32">
        <v>14.5</v>
      </c>
      <c r="H32" t="s">
        <v>1</v>
      </c>
      <c r="I32" t="s">
        <v>856</v>
      </c>
      <c r="M32" t="s">
        <v>3</v>
      </c>
      <c r="N32" t="s">
        <v>4</v>
      </c>
      <c r="O32" t="s">
        <v>22</v>
      </c>
      <c r="P32">
        <v>39.856167999999997</v>
      </c>
      <c r="Q32">
        <v>-75.787991000000005</v>
      </c>
      <c r="R32" t="s">
        <v>316</v>
      </c>
      <c r="S32" s="2" t="s">
        <v>317</v>
      </c>
      <c r="T32" s="2" t="s">
        <v>17</v>
      </c>
      <c r="U32">
        <v>0.76100000000000001</v>
      </c>
      <c r="V32">
        <v>18</v>
      </c>
      <c r="W32" s="3">
        <f t="shared" si="0"/>
        <v>23.653088042049934</v>
      </c>
      <c r="X32">
        <v>4.01</v>
      </c>
      <c r="AA32" s="3"/>
      <c r="AC32">
        <v>2.3E-2</v>
      </c>
      <c r="AD32" s="4">
        <f t="shared" si="1"/>
        <v>92.23</v>
      </c>
      <c r="AE32" s="5">
        <f t="shared" si="2"/>
        <v>4.2277777777777775E-2</v>
      </c>
      <c r="AF32" s="6">
        <f t="shared" si="3"/>
        <v>0.54402102496714855</v>
      </c>
      <c r="AH32">
        <f t="shared" si="9"/>
        <v>1.9277777777777776E-2</v>
      </c>
      <c r="AI32">
        <f t="shared" si="10"/>
        <v>3.1634936790166157</v>
      </c>
      <c r="AJ32">
        <f t="shared" si="11"/>
        <v>3.1354942159291497</v>
      </c>
      <c r="AK32">
        <f t="shared" si="12"/>
        <v>2.9589530220506943</v>
      </c>
      <c r="AL32">
        <f t="shared" si="13"/>
        <v>3.7442615999655211</v>
      </c>
    </row>
    <row r="33" spans="1:38" s="2" customFormat="1">
      <c r="D33" s="2" t="s">
        <v>861</v>
      </c>
      <c r="E33" s="31">
        <v>40338.320833333331</v>
      </c>
      <c r="G33" s="2">
        <v>15.5</v>
      </c>
      <c r="H33" s="2" t="s">
        <v>106</v>
      </c>
      <c r="I33" s="2" t="s">
        <v>856</v>
      </c>
      <c r="K33" s="2" t="s">
        <v>170</v>
      </c>
      <c r="M33" s="2" t="s">
        <v>143</v>
      </c>
      <c r="N33" s="2" t="s">
        <v>403</v>
      </c>
      <c r="O33" s="2" t="s">
        <v>408</v>
      </c>
      <c r="P33" s="2">
        <v>39.856167999999997</v>
      </c>
      <c r="Q33" s="2">
        <v>-75.787991000000005</v>
      </c>
      <c r="R33" s="2" t="s">
        <v>316</v>
      </c>
      <c r="S33" s="2" t="s">
        <v>339</v>
      </c>
      <c r="U33" s="2">
        <v>1.171</v>
      </c>
      <c r="V33" s="2">
        <v>28</v>
      </c>
      <c r="W33" s="25">
        <f t="shared" si="0"/>
        <v>23.911187019641332</v>
      </c>
      <c r="X33" s="2">
        <v>3.8079999999999998</v>
      </c>
      <c r="AA33" s="25"/>
      <c r="AC33" s="2">
        <v>0.02</v>
      </c>
      <c r="AD33" s="32">
        <f t="shared" si="1"/>
        <v>76.16</v>
      </c>
      <c r="AE33" s="6">
        <f t="shared" si="2"/>
        <v>4.1821428571428572E-2</v>
      </c>
      <c r="AF33" s="6">
        <f t="shared" si="3"/>
        <v>0.47822374039282667</v>
      </c>
      <c r="AH33">
        <f t="shared" si="9"/>
        <v>2.1821428571428571E-2</v>
      </c>
      <c r="AI33">
        <f t="shared" si="10"/>
        <v>3.1743464255596234</v>
      </c>
      <c r="AJ33">
        <f t="shared" si="11"/>
        <v>2.9957322735539909</v>
      </c>
      <c r="AK33">
        <f t="shared" si="12"/>
        <v>3.0828924489963914</v>
      </c>
      <c r="AL33">
        <f t="shared" si="13"/>
        <v>3.7334088534225134</v>
      </c>
    </row>
    <row r="34" spans="1:38" s="2" customFormat="1">
      <c r="D34" s="2" t="s">
        <v>861</v>
      </c>
      <c r="E34" s="31">
        <v>40338.320833333331</v>
      </c>
      <c r="G34" s="2">
        <v>15.5</v>
      </c>
      <c r="H34" s="2" t="s">
        <v>106</v>
      </c>
      <c r="I34" s="2" t="s">
        <v>856</v>
      </c>
      <c r="K34" s="2" t="s">
        <v>170</v>
      </c>
      <c r="M34" s="2" t="s">
        <v>143</v>
      </c>
      <c r="N34" s="2" t="s">
        <v>403</v>
      </c>
      <c r="O34" s="2" t="s">
        <v>408</v>
      </c>
      <c r="P34" s="2">
        <v>39.856167999999997</v>
      </c>
      <c r="Q34" s="2">
        <v>-75.787991000000005</v>
      </c>
      <c r="R34" s="2" t="s">
        <v>316</v>
      </c>
      <c r="S34" s="2" t="s">
        <v>339</v>
      </c>
      <c r="U34" s="2">
        <v>1.367</v>
      </c>
      <c r="V34" s="2">
        <v>31</v>
      </c>
      <c r="W34" s="25">
        <f t="shared" si="0"/>
        <v>22.677395757132405</v>
      </c>
      <c r="X34" s="2">
        <v>3.73</v>
      </c>
      <c r="AA34" s="25"/>
      <c r="AC34" s="2">
        <v>2.1999999999999999E-2</v>
      </c>
      <c r="AD34" s="32">
        <f t="shared" si="1"/>
        <v>82.06</v>
      </c>
      <c r="AE34" s="6">
        <f t="shared" si="2"/>
        <v>4.4096774193548384E-2</v>
      </c>
      <c r="AF34" s="6">
        <f t="shared" si="3"/>
        <v>0.49890270665691294</v>
      </c>
      <c r="AH34">
        <f t="shared" si="9"/>
        <v>2.2096774193548385E-2</v>
      </c>
      <c r="AI34">
        <f t="shared" si="10"/>
        <v>3.1213686467433335</v>
      </c>
      <c r="AJ34">
        <f t="shared" si="11"/>
        <v>3.0910424533583161</v>
      </c>
      <c r="AK34">
        <f t="shared" si="12"/>
        <v>3.0954316337770789</v>
      </c>
      <c r="AL34">
        <f t="shared" si="13"/>
        <v>3.7863866322388033</v>
      </c>
    </row>
    <row r="35" spans="1:38">
      <c r="A35" s="2">
        <v>68</v>
      </c>
      <c r="B35" s="2">
        <v>1122</v>
      </c>
      <c r="C35" s="2" t="s">
        <v>862</v>
      </c>
      <c r="D35" s="2" t="s">
        <v>863</v>
      </c>
      <c r="E35" s="31">
        <v>39247.381828703707</v>
      </c>
      <c r="F35" s="2" t="s">
        <v>864</v>
      </c>
      <c r="G35" s="2">
        <v>17.600000000000001</v>
      </c>
      <c r="H35" s="2" t="s">
        <v>1</v>
      </c>
      <c r="I35" s="2" t="s">
        <v>856</v>
      </c>
      <c r="J35" s="2"/>
      <c r="K35" s="2" t="s">
        <v>247</v>
      </c>
      <c r="L35" s="2"/>
      <c r="M35" s="2" t="s">
        <v>44</v>
      </c>
      <c r="N35" s="2" t="s">
        <v>45</v>
      </c>
      <c r="O35" s="2" t="s">
        <v>46</v>
      </c>
      <c r="P35" s="2">
        <v>39.342036999999998</v>
      </c>
      <c r="Q35" s="2">
        <v>-76.133678000000003</v>
      </c>
      <c r="R35" s="2" t="s">
        <v>865</v>
      </c>
      <c r="S35" s="2" t="s">
        <v>866</v>
      </c>
      <c r="T35" s="2" t="s">
        <v>8</v>
      </c>
      <c r="U35" s="2">
        <v>1.0389999999999999</v>
      </c>
      <c r="V35" s="2">
        <v>31</v>
      </c>
      <c r="W35" s="25">
        <f t="shared" ref="W35:W66" si="14">V35/U35</f>
        <v>29.836381135707413</v>
      </c>
      <c r="X35" s="2">
        <v>4.4390000000000001</v>
      </c>
      <c r="Y35" s="2"/>
      <c r="Z35" s="2"/>
      <c r="AA35" s="25"/>
      <c r="AB35" s="2"/>
      <c r="AC35" s="2">
        <v>1.9E-2</v>
      </c>
      <c r="AD35" s="32">
        <f t="shared" ref="AD35:AD66" si="15">AC35*(X35*1000)</f>
        <v>84.340999999999994</v>
      </c>
      <c r="AE35" s="6">
        <f t="shared" ref="AE35:AE66" si="16">U35/V35</f>
        <v>3.3516129032258063E-2</v>
      </c>
      <c r="AF35" s="6">
        <f t="shared" ref="AF35:AF66" si="17">AC35/AE35</f>
        <v>0.56689124157844084</v>
      </c>
      <c r="AG35" s="2"/>
      <c r="AH35">
        <f t="shared" si="9"/>
        <v>1.4516129032258063E-2</v>
      </c>
      <c r="AI35">
        <f t="shared" si="10"/>
        <v>3.3957284923680562</v>
      </c>
      <c r="AJ35">
        <f t="shared" si="11"/>
        <v>2.9444389791664403</v>
      </c>
      <c r="AK35">
        <f t="shared" si="12"/>
        <v>2.6752603782792193</v>
      </c>
      <c r="AL35">
        <f t="shared" si="13"/>
        <v>3.5120267866140811</v>
      </c>
    </row>
    <row r="36" spans="1:38">
      <c r="A36" s="2">
        <v>68</v>
      </c>
      <c r="B36" s="2">
        <v>1123</v>
      </c>
      <c r="C36" s="2" t="s">
        <v>862</v>
      </c>
      <c r="D36" s="2" t="s">
        <v>863</v>
      </c>
      <c r="E36" s="31">
        <v>39247.381828703707</v>
      </c>
      <c r="F36" s="2" t="s">
        <v>864</v>
      </c>
      <c r="G36" s="2">
        <v>17.600000000000001</v>
      </c>
      <c r="H36" s="2" t="s">
        <v>1</v>
      </c>
      <c r="I36" s="2" t="s">
        <v>856</v>
      </c>
      <c r="J36" s="2"/>
      <c r="K36" s="2" t="s">
        <v>247</v>
      </c>
      <c r="L36" s="2"/>
      <c r="M36" s="2" t="s">
        <v>44</v>
      </c>
      <c r="N36" s="2" t="s">
        <v>45</v>
      </c>
      <c r="O36" s="2" t="s">
        <v>46</v>
      </c>
      <c r="P36" s="2">
        <v>39.342036999999998</v>
      </c>
      <c r="Q36" s="2">
        <v>-76.133678000000003</v>
      </c>
      <c r="R36" s="2" t="s">
        <v>865</v>
      </c>
      <c r="S36" s="2" t="s">
        <v>866</v>
      </c>
      <c r="T36" s="2" t="s">
        <v>8</v>
      </c>
      <c r="U36" s="2">
        <v>0.91800000000000004</v>
      </c>
      <c r="V36" s="2">
        <v>28</v>
      </c>
      <c r="W36" s="25">
        <f t="shared" si="14"/>
        <v>30.501089324618736</v>
      </c>
      <c r="X36" s="2">
        <v>4.2560000000000002</v>
      </c>
      <c r="Y36" s="2"/>
      <c r="Z36" s="2"/>
      <c r="AA36" s="25"/>
      <c r="AB36" s="2"/>
      <c r="AC36" s="2">
        <v>1.9E-2</v>
      </c>
      <c r="AD36" s="32">
        <f t="shared" si="15"/>
        <v>80.864000000000004</v>
      </c>
      <c r="AE36" s="6">
        <f t="shared" si="16"/>
        <v>3.2785714285714286E-2</v>
      </c>
      <c r="AF36" s="6">
        <f t="shared" si="17"/>
        <v>0.579520697167756</v>
      </c>
      <c r="AG36" s="2"/>
      <c r="AH36">
        <f t="shared" si="9"/>
        <v>1.3785714285714287E-2</v>
      </c>
      <c r="AI36">
        <f t="shared" si="10"/>
        <v>3.4177623985368504</v>
      </c>
      <c r="AJ36">
        <f t="shared" si="11"/>
        <v>2.9444389791664403</v>
      </c>
      <c r="AK36">
        <f t="shared" si="12"/>
        <v>2.6236328592896272</v>
      </c>
      <c r="AL36">
        <f t="shared" si="13"/>
        <v>3.4899928804452864</v>
      </c>
    </row>
    <row r="37" spans="1:38">
      <c r="A37" s="2">
        <v>68</v>
      </c>
      <c r="B37" s="2">
        <v>1124</v>
      </c>
      <c r="C37" s="2" t="s">
        <v>862</v>
      </c>
      <c r="D37" s="2" t="s">
        <v>863</v>
      </c>
      <c r="E37" s="31">
        <v>39247.381828703707</v>
      </c>
      <c r="F37" s="2" t="s">
        <v>864</v>
      </c>
      <c r="G37" s="2">
        <v>17.600000000000001</v>
      </c>
      <c r="H37" s="2" t="s">
        <v>1</v>
      </c>
      <c r="I37" s="2" t="s">
        <v>856</v>
      </c>
      <c r="J37" s="2"/>
      <c r="K37" s="2" t="s">
        <v>247</v>
      </c>
      <c r="L37" s="2"/>
      <c r="M37" s="2" t="s">
        <v>44</v>
      </c>
      <c r="N37" s="2" t="s">
        <v>45</v>
      </c>
      <c r="O37" s="2" t="s">
        <v>46</v>
      </c>
      <c r="P37" s="2">
        <v>39.342036999999998</v>
      </c>
      <c r="Q37" s="2">
        <v>-76.133678000000003</v>
      </c>
      <c r="R37" s="2" t="s">
        <v>865</v>
      </c>
      <c r="S37" s="2" t="s">
        <v>866</v>
      </c>
      <c r="T37" s="2" t="s">
        <v>8</v>
      </c>
      <c r="U37" s="2">
        <v>0.97</v>
      </c>
      <c r="V37" s="2">
        <v>29</v>
      </c>
      <c r="W37" s="25">
        <f t="shared" si="14"/>
        <v>29.896907216494846</v>
      </c>
      <c r="X37" s="2">
        <v>4.4260000000000002</v>
      </c>
      <c r="Y37" s="2"/>
      <c r="Z37" s="2"/>
      <c r="AA37" s="25"/>
      <c r="AB37" s="2"/>
      <c r="AC37" s="2">
        <v>1.9E-2</v>
      </c>
      <c r="AD37" s="32">
        <f t="shared" si="15"/>
        <v>84.093999999999994</v>
      </c>
      <c r="AE37" s="6">
        <f t="shared" si="16"/>
        <v>3.3448275862068964E-2</v>
      </c>
      <c r="AF37" s="6">
        <f t="shared" si="17"/>
        <v>0.56804123711340204</v>
      </c>
      <c r="AG37" s="2"/>
      <c r="AH37">
        <f t="shared" si="9"/>
        <v>1.4448275862068965E-2</v>
      </c>
      <c r="AI37">
        <f t="shared" si="10"/>
        <v>3.3977550374711827</v>
      </c>
      <c r="AJ37">
        <f t="shared" si="11"/>
        <v>2.9444389791664403</v>
      </c>
      <c r="AK37">
        <f t="shared" si="12"/>
        <v>2.6705750899356637</v>
      </c>
      <c r="AL37">
        <f t="shared" si="13"/>
        <v>3.5100002415109541</v>
      </c>
    </row>
    <row r="38" spans="1:38">
      <c r="A38" s="2">
        <v>69</v>
      </c>
      <c r="B38" s="2">
        <v>1125</v>
      </c>
      <c r="C38" s="2" t="s">
        <v>862</v>
      </c>
      <c r="D38" s="2" t="s">
        <v>867</v>
      </c>
      <c r="E38" s="31">
        <v>39247.384328703702</v>
      </c>
      <c r="F38" s="2" t="s">
        <v>868</v>
      </c>
      <c r="G38" s="2">
        <v>17.600000000000001</v>
      </c>
      <c r="H38" s="2" t="s">
        <v>1</v>
      </c>
      <c r="I38" s="2" t="s">
        <v>856</v>
      </c>
      <c r="J38" s="2"/>
      <c r="K38" s="2" t="s">
        <v>247</v>
      </c>
      <c r="L38" s="2"/>
      <c r="M38" s="2" t="s">
        <v>44</v>
      </c>
      <c r="N38" s="2" t="s">
        <v>45</v>
      </c>
      <c r="O38" s="2" t="s">
        <v>46</v>
      </c>
      <c r="P38" s="2">
        <v>39.342036999999998</v>
      </c>
      <c r="Q38" s="2">
        <v>-76.133678000000003</v>
      </c>
      <c r="R38" s="2" t="s">
        <v>865</v>
      </c>
      <c r="S38" s="2" t="s">
        <v>866</v>
      </c>
      <c r="T38" s="2" t="s">
        <v>8</v>
      </c>
      <c r="U38" s="2">
        <v>0.66</v>
      </c>
      <c r="V38" s="2">
        <v>20</v>
      </c>
      <c r="W38" s="25">
        <f t="shared" si="14"/>
        <v>30.303030303030301</v>
      </c>
      <c r="X38" s="2">
        <v>4.4450000000000003</v>
      </c>
      <c r="Y38" s="2"/>
      <c r="Z38" s="2"/>
      <c r="AA38" s="25"/>
      <c r="AB38" s="2"/>
      <c r="AC38" s="2">
        <v>1.9E-2</v>
      </c>
      <c r="AD38" s="32">
        <f t="shared" si="15"/>
        <v>84.454999999999998</v>
      </c>
      <c r="AE38" s="6">
        <f t="shared" si="16"/>
        <v>3.3000000000000002E-2</v>
      </c>
      <c r="AF38" s="6">
        <f t="shared" si="17"/>
        <v>0.57575757575757569</v>
      </c>
      <c r="AG38" s="2"/>
      <c r="AH38">
        <f t="shared" si="9"/>
        <v>1.4000000000000002E-2</v>
      </c>
      <c r="AI38">
        <f t="shared" si="10"/>
        <v>3.4112477175156566</v>
      </c>
      <c r="AJ38">
        <f t="shared" si="11"/>
        <v>2.9444389791664403</v>
      </c>
      <c r="AK38">
        <f t="shared" si="12"/>
        <v>2.6390573296152589</v>
      </c>
      <c r="AL38">
        <f t="shared" si="13"/>
        <v>3.4965075614664802</v>
      </c>
    </row>
    <row r="39" spans="1:38">
      <c r="A39" s="2">
        <v>71</v>
      </c>
      <c r="B39" s="2">
        <v>1126</v>
      </c>
      <c r="C39" s="2" t="s">
        <v>862</v>
      </c>
      <c r="D39" s="2" t="s">
        <v>869</v>
      </c>
      <c r="E39" s="31">
        <v>39247.393657407411</v>
      </c>
      <c r="F39" s="2" t="s">
        <v>870</v>
      </c>
      <c r="G39" s="2">
        <v>17.600000000000001</v>
      </c>
      <c r="H39" s="2" t="s">
        <v>1</v>
      </c>
      <c r="I39" s="2" t="s">
        <v>856</v>
      </c>
      <c r="J39" s="2"/>
      <c r="K39" s="2" t="s">
        <v>247</v>
      </c>
      <c r="L39" s="2"/>
      <c r="M39" s="2" t="s">
        <v>44</v>
      </c>
      <c r="N39" s="2" t="s">
        <v>45</v>
      </c>
      <c r="O39" s="2" t="s">
        <v>46</v>
      </c>
      <c r="P39" s="2">
        <v>39.342036999999998</v>
      </c>
      <c r="Q39" s="2">
        <v>-76.133678000000003</v>
      </c>
      <c r="R39" s="2" t="s">
        <v>865</v>
      </c>
      <c r="S39" s="2" t="s">
        <v>718</v>
      </c>
      <c r="T39" s="2" t="s">
        <v>8</v>
      </c>
      <c r="U39" s="2">
        <v>0.92</v>
      </c>
      <c r="V39" s="2">
        <v>26</v>
      </c>
      <c r="W39" s="25">
        <f t="shared" si="14"/>
        <v>28.260869565217391</v>
      </c>
      <c r="X39" s="2">
        <v>4.1909999999999998</v>
      </c>
      <c r="Y39" s="2"/>
      <c r="Z39" s="2"/>
      <c r="AA39" s="25"/>
      <c r="AB39" s="2"/>
      <c r="AC39" s="2">
        <v>1.4999999999999999E-2</v>
      </c>
      <c r="AD39" s="32">
        <f t="shared" si="15"/>
        <v>62.864999999999995</v>
      </c>
      <c r="AE39" s="6">
        <f t="shared" si="16"/>
        <v>3.5384615384615389E-2</v>
      </c>
      <c r="AF39" s="6">
        <f t="shared" si="17"/>
        <v>0.42391304347826081</v>
      </c>
      <c r="AG39" s="2"/>
      <c r="AH39">
        <f t="shared" si="9"/>
        <v>2.038461538461539E-2</v>
      </c>
      <c r="AI39">
        <f t="shared" si="10"/>
        <v>3.341478146960533</v>
      </c>
      <c r="AJ39">
        <f t="shared" si="11"/>
        <v>2.7080502011022101</v>
      </c>
      <c r="AK39">
        <f t="shared" si="12"/>
        <v>3.0147804685246857</v>
      </c>
      <c r="AL39">
        <f t="shared" si="13"/>
        <v>3.5662771320216038</v>
      </c>
    </row>
    <row r="40" spans="1:38">
      <c r="B40">
        <v>1680</v>
      </c>
      <c r="D40" t="s">
        <v>871</v>
      </c>
      <c r="E40" s="1">
        <v>41102.302083333336</v>
      </c>
      <c r="G40">
        <v>17.600000000000001</v>
      </c>
      <c r="H40" t="s">
        <v>1</v>
      </c>
      <c r="I40" t="s">
        <v>856</v>
      </c>
      <c r="M40" t="s">
        <v>3</v>
      </c>
      <c r="N40" t="s">
        <v>4</v>
      </c>
      <c r="O40" t="s">
        <v>22</v>
      </c>
      <c r="P40">
        <v>39.856167999999997</v>
      </c>
      <c r="Q40">
        <v>-75.787991000000005</v>
      </c>
      <c r="R40" t="s">
        <v>316</v>
      </c>
      <c r="S40" s="2" t="s">
        <v>317</v>
      </c>
      <c r="T40" s="2" t="s">
        <v>17</v>
      </c>
      <c r="U40">
        <v>1.2749999999999999</v>
      </c>
      <c r="V40">
        <v>37</v>
      </c>
      <c r="W40" s="3">
        <f t="shared" si="14"/>
        <v>29.019607843137258</v>
      </c>
      <c r="X40">
        <v>4.3499999999999996</v>
      </c>
      <c r="AA40" s="3"/>
      <c r="AC40">
        <v>1.7999999999999999E-2</v>
      </c>
      <c r="AD40" s="4">
        <f t="shared" si="15"/>
        <v>78.3</v>
      </c>
      <c r="AE40" s="5">
        <f t="shared" si="16"/>
        <v>3.4459459459459454E-2</v>
      </c>
      <c r="AF40" s="6">
        <f t="shared" si="17"/>
        <v>0.52235294117647058</v>
      </c>
      <c r="AH40">
        <f t="shared" si="9"/>
        <v>1.6459459459459456E-2</v>
      </c>
      <c r="AI40">
        <f t="shared" si="10"/>
        <v>3.3679717340338349</v>
      </c>
      <c r="AJ40">
        <f t="shared" si="11"/>
        <v>2.8903717578961645</v>
      </c>
      <c r="AK40">
        <f t="shared" si="12"/>
        <v>2.8009003550656724</v>
      </c>
      <c r="AL40">
        <f t="shared" si="13"/>
        <v>3.5397835449483019</v>
      </c>
    </row>
    <row r="41" spans="1:38">
      <c r="B41">
        <v>1681</v>
      </c>
      <c r="D41" t="s">
        <v>871</v>
      </c>
      <c r="E41" s="1">
        <v>41102.302083333336</v>
      </c>
      <c r="G41">
        <v>17.600000000000001</v>
      </c>
      <c r="H41" t="s">
        <v>1</v>
      </c>
      <c r="I41" t="s">
        <v>856</v>
      </c>
      <c r="M41" t="s">
        <v>3</v>
      </c>
      <c r="N41" t="s">
        <v>4</v>
      </c>
      <c r="O41" t="s">
        <v>22</v>
      </c>
      <c r="P41">
        <v>39.856167999999997</v>
      </c>
      <c r="Q41">
        <v>-75.787991000000005</v>
      </c>
      <c r="R41" t="s">
        <v>316</v>
      </c>
      <c r="S41" s="2" t="s">
        <v>317</v>
      </c>
      <c r="T41" s="2" t="s">
        <v>17</v>
      </c>
      <c r="U41">
        <v>1.17</v>
      </c>
      <c r="V41">
        <v>34</v>
      </c>
      <c r="W41" s="3">
        <f t="shared" si="14"/>
        <v>29.059829059829063</v>
      </c>
      <c r="X41">
        <v>4.1989999999999998</v>
      </c>
      <c r="AA41" s="3"/>
      <c r="AC41">
        <v>1.9E-2</v>
      </c>
      <c r="AD41" s="4">
        <f t="shared" si="15"/>
        <v>79.780999999999992</v>
      </c>
      <c r="AE41" s="5">
        <f t="shared" si="16"/>
        <v>3.441176470588235E-2</v>
      </c>
      <c r="AF41" s="6">
        <f t="shared" si="17"/>
        <v>0.55213675213675217</v>
      </c>
      <c r="AH41">
        <f t="shared" si="9"/>
        <v>1.5411764705882351E-2</v>
      </c>
      <c r="AI41">
        <f t="shared" si="10"/>
        <v>3.3693567758064966</v>
      </c>
      <c r="AJ41">
        <f t="shared" si="11"/>
        <v>2.9444389791664403</v>
      </c>
      <c r="AK41">
        <f t="shared" si="12"/>
        <v>2.7351311597048804</v>
      </c>
      <c r="AL41">
        <f t="shared" si="13"/>
        <v>3.5383985031756402</v>
      </c>
    </row>
    <row r="42" spans="1:38">
      <c r="B42">
        <v>1682</v>
      </c>
      <c r="D42" t="s">
        <v>871</v>
      </c>
      <c r="E42" s="1">
        <v>41102.302083333336</v>
      </c>
      <c r="G42">
        <v>17.600000000000001</v>
      </c>
      <c r="H42" t="s">
        <v>1</v>
      </c>
      <c r="I42" t="s">
        <v>856</v>
      </c>
      <c r="M42" t="s">
        <v>3</v>
      </c>
      <c r="N42" t="s">
        <v>4</v>
      </c>
      <c r="O42" t="s">
        <v>22</v>
      </c>
      <c r="P42">
        <v>39.856167999999997</v>
      </c>
      <c r="Q42">
        <v>-75.787991000000005</v>
      </c>
      <c r="R42" t="s">
        <v>316</v>
      </c>
      <c r="S42" s="2" t="s">
        <v>317</v>
      </c>
      <c r="T42" s="2" t="s">
        <v>17</v>
      </c>
      <c r="U42">
        <v>1.0980000000000001</v>
      </c>
      <c r="V42">
        <v>32</v>
      </c>
      <c r="W42" s="3">
        <f t="shared" si="14"/>
        <v>29.143897996357012</v>
      </c>
      <c r="X42">
        <v>4.3230000000000004</v>
      </c>
      <c r="AA42" s="3"/>
      <c r="AC42">
        <v>2.1999999999999999E-2</v>
      </c>
      <c r="AD42" s="4">
        <f t="shared" si="15"/>
        <v>95.105999999999995</v>
      </c>
      <c r="AE42" s="5">
        <f t="shared" si="16"/>
        <v>3.4312500000000003E-2</v>
      </c>
      <c r="AF42" s="6">
        <f t="shared" si="17"/>
        <v>0.64116575591985414</v>
      </c>
      <c r="AH42">
        <f t="shared" si="9"/>
        <v>1.2312500000000004E-2</v>
      </c>
      <c r="AI42">
        <f t="shared" si="10"/>
        <v>3.3722455597123875</v>
      </c>
      <c r="AJ42">
        <f t="shared" si="11"/>
        <v>3.0910424533583161</v>
      </c>
      <c r="AK42">
        <f t="shared" si="12"/>
        <v>2.5106150064982073</v>
      </c>
      <c r="AL42">
        <f t="shared" si="13"/>
        <v>3.5355097192697493</v>
      </c>
    </row>
    <row r="43" spans="1:38">
      <c r="B43">
        <v>1683</v>
      </c>
      <c r="D43" t="s">
        <v>871</v>
      </c>
      <c r="E43" s="1">
        <v>41102.302083333336</v>
      </c>
      <c r="G43">
        <v>17.600000000000001</v>
      </c>
      <c r="H43" t="s">
        <v>1</v>
      </c>
      <c r="I43" t="s">
        <v>856</v>
      </c>
      <c r="M43" t="s">
        <v>3</v>
      </c>
      <c r="N43" t="s">
        <v>4</v>
      </c>
      <c r="O43" t="s">
        <v>22</v>
      </c>
      <c r="P43">
        <v>39.856167999999997</v>
      </c>
      <c r="Q43">
        <v>-75.787991000000005</v>
      </c>
      <c r="R43" t="s">
        <v>316</v>
      </c>
      <c r="S43" s="2" t="s">
        <v>317</v>
      </c>
      <c r="T43" s="2" t="s">
        <v>17</v>
      </c>
      <c r="U43">
        <v>0.91400000000000003</v>
      </c>
      <c r="V43">
        <v>25</v>
      </c>
      <c r="W43" s="3">
        <f t="shared" si="14"/>
        <v>27.352297592997811</v>
      </c>
      <c r="X43">
        <v>4.0999999999999996</v>
      </c>
      <c r="AA43" s="3"/>
      <c r="AC43">
        <v>2.4E-2</v>
      </c>
      <c r="AD43" s="4">
        <f t="shared" si="15"/>
        <v>98.4</v>
      </c>
      <c r="AE43" s="5">
        <f t="shared" si="16"/>
        <v>3.6560000000000002E-2</v>
      </c>
      <c r="AF43" s="6">
        <f t="shared" si="17"/>
        <v>0.65645514223194745</v>
      </c>
      <c r="AH43">
        <f t="shared" si="9"/>
        <v>1.2560000000000002E-2</v>
      </c>
      <c r="AI43">
        <f t="shared" si="10"/>
        <v>3.3088005323961878</v>
      </c>
      <c r="AJ43">
        <f t="shared" si="11"/>
        <v>3.1780538303479458</v>
      </c>
      <c r="AK43">
        <f t="shared" si="12"/>
        <v>2.530517161040053</v>
      </c>
      <c r="AL43">
        <f t="shared" si="13"/>
        <v>3.5989547465859495</v>
      </c>
    </row>
    <row r="44" spans="1:38">
      <c r="B44">
        <v>1684</v>
      </c>
      <c r="D44" t="s">
        <v>871</v>
      </c>
      <c r="E44" s="1">
        <v>41102.302083333336</v>
      </c>
      <c r="G44">
        <v>17.600000000000001</v>
      </c>
      <c r="H44" t="s">
        <v>1</v>
      </c>
      <c r="I44" t="s">
        <v>856</v>
      </c>
      <c r="M44" t="s">
        <v>3</v>
      </c>
      <c r="N44" t="s">
        <v>4</v>
      </c>
      <c r="O44" t="s">
        <v>22</v>
      </c>
      <c r="P44">
        <v>39.856167999999997</v>
      </c>
      <c r="Q44">
        <v>-75.787991000000005</v>
      </c>
      <c r="R44" t="s">
        <v>316</v>
      </c>
      <c r="S44" s="2" t="s">
        <v>317</v>
      </c>
      <c r="T44" s="2" t="s">
        <v>17</v>
      </c>
      <c r="U44">
        <v>0.82899999999999996</v>
      </c>
      <c r="V44">
        <v>24</v>
      </c>
      <c r="W44" s="3">
        <f t="shared" si="14"/>
        <v>28.950542822677928</v>
      </c>
      <c r="X44">
        <v>4.2679999999999998</v>
      </c>
      <c r="AA44" s="3"/>
      <c r="AC44">
        <v>2.1999999999999999E-2</v>
      </c>
      <c r="AD44" s="4">
        <f t="shared" si="15"/>
        <v>93.896000000000001</v>
      </c>
      <c r="AE44" s="5">
        <f t="shared" si="16"/>
        <v>3.4541666666666665E-2</v>
      </c>
      <c r="AF44" s="6">
        <f t="shared" si="17"/>
        <v>0.63691194209891433</v>
      </c>
      <c r="AH44">
        <f t="shared" si="9"/>
        <v>1.2541666666666666E-2</v>
      </c>
      <c r="AI44">
        <f t="shared" si="10"/>
        <v>3.3655889541947879</v>
      </c>
      <c r="AJ44">
        <f t="shared" si="11"/>
        <v>3.0910424533583161</v>
      </c>
      <c r="AK44">
        <f t="shared" si="12"/>
        <v>2.5290564344009301</v>
      </c>
      <c r="AL44">
        <f t="shared" si="13"/>
        <v>3.5421663247873494</v>
      </c>
    </row>
    <row r="45" spans="1:38">
      <c r="B45">
        <v>1685</v>
      </c>
      <c r="D45" t="s">
        <v>871</v>
      </c>
      <c r="E45" s="1">
        <v>41102.302083333336</v>
      </c>
      <c r="G45">
        <v>17.600000000000001</v>
      </c>
      <c r="H45" t="s">
        <v>1</v>
      </c>
      <c r="I45" t="s">
        <v>856</v>
      </c>
      <c r="M45" t="s">
        <v>3</v>
      </c>
      <c r="N45" t="s">
        <v>4</v>
      </c>
      <c r="O45" t="s">
        <v>22</v>
      </c>
      <c r="P45">
        <v>39.856167999999997</v>
      </c>
      <c r="Q45">
        <v>-75.787991000000005</v>
      </c>
      <c r="R45" t="s">
        <v>316</v>
      </c>
      <c r="S45" s="2" t="s">
        <v>317</v>
      </c>
      <c r="T45" s="2" t="s">
        <v>17</v>
      </c>
      <c r="U45">
        <v>0.93200000000000005</v>
      </c>
      <c r="V45">
        <v>27</v>
      </c>
      <c r="W45" s="3">
        <f t="shared" si="14"/>
        <v>28.969957081545061</v>
      </c>
      <c r="X45">
        <v>4.2480000000000002</v>
      </c>
      <c r="AA45" s="3"/>
      <c r="AC45">
        <v>0.02</v>
      </c>
      <c r="AD45" s="4">
        <f t="shared" si="15"/>
        <v>84.960000000000008</v>
      </c>
      <c r="AE45" s="5">
        <f t="shared" si="16"/>
        <v>3.4518518518518518E-2</v>
      </c>
      <c r="AF45" s="6">
        <f t="shared" si="17"/>
        <v>0.57939914163090134</v>
      </c>
      <c r="AH45">
        <f t="shared" si="9"/>
        <v>1.4518518518518517E-2</v>
      </c>
      <c r="AI45">
        <f t="shared" si="10"/>
        <v>3.366259330300875</v>
      </c>
      <c r="AJ45">
        <f t="shared" si="11"/>
        <v>2.9957322735539909</v>
      </c>
      <c r="AK45">
        <f t="shared" si="12"/>
        <v>2.6754249737861335</v>
      </c>
      <c r="AL45">
        <f t="shared" si="13"/>
        <v>3.5414959486812623</v>
      </c>
    </row>
    <row r="46" spans="1:38">
      <c r="A46" s="2">
        <v>21</v>
      </c>
      <c r="B46" s="2">
        <v>1156</v>
      </c>
      <c r="C46" s="2" t="s">
        <v>303</v>
      </c>
      <c r="D46" s="2" t="s">
        <v>872</v>
      </c>
      <c r="E46" s="31">
        <v>39667.311180555553</v>
      </c>
      <c r="F46" s="2" t="s">
        <v>873</v>
      </c>
      <c r="G46" s="2">
        <v>18</v>
      </c>
      <c r="H46" s="2" t="s">
        <v>1</v>
      </c>
      <c r="I46" s="2" t="s">
        <v>856</v>
      </c>
      <c r="J46" s="2"/>
      <c r="K46" s="2" t="s">
        <v>247</v>
      </c>
      <c r="L46" s="2"/>
      <c r="M46" s="2" t="s">
        <v>3</v>
      </c>
      <c r="N46" s="2" t="s">
        <v>4</v>
      </c>
      <c r="O46" s="2" t="s">
        <v>321</v>
      </c>
      <c r="P46" s="2"/>
      <c r="Q46" s="2"/>
      <c r="R46" s="2" t="s">
        <v>322</v>
      </c>
      <c r="S46" s="2"/>
      <c r="T46" s="2"/>
      <c r="U46" s="2">
        <v>0.63200000000000001</v>
      </c>
      <c r="V46" s="2">
        <v>19</v>
      </c>
      <c r="W46" s="25">
        <f t="shared" si="14"/>
        <v>30.063291139240505</v>
      </c>
      <c r="X46" s="2">
        <v>4.1779999999999999</v>
      </c>
      <c r="Y46" s="2"/>
      <c r="Z46" s="2"/>
      <c r="AA46" s="25"/>
      <c r="AB46" s="2"/>
      <c r="AC46" s="2">
        <v>2.1000000000000001E-2</v>
      </c>
      <c r="AD46" s="32">
        <f t="shared" si="15"/>
        <v>87.738</v>
      </c>
      <c r="AE46" s="6">
        <f t="shared" si="16"/>
        <v>3.3263157894736842E-2</v>
      </c>
      <c r="AF46" s="6">
        <f t="shared" si="17"/>
        <v>0.63132911392405067</v>
      </c>
      <c r="AG46" s="2"/>
      <c r="AH46">
        <f t="shared" si="9"/>
        <v>1.226315789473684E-2</v>
      </c>
      <c r="AI46">
        <f t="shared" si="10"/>
        <v>3.4033048640017198</v>
      </c>
      <c r="AJ46">
        <f t="shared" si="11"/>
        <v>3.044522437723423</v>
      </c>
      <c r="AK46">
        <f t="shared" si="12"/>
        <v>2.5065994743992599</v>
      </c>
      <c r="AL46">
        <f t="shared" si="13"/>
        <v>3.504450414980417</v>
      </c>
    </row>
    <row r="47" spans="1:38">
      <c r="A47" s="2"/>
      <c r="B47" s="2">
        <v>1157</v>
      </c>
      <c r="C47" s="2" t="s">
        <v>303</v>
      </c>
      <c r="D47" s="2" t="s">
        <v>872</v>
      </c>
      <c r="E47" s="31">
        <v>39667.311180555553</v>
      </c>
      <c r="F47" s="2" t="s">
        <v>873</v>
      </c>
      <c r="G47" s="2">
        <v>18</v>
      </c>
      <c r="H47" s="2" t="s">
        <v>1</v>
      </c>
      <c r="I47" s="2" t="s">
        <v>856</v>
      </c>
      <c r="J47" s="2"/>
      <c r="K47" s="2" t="s">
        <v>247</v>
      </c>
      <c r="L47" s="2"/>
      <c r="M47" s="2" t="s">
        <v>3</v>
      </c>
      <c r="N47" s="2" t="s">
        <v>4</v>
      </c>
      <c r="O47" s="2" t="s">
        <v>321</v>
      </c>
      <c r="P47" s="2"/>
      <c r="Q47" s="2"/>
      <c r="R47" s="2" t="s">
        <v>322</v>
      </c>
      <c r="S47" s="2"/>
      <c r="T47" s="2"/>
      <c r="U47" s="2">
        <v>0.89500000000000002</v>
      </c>
      <c r="V47" s="2">
        <v>26</v>
      </c>
      <c r="W47" s="25">
        <f t="shared" si="14"/>
        <v>29.050279329608937</v>
      </c>
      <c r="X47" s="2">
        <v>4.383</v>
      </c>
      <c r="Y47" s="2"/>
      <c r="Z47" s="2"/>
      <c r="AA47" s="25"/>
      <c r="AB47" s="2"/>
      <c r="AC47" s="2">
        <v>0.02</v>
      </c>
      <c r="AD47" s="32">
        <f t="shared" si="15"/>
        <v>87.66</v>
      </c>
      <c r="AE47" s="6">
        <f t="shared" si="16"/>
        <v>3.4423076923076924E-2</v>
      </c>
      <c r="AF47" s="6">
        <f t="shared" si="17"/>
        <v>0.58100558659217871</v>
      </c>
      <c r="AG47" s="2"/>
      <c r="AH47">
        <f t="shared" si="9"/>
        <v>1.4423076923076924E-2</v>
      </c>
      <c r="AI47">
        <f t="shared" si="10"/>
        <v>3.3690280987287635</v>
      </c>
      <c r="AJ47">
        <f t="shared" si="11"/>
        <v>2.9957322735539909</v>
      </c>
      <c r="AK47">
        <f t="shared" si="12"/>
        <v>2.6688294879489289</v>
      </c>
      <c r="AL47">
        <f t="shared" si="13"/>
        <v>3.5387271802533733</v>
      </c>
    </row>
    <row r="48" spans="1:38">
      <c r="A48" s="2">
        <v>15</v>
      </c>
      <c r="B48" s="2">
        <v>1146</v>
      </c>
      <c r="C48" s="2" t="s">
        <v>303</v>
      </c>
      <c r="D48" s="2" t="s">
        <v>874</v>
      </c>
      <c r="E48" s="31">
        <v>39665.309236111112</v>
      </c>
      <c r="F48" s="2" t="s">
        <v>875</v>
      </c>
      <c r="G48" s="2">
        <v>19</v>
      </c>
      <c r="H48" s="2" t="s">
        <v>1</v>
      </c>
      <c r="I48" s="2" t="s">
        <v>856</v>
      </c>
      <c r="J48" s="2"/>
      <c r="K48" s="2" t="s">
        <v>247</v>
      </c>
      <c r="L48" s="2"/>
      <c r="M48" s="2" t="s">
        <v>3</v>
      </c>
      <c r="N48" s="2" t="s">
        <v>4</v>
      </c>
      <c r="O48" s="2" t="s">
        <v>321</v>
      </c>
      <c r="P48" s="2"/>
      <c r="Q48" s="2"/>
      <c r="R48" s="2" t="s">
        <v>322</v>
      </c>
      <c r="S48" s="2" t="s">
        <v>323</v>
      </c>
      <c r="T48" s="2"/>
      <c r="U48" s="2">
        <v>0.48599999999999999</v>
      </c>
      <c r="V48" s="2">
        <v>15</v>
      </c>
      <c r="W48" s="25">
        <f t="shared" si="14"/>
        <v>30.8641975308642</v>
      </c>
      <c r="X48" s="2">
        <v>4.3899999999999997</v>
      </c>
      <c r="Y48" s="2"/>
      <c r="Z48" s="2"/>
      <c r="AA48" s="25"/>
      <c r="AB48" s="2"/>
      <c r="AC48" s="2">
        <v>1.7000000000000001E-2</v>
      </c>
      <c r="AD48" s="32">
        <f t="shared" si="15"/>
        <v>74.63000000000001</v>
      </c>
      <c r="AE48" s="6">
        <f t="shared" si="16"/>
        <v>3.2399999999999998E-2</v>
      </c>
      <c r="AF48" s="6">
        <f t="shared" si="17"/>
        <v>0.52469135802469147</v>
      </c>
      <c r="AG48" s="2"/>
      <c r="AH48">
        <f t="shared" si="9"/>
        <v>1.5399999999999997E-2</v>
      </c>
      <c r="AI48">
        <f t="shared" si="10"/>
        <v>3.4295968561838532</v>
      </c>
      <c r="AJ48">
        <f t="shared" si="11"/>
        <v>2.8332133440562162</v>
      </c>
      <c r="AK48">
        <f t="shared" si="12"/>
        <v>2.7343675094195832</v>
      </c>
      <c r="AL48">
        <f t="shared" si="13"/>
        <v>3.4781584227982836</v>
      </c>
    </row>
    <row r="49" spans="1:38">
      <c r="A49" s="2">
        <v>16</v>
      </c>
      <c r="B49" s="2">
        <v>1147</v>
      </c>
      <c r="C49" s="2" t="s">
        <v>303</v>
      </c>
      <c r="D49" s="2" t="s">
        <v>319</v>
      </c>
      <c r="E49" s="31">
        <v>39665.311157407406</v>
      </c>
      <c r="F49" s="2" t="s">
        <v>320</v>
      </c>
      <c r="G49" s="2">
        <v>19</v>
      </c>
      <c r="H49" s="2" t="s">
        <v>1</v>
      </c>
      <c r="I49" s="2" t="s">
        <v>856</v>
      </c>
      <c r="J49" s="2"/>
      <c r="K49" s="2" t="s">
        <v>247</v>
      </c>
      <c r="L49" s="2"/>
      <c r="M49" s="2" t="s">
        <v>3</v>
      </c>
      <c r="N49" s="2" t="s">
        <v>4</v>
      </c>
      <c r="O49" s="2" t="s">
        <v>321</v>
      </c>
      <c r="P49" s="2"/>
      <c r="Q49" s="2"/>
      <c r="R49" s="2" t="s">
        <v>322</v>
      </c>
      <c r="S49" s="2" t="s">
        <v>323</v>
      </c>
      <c r="T49" s="2"/>
      <c r="U49" s="2">
        <v>0.94599999999999995</v>
      </c>
      <c r="V49" s="2">
        <v>29</v>
      </c>
      <c r="W49" s="25">
        <f t="shared" si="14"/>
        <v>30.655391120507399</v>
      </c>
      <c r="X49" s="2">
        <v>4.4169999999999998</v>
      </c>
      <c r="Y49" s="2"/>
      <c r="Z49" s="2"/>
      <c r="AA49" s="25"/>
      <c r="AB49" s="2"/>
      <c r="AC49" s="2">
        <v>0.02</v>
      </c>
      <c r="AD49" s="32">
        <f t="shared" si="15"/>
        <v>88.34</v>
      </c>
      <c r="AE49" s="6">
        <f t="shared" si="16"/>
        <v>3.2620689655172411E-2</v>
      </c>
      <c r="AF49" s="6">
        <f t="shared" si="17"/>
        <v>0.61310782241014805</v>
      </c>
      <c r="AG49" s="2"/>
      <c r="AH49">
        <f t="shared" si="9"/>
        <v>1.262068965517241E-2</v>
      </c>
      <c r="AI49">
        <f t="shared" si="10"/>
        <v>3.422808539916733</v>
      </c>
      <c r="AJ49">
        <f t="shared" si="11"/>
        <v>2.9957322735539909</v>
      </c>
      <c r="AK49">
        <f t="shared" si="12"/>
        <v>2.5353375034148922</v>
      </c>
      <c r="AL49">
        <f t="shared" si="13"/>
        <v>3.4849467390654043</v>
      </c>
    </row>
    <row r="50" spans="1:38">
      <c r="A50" s="2">
        <v>17</v>
      </c>
      <c r="B50" s="2">
        <v>1149</v>
      </c>
      <c r="C50" s="2" t="s">
        <v>303</v>
      </c>
      <c r="D50" s="2" t="s">
        <v>876</v>
      </c>
      <c r="E50" s="31">
        <v>39665.315393518518</v>
      </c>
      <c r="F50" s="2" t="s">
        <v>877</v>
      </c>
      <c r="G50" s="2">
        <v>19</v>
      </c>
      <c r="H50" s="2" t="s">
        <v>1</v>
      </c>
      <c r="I50" s="2" t="s">
        <v>856</v>
      </c>
      <c r="J50" s="2"/>
      <c r="K50" s="2"/>
      <c r="L50" s="2"/>
      <c r="M50" s="2" t="s">
        <v>3</v>
      </c>
      <c r="N50" s="2" t="s">
        <v>4</v>
      </c>
      <c r="O50" s="2" t="s">
        <v>321</v>
      </c>
      <c r="P50" s="2"/>
      <c r="Q50" s="2"/>
      <c r="R50" s="2" t="s">
        <v>322</v>
      </c>
      <c r="S50" s="2" t="s">
        <v>878</v>
      </c>
      <c r="T50" s="2"/>
      <c r="U50" s="2">
        <v>0.875</v>
      </c>
      <c r="V50" s="2">
        <v>28</v>
      </c>
      <c r="W50" s="25">
        <f t="shared" si="14"/>
        <v>32</v>
      </c>
      <c r="X50" s="2">
        <v>4.4470000000000001</v>
      </c>
      <c r="Y50" s="2"/>
      <c r="Z50" s="2"/>
      <c r="AA50" s="25"/>
      <c r="AB50" s="2"/>
      <c r="AC50" s="2">
        <v>1.6E-2</v>
      </c>
      <c r="AD50" s="32">
        <f t="shared" si="15"/>
        <v>71.152000000000001</v>
      </c>
      <c r="AE50" s="6">
        <f t="shared" si="16"/>
        <v>3.125E-2</v>
      </c>
      <c r="AF50" s="6">
        <f t="shared" si="17"/>
        <v>0.51200000000000001</v>
      </c>
      <c r="AG50" s="2"/>
      <c r="AH50">
        <f t="shared" si="9"/>
        <v>1.525E-2</v>
      </c>
      <c r="AI50">
        <f t="shared" si="10"/>
        <v>3.4657359027997265</v>
      </c>
      <c r="AJ50">
        <f t="shared" si="11"/>
        <v>2.7725887222397811</v>
      </c>
      <c r="AK50">
        <f t="shared" si="12"/>
        <v>2.7245795030534206</v>
      </c>
      <c r="AL50">
        <f t="shared" si="13"/>
        <v>3.4420193761824107</v>
      </c>
    </row>
    <row r="51" spans="1:38">
      <c r="B51">
        <v>1579</v>
      </c>
      <c r="D51" t="s">
        <v>879</v>
      </c>
      <c r="E51" s="1">
        <v>40703.836111111108</v>
      </c>
      <c r="G51">
        <v>20.8</v>
      </c>
      <c r="H51" t="s">
        <v>106</v>
      </c>
      <c r="I51" t="s">
        <v>880</v>
      </c>
      <c r="J51" t="s">
        <v>881</v>
      </c>
      <c r="L51" t="s">
        <v>882</v>
      </c>
      <c r="M51" t="s">
        <v>143</v>
      </c>
      <c r="N51" t="s">
        <v>403</v>
      </c>
      <c r="O51" t="s">
        <v>408</v>
      </c>
      <c r="P51">
        <v>39.856167999999997</v>
      </c>
      <c r="Q51">
        <v>-75.787991000000005</v>
      </c>
      <c r="R51" t="s">
        <v>316</v>
      </c>
      <c r="S51" t="s">
        <v>883</v>
      </c>
      <c r="T51" t="s">
        <v>17</v>
      </c>
      <c r="U51">
        <v>0.72099999999999997</v>
      </c>
      <c r="V51">
        <v>31</v>
      </c>
      <c r="W51" s="3">
        <f t="shared" si="14"/>
        <v>42.995839112343965</v>
      </c>
      <c r="X51">
        <v>5.1580000000000004</v>
      </c>
      <c r="AA51" s="3"/>
      <c r="AC51">
        <v>8.9999999999999993E-3</v>
      </c>
      <c r="AD51" s="4">
        <f t="shared" si="15"/>
        <v>46.421999999999997</v>
      </c>
      <c r="AE51" s="5">
        <f t="shared" si="16"/>
        <v>2.325806451612903E-2</v>
      </c>
      <c r="AF51" s="6">
        <f t="shared" si="17"/>
        <v>0.3869625520110957</v>
      </c>
      <c r="AH51">
        <f t="shared" si="9"/>
        <v>1.4258064516129031E-2</v>
      </c>
      <c r="AI51">
        <f t="shared" si="10"/>
        <v>3.7611033461823342</v>
      </c>
      <c r="AJ51">
        <f t="shared" si="11"/>
        <v>2.1972245773362196</v>
      </c>
      <c r="AK51">
        <f t="shared" si="12"/>
        <v>2.6573226775925516</v>
      </c>
      <c r="AL51">
        <f t="shared" si="13"/>
        <v>3.146651932799803</v>
      </c>
    </row>
    <row r="52" spans="1:38">
      <c r="B52" s="2">
        <v>1284</v>
      </c>
      <c r="D52" s="2" t="s">
        <v>884</v>
      </c>
      <c r="E52" s="1">
        <v>40360.419444444444</v>
      </c>
      <c r="G52" s="2">
        <v>21.1</v>
      </c>
      <c r="H52" s="2" t="s">
        <v>885</v>
      </c>
      <c r="I52" t="s">
        <v>856</v>
      </c>
      <c r="J52" t="s">
        <v>886</v>
      </c>
      <c r="M52" s="2" t="s">
        <v>887</v>
      </c>
      <c r="N52" s="2" t="s">
        <v>888</v>
      </c>
      <c r="O52" s="2" t="s">
        <v>889</v>
      </c>
      <c r="P52">
        <v>38.832092000000003</v>
      </c>
      <c r="Q52">
        <v>-75.250279000000006</v>
      </c>
      <c r="R52" s="2" t="s">
        <v>890</v>
      </c>
      <c r="S52" s="2" t="s">
        <v>339</v>
      </c>
      <c r="T52" s="2" t="s">
        <v>155</v>
      </c>
      <c r="U52">
        <v>0.871</v>
      </c>
      <c r="V52">
        <v>37</v>
      </c>
      <c r="W52" s="3">
        <f t="shared" si="14"/>
        <v>42.479908151549942</v>
      </c>
      <c r="X52">
        <v>5.61</v>
      </c>
      <c r="AA52" s="3"/>
      <c r="AC52">
        <v>1.2999999999999999E-2</v>
      </c>
      <c r="AD52" s="4">
        <f t="shared" si="15"/>
        <v>72.929999999999993</v>
      </c>
      <c r="AE52" s="5">
        <f t="shared" si="16"/>
        <v>2.3540540540540542E-2</v>
      </c>
      <c r="AF52" s="5">
        <f t="shared" si="17"/>
        <v>0.55223880597014918</v>
      </c>
      <c r="AH52">
        <f t="shared" si="9"/>
        <v>1.0540540540540542E-2</v>
      </c>
      <c r="AI52">
        <f t="shared" si="10"/>
        <v>3.7490312147738587</v>
      </c>
      <c r="AJ52">
        <f t="shared" si="11"/>
        <v>2.5649493574615367</v>
      </c>
      <c r="AK52">
        <f t="shared" si="12"/>
        <v>2.3552288264794679</v>
      </c>
      <c r="AL52">
        <f t="shared" si="13"/>
        <v>3.1587240642082786</v>
      </c>
    </row>
    <row r="53" spans="1:38">
      <c r="B53" s="2">
        <v>1283</v>
      </c>
      <c r="D53" s="2" t="s">
        <v>891</v>
      </c>
      <c r="E53" s="1">
        <v>40359.344444444447</v>
      </c>
      <c r="G53" s="2">
        <v>21.3</v>
      </c>
      <c r="H53" s="2" t="s">
        <v>885</v>
      </c>
      <c r="I53" t="s">
        <v>856</v>
      </c>
      <c r="J53" t="s">
        <v>886</v>
      </c>
      <c r="M53" s="2" t="s">
        <v>887</v>
      </c>
      <c r="N53" s="2" t="s">
        <v>888</v>
      </c>
      <c r="O53" s="2" t="s">
        <v>889</v>
      </c>
      <c r="P53">
        <v>38.830899000000002</v>
      </c>
      <c r="Q53">
        <v>-75.246832999999995</v>
      </c>
      <c r="R53" s="2" t="s">
        <v>892</v>
      </c>
      <c r="S53" s="2" t="s">
        <v>339</v>
      </c>
      <c r="T53" s="2" t="s">
        <v>17</v>
      </c>
      <c r="U53">
        <v>1.1020000000000001</v>
      </c>
      <c r="V53">
        <v>41</v>
      </c>
      <c r="W53" s="25">
        <f t="shared" si="14"/>
        <v>37.205081669691467</v>
      </c>
      <c r="X53">
        <v>4.92</v>
      </c>
      <c r="AA53" s="3"/>
      <c r="AC53">
        <v>1.7999999999999999E-2</v>
      </c>
      <c r="AD53" s="32">
        <f t="shared" si="15"/>
        <v>88.559999999999988</v>
      </c>
      <c r="AE53" s="5">
        <f t="shared" si="16"/>
        <v>2.6878048780487808E-2</v>
      </c>
      <c r="AF53" s="5">
        <f t="shared" si="17"/>
        <v>0.66969147005444629</v>
      </c>
      <c r="AH53">
        <f t="shared" si="9"/>
        <v>8.8780487804878093E-3</v>
      </c>
      <c r="AI53">
        <f t="shared" si="10"/>
        <v>3.616445355973585</v>
      </c>
      <c r="AJ53">
        <f t="shared" si="11"/>
        <v>2.8903717578961645</v>
      </c>
      <c r="AK53">
        <f t="shared" si="12"/>
        <v>2.1835818009324335</v>
      </c>
      <c r="AL53">
        <f t="shared" si="13"/>
        <v>3.2913099230085523</v>
      </c>
    </row>
    <row r="54" spans="1:38">
      <c r="B54" s="2">
        <v>1288</v>
      </c>
      <c r="D54" s="2" t="s">
        <v>893</v>
      </c>
      <c r="E54" s="1">
        <v>40367.3125</v>
      </c>
      <c r="G54">
        <v>22.1</v>
      </c>
      <c r="H54" t="s">
        <v>106</v>
      </c>
      <c r="I54" t="s">
        <v>856</v>
      </c>
      <c r="K54" t="s">
        <v>894</v>
      </c>
      <c r="L54" t="s">
        <v>895</v>
      </c>
      <c r="M54" t="s">
        <v>143</v>
      </c>
      <c r="N54" t="s">
        <v>403</v>
      </c>
      <c r="O54" t="s">
        <v>408</v>
      </c>
      <c r="P54">
        <v>39.856167999999997</v>
      </c>
      <c r="Q54">
        <v>-75.787991000000005</v>
      </c>
      <c r="R54" t="s">
        <v>316</v>
      </c>
      <c r="S54" t="s">
        <v>16</v>
      </c>
      <c r="T54" t="s">
        <v>17</v>
      </c>
      <c r="U54">
        <v>0.60599999999999998</v>
      </c>
      <c r="V54">
        <v>23</v>
      </c>
      <c r="W54" s="3">
        <f t="shared" si="14"/>
        <v>37.953795379537958</v>
      </c>
      <c r="X54">
        <v>5.2670000000000003</v>
      </c>
      <c r="AA54" s="3"/>
      <c r="AC54">
        <v>1.7000000000000001E-2</v>
      </c>
      <c r="AD54" s="4">
        <f t="shared" si="15"/>
        <v>89.539000000000001</v>
      </c>
      <c r="AE54" s="5">
        <f t="shared" si="16"/>
        <v>2.634782608695652E-2</v>
      </c>
      <c r="AF54" s="5">
        <f t="shared" si="17"/>
        <v>0.64521452145214531</v>
      </c>
      <c r="AH54">
        <f t="shared" si="9"/>
        <v>9.3478260869565184E-3</v>
      </c>
      <c r="AI54">
        <f t="shared" si="10"/>
        <v>3.6363695088419723</v>
      </c>
      <c r="AJ54">
        <f t="shared" si="11"/>
        <v>2.8332133440562162</v>
      </c>
      <c r="AK54">
        <f t="shared" si="12"/>
        <v>2.2351438121985128</v>
      </c>
      <c r="AL54">
        <f t="shared" si="13"/>
        <v>3.2713857701401645</v>
      </c>
    </row>
    <row r="55" spans="1:38">
      <c r="B55" s="2">
        <v>1289</v>
      </c>
      <c r="D55" s="2" t="s">
        <v>896</v>
      </c>
      <c r="E55" s="1">
        <v>40369.3125</v>
      </c>
      <c r="G55">
        <v>22.1</v>
      </c>
      <c r="H55" t="s">
        <v>106</v>
      </c>
      <c r="I55" t="s">
        <v>856</v>
      </c>
      <c r="K55" t="s">
        <v>897</v>
      </c>
      <c r="L55" t="s">
        <v>898</v>
      </c>
      <c r="M55" t="s">
        <v>143</v>
      </c>
      <c r="N55" t="s">
        <v>403</v>
      </c>
      <c r="O55" t="s">
        <v>408</v>
      </c>
      <c r="P55">
        <v>39.856167999999997</v>
      </c>
      <c r="Q55">
        <v>-75.787991000000005</v>
      </c>
      <c r="R55" t="s">
        <v>316</v>
      </c>
      <c r="S55" t="s">
        <v>899</v>
      </c>
      <c r="T55" t="s">
        <v>17</v>
      </c>
      <c r="U55">
        <v>0.73899999999999999</v>
      </c>
      <c r="V55">
        <v>30</v>
      </c>
      <c r="W55" s="3">
        <f t="shared" si="14"/>
        <v>40.595399188092017</v>
      </c>
      <c r="X55">
        <v>5.2990000000000004</v>
      </c>
      <c r="AA55" s="3"/>
      <c r="AC55">
        <v>1.2999999999999999E-2</v>
      </c>
      <c r="AD55" s="4">
        <f t="shared" si="15"/>
        <v>68.887</v>
      </c>
      <c r="AE55" s="5">
        <f t="shared" si="16"/>
        <v>2.4633333333333333E-2</v>
      </c>
      <c r="AF55" s="5">
        <f t="shared" si="17"/>
        <v>0.52774018944519618</v>
      </c>
      <c r="AH55">
        <f t="shared" si="9"/>
        <v>1.1633333333333334E-2</v>
      </c>
      <c r="AI55">
        <f t="shared" si="10"/>
        <v>3.7036547396960908</v>
      </c>
      <c r="AJ55">
        <f t="shared" si="11"/>
        <v>2.5649493574615367</v>
      </c>
      <c r="AK55">
        <f t="shared" si="12"/>
        <v>2.453874540540272</v>
      </c>
      <c r="AL55">
        <f t="shared" si="13"/>
        <v>3.2041005392860464</v>
      </c>
    </row>
    <row r="56" spans="1:38">
      <c r="B56" s="2">
        <v>1290</v>
      </c>
      <c r="D56" s="2" t="s">
        <v>900</v>
      </c>
      <c r="E56" s="1">
        <v>40372.333333333336</v>
      </c>
      <c r="G56">
        <v>22.1</v>
      </c>
      <c r="H56" t="s">
        <v>106</v>
      </c>
      <c r="I56" t="s">
        <v>856</v>
      </c>
      <c r="K56" t="s">
        <v>901</v>
      </c>
      <c r="L56" t="s">
        <v>902</v>
      </c>
      <c r="M56" t="s">
        <v>143</v>
      </c>
      <c r="N56" t="s">
        <v>403</v>
      </c>
      <c r="O56" t="s">
        <v>408</v>
      </c>
      <c r="P56">
        <v>39.856167999999997</v>
      </c>
      <c r="Q56">
        <v>-75.787991000000005</v>
      </c>
      <c r="R56" t="s">
        <v>316</v>
      </c>
      <c r="S56" t="s">
        <v>903</v>
      </c>
      <c r="T56" t="s">
        <v>17</v>
      </c>
      <c r="U56">
        <v>0.34</v>
      </c>
      <c r="V56">
        <v>15</v>
      </c>
      <c r="W56" s="3">
        <f t="shared" si="14"/>
        <v>44.117647058823529</v>
      </c>
      <c r="X56">
        <v>5.75</v>
      </c>
      <c r="AA56" s="3"/>
      <c r="AC56">
        <v>1.4E-2</v>
      </c>
      <c r="AD56" s="4">
        <f t="shared" si="15"/>
        <v>80.5</v>
      </c>
      <c r="AE56" s="5">
        <f t="shared" si="16"/>
        <v>2.2666666666666668E-2</v>
      </c>
      <c r="AF56" s="5">
        <f t="shared" si="17"/>
        <v>0.61764705882352933</v>
      </c>
      <c r="AH56">
        <f t="shared" si="9"/>
        <v>8.666666666666668E-3</v>
      </c>
      <c r="AI56">
        <f t="shared" si="10"/>
        <v>3.7868598624741399</v>
      </c>
      <c r="AJ56">
        <f t="shared" si="11"/>
        <v>2.6390573296152584</v>
      </c>
      <c r="AK56">
        <f t="shared" si="12"/>
        <v>2.1594842493533726</v>
      </c>
      <c r="AL56">
        <f t="shared" si="13"/>
        <v>3.120895416507997</v>
      </c>
    </row>
    <row r="57" spans="1:38">
      <c r="B57" s="2">
        <v>1291</v>
      </c>
      <c r="D57" s="2" t="s">
        <v>904</v>
      </c>
      <c r="E57" s="1">
        <v>40372.334722222222</v>
      </c>
      <c r="G57">
        <v>22.1</v>
      </c>
      <c r="H57" t="s">
        <v>106</v>
      </c>
      <c r="I57" t="s">
        <v>856</v>
      </c>
      <c r="K57" t="s">
        <v>901</v>
      </c>
      <c r="L57" t="s">
        <v>902</v>
      </c>
      <c r="M57" t="s">
        <v>143</v>
      </c>
      <c r="N57" t="s">
        <v>403</v>
      </c>
      <c r="O57" t="s">
        <v>408</v>
      </c>
      <c r="P57">
        <v>39.856167999999997</v>
      </c>
      <c r="Q57">
        <v>-75.787991000000005</v>
      </c>
      <c r="R57" t="s">
        <v>316</v>
      </c>
      <c r="S57" t="s">
        <v>903</v>
      </c>
      <c r="T57" t="s">
        <v>17</v>
      </c>
      <c r="U57">
        <v>0.49399999999999999</v>
      </c>
      <c r="V57">
        <v>22</v>
      </c>
      <c r="W57" s="3">
        <f t="shared" si="14"/>
        <v>44.534412955465591</v>
      </c>
      <c r="X57">
        <v>5.9560000000000004</v>
      </c>
      <c r="AA57" s="3"/>
      <c r="AC57">
        <v>1.2999999999999999E-2</v>
      </c>
      <c r="AD57" s="4">
        <f t="shared" si="15"/>
        <v>77.427999999999997</v>
      </c>
      <c r="AE57" s="5">
        <f t="shared" si="16"/>
        <v>2.2454545454545453E-2</v>
      </c>
      <c r="AF57" s="5">
        <f t="shared" si="17"/>
        <v>0.57894736842105265</v>
      </c>
      <c r="AH57">
        <f t="shared" si="9"/>
        <v>9.4545454545454533E-3</v>
      </c>
      <c r="AI57">
        <f t="shared" si="10"/>
        <v>3.7962622151525305</v>
      </c>
      <c r="AJ57">
        <f t="shared" si="11"/>
        <v>2.5649493574615367</v>
      </c>
      <c r="AK57">
        <f t="shared" si="12"/>
        <v>2.2464956263430018</v>
      </c>
      <c r="AL57">
        <f t="shared" si="13"/>
        <v>3.1114930638296068</v>
      </c>
    </row>
    <row r="58" spans="1:38">
      <c r="A58" s="2">
        <v>19</v>
      </c>
      <c r="B58" s="2">
        <v>1152</v>
      </c>
      <c r="C58" s="2" t="s">
        <v>303</v>
      </c>
      <c r="D58" s="2" t="s">
        <v>905</v>
      </c>
      <c r="E58" s="31">
        <v>39666.320740740739</v>
      </c>
      <c r="F58" s="2" t="s">
        <v>906</v>
      </c>
      <c r="G58" s="2">
        <v>23</v>
      </c>
      <c r="H58" s="2" t="s">
        <v>1</v>
      </c>
      <c r="I58" s="2" t="s">
        <v>856</v>
      </c>
      <c r="J58" s="2"/>
      <c r="K58" s="2" t="s">
        <v>247</v>
      </c>
      <c r="L58" s="2"/>
      <c r="M58" s="2" t="s">
        <v>3</v>
      </c>
      <c r="N58" s="2" t="s">
        <v>4</v>
      </c>
      <c r="O58" s="2" t="s">
        <v>321</v>
      </c>
      <c r="P58" s="2"/>
      <c r="Q58" s="2"/>
      <c r="R58" s="2" t="s">
        <v>322</v>
      </c>
      <c r="S58" s="2"/>
      <c r="T58" s="2"/>
      <c r="U58" s="2">
        <v>0.86899999999999999</v>
      </c>
      <c r="V58" s="2">
        <v>36</v>
      </c>
      <c r="W58" s="25">
        <f t="shared" si="14"/>
        <v>41.426927502876872</v>
      </c>
      <c r="X58" s="2">
        <v>5.2949999999999999</v>
      </c>
      <c r="Y58" s="2"/>
      <c r="Z58" s="2"/>
      <c r="AA58" s="25"/>
      <c r="AB58" s="2"/>
      <c r="AC58" s="2">
        <v>1.6E-2</v>
      </c>
      <c r="AD58" s="32">
        <f t="shared" si="15"/>
        <v>84.72</v>
      </c>
      <c r="AE58" s="6">
        <f t="shared" si="16"/>
        <v>2.413888888888889E-2</v>
      </c>
      <c r="AF58" s="6">
        <f t="shared" si="17"/>
        <v>0.66283084004602988</v>
      </c>
      <c r="AG58" s="2"/>
      <c r="AH58">
        <f t="shared" si="9"/>
        <v>8.1388888888888899E-3</v>
      </c>
      <c r="AI58">
        <f t="shared" si="10"/>
        <v>3.723931092172855</v>
      </c>
      <c r="AJ58">
        <f t="shared" si="11"/>
        <v>2.7725887222397811</v>
      </c>
      <c r="AK58">
        <f t="shared" si="12"/>
        <v>2.0966536705609573</v>
      </c>
      <c r="AL58">
        <f t="shared" si="13"/>
        <v>3.1838241868092823</v>
      </c>
    </row>
    <row r="59" spans="1:38">
      <c r="A59" s="2"/>
      <c r="B59" s="2">
        <v>1153</v>
      </c>
      <c r="C59" s="2" t="s">
        <v>303</v>
      </c>
      <c r="D59" s="2" t="s">
        <v>905</v>
      </c>
      <c r="E59" s="31">
        <v>39666.320740740739</v>
      </c>
      <c r="F59" s="2" t="s">
        <v>906</v>
      </c>
      <c r="G59" s="2">
        <v>23</v>
      </c>
      <c r="H59" s="2" t="s">
        <v>1</v>
      </c>
      <c r="I59" s="2" t="s">
        <v>856</v>
      </c>
      <c r="J59" s="2"/>
      <c r="K59" s="2" t="s">
        <v>247</v>
      </c>
      <c r="L59" s="2"/>
      <c r="M59" s="2" t="s">
        <v>3</v>
      </c>
      <c r="N59" s="2" t="s">
        <v>4</v>
      </c>
      <c r="O59" s="39" t="s">
        <v>321</v>
      </c>
      <c r="P59" s="39"/>
      <c r="Q59" s="2"/>
      <c r="R59" s="2" t="s">
        <v>322</v>
      </c>
      <c r="S59" s="2"/>
      <c r="T59" s="2"/>
      <c r="U59" s="2">
        <v>0.53400000000000003</v>
      </c>
      <c r="V59" s="2">
        <v>22</v>
      </c>
      <c r="W59" s="25">
        <f t="shared" si="14"/>
        <v>41.198501872659172</v>
      </c>
      <c r="X59" s="2">
        <v>5.516</v>
      </c>
      <c r="Y59" s="2"/>
      <c r="Z59" s="2"/>
      <c r="AA59" s="25"/>
      <c r="AB59" s="2"/>
      <c r="AC59" s="2">
        <v>1.6E-2</v>
      </c>
      <c r="AD59" s="32">
        <f t="shared" si="15"/>
        <v>88.256</v>
      </c>
      <c r="AE59" s="6">
        <f t="shared" si="16"/>
        <v>2.4272727272727276E-2</v>
      </c>
      <c r="AF59" s="6">
        <f t="shared" si="17"/>
        <v>0.65917602996254676</v>
      </c>
      <c r="AG59" s="2"/>
      <c r="AH59">
        <f t="shared" si="9"/>
        <v>8.2727272727272753E-3</v>
      </c>
      <c r="AI59">
        <f t="shared" si="10"/>
        <v>3.7184018933802578</v>
      </c>
      <c r="AJ59">
        <f t="shared" si="11"/>
        <v>2.7725887222397811</v>
      </c>
      <c r="AK59">
        <f t="shared" si="12"/>
        <v>2.11296423371848</v>
      </c>
      <c r="AL59">
        <f t="shared" si="13"/>
        <v>3.189353385601879</v>
      </c>
    </row>
    <row r="60" spans="1:38">
      <c r="A60" s="2"/>
      <c r="B60" s="2">
        <v>1154</v>
      </c>
      <c r="C60" s="2" t="s">
        <v>303</v>
      </c>
      <c r="D60" s="2" t="s">
        <v>905</v>
      </c>
      <c r="E60" s="31">
        <v>39666.320740740739</v>
      </c>
      <c r="F60" s="2" t="s">
        <v>906</v>
      </c>
      <c r="G60" s="2">
        <v>23</v>
      </c>
      <c r="H60" s="2" t="s">
        <v>1</v>
      </c>
      <c r="I60" s="2" t="s">
        <v>856</v>
      </c>
      <c r="J60" s="2"/>
      <c r="K60" s="2" t="s">
        <v>247</v>
      </c>
      <c r="L60" s="2"/>
      <c r="M60" s="2" t="s">
        <v>3</v>
      </c>
      <c r="N60" s="2" t="s">
        <v>4</v>
      </c>
      <c r="O60" s="39" t="s">
        <v>321</v>
      </c>
      <c r="P60" s="39"/>
      <c r="Q60" s="2"/>
      <c r="R60" s="2" t="s">
        <v>322</v>
      </c>
      <c r="S60" s="2"/>
      <c r="T60" s="2"/>
      <c r="U60" s="2">
        <v>0.72199999999999998</v>
      </c>
      <c r="V60" s="2">
        <v>30</v>
      </c>
      <c r="W60" s="25">
        <f t="shared" si="14"/>
        <v>41.551246537396125</v>
      </c>
      <c r="X60" s="2">
        <v>5.266</v>
      </c>
      <c r="Y60" s="2"/>
      <c r="Z60" s="2"/>
      <c r="AA60" s="25"/>
      <c r="AB60" s="2"/>
      <c r="AC60" s="2">
        <v>1.2999999999999999E-2</v>
      </c>
      <c r="AD60" s="32">
        <f t="shared" si="15"/>
        <v>68.457999999999998</v>
      </c>
      <c r="AE60" s="6">
        <f t="shared" si="16"/>
        <v>2.4066666666666667E-2</v>
      </c>
      <c r="AF60" s="6">
        <f t="shared" si="17"/>
        <v>0.54016620498614953</v>
      </c>
      <c r="AG60" s="2"/>
      <c r="AH60">
        <f t="shared" si="9"/>
        <v>1.1066666666666667E-2</v>
      </c>
      <c r="AI60">
        <f t="shared" si="10"/>
        <v>3.7269275217514664</v>
      </c>
      <c r="AJ60">
        <f t="shared" si="11"/>
        <v>2.5649493574615367</v>
      </c>
      <c r="AK60">
        <f t="shared" si="12"/>
        <v>2.4039375872543332</v>
      </c>
      <c r="AL60">
        <f t="shared" si="13"/>
        <v>3.1808277572306709</v>
      </c>
    </row>
    <row r="61" spans="1:38">
      <c r="B61">
        <v>1572</v>
      </c>
      <c r="D61" t="s">
        <v>907</v>
      </c>
      <c r="E61" s="1">
        <v>37048.901388888888</v>
      </c>
      <c r="G61">
        <v>24</v>
      </c>
      <c r="H61" t="s">
        <v>106</v>
      </c>
      <c r="I61" t="s">
        <v>880</v>
      </c>
      <c r="L61" t="s">
        <v>882</v>
      </c>
      <c r="M61" t="s">
        <v>143</v>
      </c>
      <c r="N61" t="s">
        <v>403</v>
      </c>
      <c r="O61" t="s">
        <v>408</v>
      </c>
      <c r="P61">
        <v>39.856167999999997</v>
      </c>
      <c r="Q61">
        <v>-75.787991000000005</v>
      </c>
      <c r="R61" t="s">
        <v>316</v>
      </c>
      <c r="S61" t="s">
        <v>175</v>
      </c>
      <c r="T61" t="s">
        <v>17</v>
      </c>
      <c r="U61">
        <v>0.59299999999999997</v>
      </c>
      <c r="V61">
        <v>26</v>
      </c>
      <c r="W61" s="3">
        <f t="shared" si="14"/>
        <v>43.844856661045533</v>
      </c>
      <c r="X61">
        <v>5.2939999999999996</v>
      </c>
      <c r="AA61" s="3"/>
      <c r="AC61" s="44">
        <v>0.02</v>
      </c>
      <c r="AD61" s="4">
        <f t="shared" si="15"/>
        <v>105.88</v>
      </c>
      <c r="AE61" s="5">
        <f t="shared" si="16"/>
        <v>2.2807692307692307E-2</v>
      </c>
      <c r="AF61" s="6">
        <f t="shared" si="17"/>
        <v>0.87689713322091067</v>
      </c>
      <c r="AH61">
        <f t="shared" si="9"/>
        <v>2.8076923076923062E-3</v>
      </c>
      <c r="AI61">
        <f t="shared" si="10"/>
        <v>3.7806574180058936</v>
      </c>
      <c r="AJ61">
        <f t="shared" si="11"/>
        <v>2.9957322735539909</v>
      </c>
      <c r="AK61">
        <f t="shared" si="12"/>
        <v>1.0323629031269086</v>
      </c>
      <c r="AL61">
        <f t="shared" si="13"/>
        <v>3.1270978609762432</v>
      </c>
    </row>
    <row r="62" spans="1:38">
      <c r="B62" s="2">
        <v>1286</v>
      </c>
      <c r="D62" s="2" t="s">
        <v>908</v>
      </c>
      <c r="E62" s="1">
        <v>40364.361805555556</v>
      </c>
      <c r="G62">
        <v>24.7</v>
      </c>
      <c r="H62" t="s">
        <v>106</v>
      </c>
      <c r="I62" t="s">
        <v>856</v>
      </c>
      <c r="K62" t="s">
        <v>170</v>
      </c>
      <c r="M62" t="s">
        <v>143</v>
      </c>
      <c r="N62" t="s">
        <v>403</v>
      </c>
      <c r="O62" t="s">
        <v>408</v>
      </c>
      <c r="P62">
        <v>39.856167999999997</v>
      </c>
      <c r="Q62">
        <v>-75.787991000000005</v>
      </c>
      <c r="R62" t="s">
        <v>316</v>
      </c>
      <c r="S62" t="s">
        <v>339</v>
      </c>
      <c r="T62" t="s">
        <v>155</v>
      </c>
      <c r="U62">
        <v>0.64800000000000002</v>
      </c>
      <c r="V62">
        <v>27</v>
      </c>
      <c r="W62" s="3">
        <f t="shared" si="14"/>
        <v>41.666666666666664</v>
      </c>
      <c r="X62">
        <v>5.6139999999999999</v>
      </c>
      <c r="AA62" s="3"/>
      <c r="AC62" s="44">
        <v>1.4E-2</v>
      </c>
      <c r="AD62" s="4">
        <f t="shared" si="15"/>
        <v>78.596000000000004</v>
      </c>
      <c r="AE62" s="5">
        <f t="shared" si="16"/>
        <v>2.4E-2</v>
      </c>
      <c r="AF62" s="5">
        <f t="shared" si="17"/>
        <v>0.58333333333333337</v>
      </c>
      <c r="AH62">
        <f t="shared" si="9"/>
        <v>0.01</v>
      </c>
      <c r="AI62">
        <f t="shared" si="10"/>
        <v>3.7297014486341915</v>
      </c>
      <c r="AJ62">
        <f t="shared" si="11"/>
        <v>2.6390573296152584</v>
      </c>
      <c r="AK62">
        <f t="shared" si="12"/>
        <v>2.3025850929940459</v>
      </c>
      <c r="AL62">
        <f t="shared" si="13"/>
        <v>3.1780538303479458</v>
      </c>
    </row>
    <row r="63" spans="1:38">
      <c r="B63" s="2">
        <v>1287</v>
      </c>
      <c r="D63" s="2" t="s">
        <v>908</v>
      </c>
      <c r="E63" s="1">
        <v>40364.361805555556</v>
      </c>
      <c r="G63">
        <v>24.7</v>
      </c>
      <c r="H63" t="s">
        <v>106</v>
      </c>
      <c r="I63" t="s">
        <v>856</v>
      </c>
      <c r="K63" t="s">
        <v>170</v>
      </c>
      <c r="M63" t="s">
        <v>143</v>
      </c>
      <c r="N63" t="s">
        <v>403</v>
      </c>
      <c r="O63" t="s">
        <v>408</v>
      </c>
      <c r="P63">
        <v>39.856167999999997</v>
      </c>
      <c r="Q63">
        <v>-75.787991000000005</v>
      </c>
      <c r="R63" t="s">
        <v>316</v>
      </c>
      <c r="S63" t="s">
        <v>339</v>
      </c>
      <c r="T63" t="s">
        <v>155</v>
      </c>
      <c r="U63">
        <v>0.748</v>
      </c>
      <c r="V63">
        <v>32</v>
      </c>
      <c r="W63" s="3">
        <f t="shared" si="14"/>
        <v>42.780748663101605</v>
      </c>
      <c r="X63">
        <v>5.7370000000000001</v>
      </c>
      <c r="AA63" s="3"/>
      <c r="AC63" s="44">
        <v>1.4999999999999999E-2</v>
      </c>
      <c r="AD63" s="4">
        <f t="shared" si="15"/>
        <v>86.054999999999993</v>
      </c>
      <c r="AE63" s="5">
        <f t="shared" si="16"/>
        <v>2.3375E-2</v>
      </c>
      <c r="AF63" s="5">
        <f t="shared" si="17"/>
        <v>0.64171122994652408</v>
      </c>
      <c r="AH63">
        <f t="shared" si="9"/>
        <v>8.3750000000000005E-3</v>
      </c>
      <c r="AI63">
        <f t="shared" si="10"/>
        <v>3.7560882038073862</v>
      </c>
      <c r="AJ63">
        <f t="shared" si="11"/>
        <v>2.7080502011022101</v>
      </c>
      <c r="AK63">
        <f t="shared" si="12"/>
        <v>2.12525107771113</v>
      </c>
      <c r="AL63">
        <f t="shared" si="13"/>
        <v>3.1516670751747506</v>
      </c>
    </row>
    <row r="64" spans="1:38">
      <c r="B64">
        <v>1670</v>
      </c>
      <c r="D64" t="s">
        <v>909</v>
      </c>
      <c r="E64" s="1">
        <v>41093.699999999997</v>
      </c>
      <c r="G64">
        <v>26.5</v>
      </c>
      <c r="H64" t="s">
        <v>1</v>
      </c>
      <c r="I64" t="s">
        <v>856</v>
      </c>
      <c r="M64" t="s">
        <v>44</v>
      </c>
      <c r="N64" t="s">
        <v>310</v>
      </c>
      <c r="O64" t="s">
        <v>311</v>
      </c>
      <c r="P64">
        <v>39.686703000000001</v>
      </c>
      <c r="Q64">
        <v>-75.826849999999993</v>
      </c>
      <c r="R64" t="s">
        <v>910</v>
      </c>
      <c r="S64" s="2" t="s">
        <v>317</v>
      </c>
      <c r="T64" s="2" t="s">
        <v>17</v>
      </c>
      <c r="U64">
        <v>0.29799999999999999</v>
      </c>
      <c r="V64">
        <v>15</v>
      </c>
      <c r="W64" s="3">
        <f t="shared" si="14"/>
        <v>50.335570469798661</v>
      </c>
      <c r="X64">
        <v>6.1130000000000004</v>
      </c>
      <c r="AA64" s="3"/>
      <c r="AC64">
        <v>1.4E-2</v>
      </c>
      <c r="AD64" s="4">
        <f t="shared" si="15"/>
        <v>85.582000000000008</v>
      </c>
      <c r="AE64" s="5">
        <f t="shared" si="16"/>
        <v>1.9866666666666664E-2</v>
      </c>
      <c r="AF64" s="6">
        <f t="shared" si="17"/>
        <v>0.7046979865771813</v>
      </c>
      <c r="AH64">
        <f t="shared" si="9"/>
        <v>5.8666666666666641E-3</v>
      </c>
      <c r="AI64">
        <f t="shared" si="10"/>
        <v>3.9187119935789427</v>
      </c>
      <c r="AJ64">
        <f t="shared" si="11"/>
        <v>2.6390573296152584</v>
      </c>
      <c r="AK64">
        <f t="shared" si="12"/>
        <v>1.7692866133759961</v>
      </c>
      <c r="AL64">
        <f t="shared" si="13"/>
        <v>2.9890432854031941</v>
      </c>
    </row>
    <row r="65" spans="2:38">
      <c r="B65">
        <v>1671</v>
      </c>
      <c r="D65" t="s">
        <v>909</v>
      </c>
      <c r="E65" s="1">
        <v>41093.699999999997</v>
      </c>
      <c r="G65">
        <v>26.5</v>
      </c>
      <c r="H65" t="s">
        <v>1</v>
      </c>
      <c r="I65" t="s">
        <v>856</v>
      </c>
      <c r="M65" t="s">
        <v>44</v>
      </c>
      <c r="N65" t="s">
        <v>310</v>
      </c>
      <c r="O65" t="s">
        <v>311</v>
      </c>
      <c r="P65">
        <v>39.686703000000001</v>
      </c>
      <c r="Q65">
        <v>-75.826849999999993</v>
      </c>
      <c r="R65" t="s">
        <v>910</v>
      </c>
      <c r="S65" s="2" t="s">
        <v>317</v>
      </c>
      <c r="T65" s="2" t="s">
        <v>17</v>
      </c>
      <c r="U65">
        <v>0.40200000000000002</v>
      </c>
      <c r="V65">
        <v>20</v>
      </c>
      <c r="W65" s="3">
        <f t="shared" si="14"/>
        <v>49.751243781094523</v>
      </c>
      <c r="X65">
        <v>5.7220000000000004</v>
      </c>
      <c r="AA65" s="3"/>
      <c r="AC65">
        <v>1.4E-2</v>
      </c>
      <c r="AD65" s="4">
        <f t="shared" si="15"/>
        <v>80.108000000000004</v>
      </c>
      <c r="AE65" s="5">
        <f t="shared" si="16"/>
        <v>2.01E-2</v>
      </c>
      <c r="AF65" s="6">
        <f t="shared" si="17"/>
        <v>0.69651741293532343</v>
      </c>
      <c r="AH65">
        <f t="shared" si="9"/>
        <v>6.0999999999999995E-3</v>
      </c>
      <c r="AI65">
        <f t="shared" si="10"/>
        <v>3.907035463917107</v>
      </c>
      <c r="AJ65">
        <f t="shared" si="11"/>
        <v>2.6390573296152584</v>
      </c>
      <c r="AK65">
        <f t="shared" si="12"/>
        <v>1.8082887711792655</v>
      </c>
      <c r="AL65">
        <f t="shared" si="13"/>
        <v>3.0007198150650303</v>
      </c>
    </row>
    <row r="66" spans="2:38">
      <c r="B66">
        <v>1686</v>
      </c>
      <c r="D66" t="s">
        <v>911</v>
      </c>
      <c r="E66" s="1">
        <v>41103.724305555559</v>
      </c>
      <c r="G66">
        <v>27.2</v>
      </c>
      <c r="H66" t="s">
        <v>1</v>
      </c>
      <c r="I66" t="s">
        <v>856</v>
      </c>
      <c r="M66" t="s">
        <v>3</v>
      </c>
      <c r="N66" t="s">
        <v>4</v>
      </c>
      <c r="O66" t="s">
        <v>22</v>
      </c>
      <c r="P66">
        <v>39.856167999999997</v>
      </c>
      <c r="Q66">
        <v>-75.787991000000005</v>
      </c>
      <c r="R66" t="s">
        <v>316</v>
      </c>
      <c r="S66" s="2" t="s">
        <v>317</v>
      </c>
      <c r="T66" s="2" t="s">
        <v>17</v>
      </c>
      <c r="U66">
        <v>0.59199999999999997</v>
      </c>
      <c r="V66">
        <v>31</v>
      </c>
      <c r="W66" s="3">
        <f t="shared" si="14"/>
        <v>52.36486486486487</v>
      </c>
      <c r="X66">
        <v>6.1470000000000002</v>
      </c>
      <c r="AA66" s="3"/>
      <c r="AC66">
        <v>1.2E-2</v>
      </c>
      <c r="AD66" s="4">
        <f t="shared" si="15"/>
        <v>73.763999999999996</v>
      </c>
      <c r="AE66" s="5">
        <f t="shared" si="16"/>
        <v>1.9096774193548386E-2</v>
      </c>
      <c r="AF66" s="6">
        <f t="shared" si="17"/>
        <v>0.6283783783783784</v>
      </c>
      <c r="AH66">
        <f t="shared" si="9"/>
        <v>7.0967741935483858E-3</v>
      </c>
      <c r="AI66">
        <f t="shared" si="10"/>
        <v>3.9582358485832776</v>
      </c>
      <c r="AJ66">
        <f t="shared" si="11"/>
        <v>2.4849066497880004</v>
      </c>
      <c r="AK66">
        <f t="shared" si="12"/>
        <v>1.9596403418672153</v>
      </c>
      <c r="AL66">
        <f t="shared" si="13"/>
        <v>2.9495194303988592</v>
      </c>
    </row>
    <row r="67" spans="2:38">
      <c r="B67">
        <v>1687</v>
      </c>
      <c r="D67" t="s">
        <v>911</v>
      </c>
      <c r="E67" s="1">
        <v>41103.724305555559</v>
      </c>
      <c r="G67">
        <v>27.2</v>
      </c>
      <c r="H67" t="s">
        <v>1</v>
      </c>
      <c r="I67" t="s">
        <v>856</v>
      </c>
      <c r="M67" t="s">
        <v>3</v>
      </c>
      <c r="N67" t="s">
        <v>4</v>
      </c>
      <c r="O67" t="s">
        <v>22</v>
      </c>
      <c r="P67">
        <v>39.856167999999997</v>
      </c>
      <c r="Q67">
        <v>-75.787991000000005</v>
      </c>
      <c r="R67" t="s">
        <v>316</v>
      </c>
      <c r="S67" s="2" t="s">
        <v>317</v>
      </c>
      <c r="T67" s="2" t="s">
        <v>17</v>
      </c>
      <c r="U67">
        <v>0.46</v>
      </c>
      <c r="V67">
        <v>24</v>
      </c>
      <c r="W67" s="3">
        <f t="shared" ref="W67:W84" si="18">V67/U67</f>
        <v>52.173913043478258</v>
      </c>
      <c r="X67">
        <v>6.2050000000000001</v>
      </c>
      <c r="AA67" s="3"/>
      <c r="AC67">
        <v>1.4E-2</v>
      </c>
      <c r="AD67" s="4">
        <f t="shared" ref="AD67:AD84" si="19">AC67*(X67*1000)</f>
        <v>86.87</v>
      </c>
      <c r="AE67" s="5">
        <f t="shared" ref="AE67:AE84" si="20">U67/V67</f>
        <v>1.9166666666666669E-2</v>
      </c>
      <c r="AF67" s="6">
        <f t="shared" ref="AF67:AF84" si="21">AC67/AE67</f>
        <v>0.73043478260869554</v>
      </c>
      <c r="AH67">
        <f t="shared" si="9"/>
        <v>5.1666666666666684E-3</v>
      </c>
      <c r="AI67">
        <f t="shared" si="10"/>
        <v>3.954582619846942</v>
      </c>
      <c r="AJ67">
        <f t="shared" si="11"/>
        <v>2.6390573296152584</v>
      </c>
      <c r="AK67">
        <f t="shared" si="12"/>
        <v>1.6422277352570915</v>
      </c>
      <c r="AL67">
        <f t="shared" si="13"/>
        <v>2.9531726591351952</v>
      </c>
    </row>
    <row r="68" spans="2:38">
      <c r="B68">
        <v>1688</v>
      </c>
      <c r="D68" t="s">
        <v>911</v>
      </c>
      <c r="E68" s="1">
        <v>41103.724305555559</v>
      </c>
      <c r="G68">
        <v>27.2</v>
      </c>
      <c r="H68" t="s">
        <v>1</v>
      </c>
      <c r="I68" t="s">
        <v>856</v>
      </c>
      <c r="M68" t="s">
        <v>3</v>
      </c>
      <c r="N68" t="s">
        <v>4</v>
      </c>
      <c r="O68" t="s">
        <v>22</v>
      </c>
      <c r="P68">
        <v>39.856167999999997</v>
      </c>
      <c r="Q68">
        <v>-75.787991000000005</v>
      </c>
      <c r="R68" t="s">
        <v>316</v>
      </c>
      <c r="S68" s="2" t="s">
        <v>317</v>
      </c>
      <c r="T68" s="2" t="s">
        <v>17</v>
      </c>
      <c r="U68">
        <v>0.45500000000000002</v>
      </c>
      <c r="V68">
        <v>23</v>
      </c>
      <c r="W68" s="3">
        <f t="shared" si="18"/>
        <v>50.549450549450547</v>
      </c>
      <c r="X68">
        <v>5.7480000000000002</v>
      </c>
      <c r="AA68" s="3"/>
      <c r="AC68">
        <v>1.4E-2</v>
      </c>
      <c r="AD68" s="4">
        <f t="shared" si="19"/>
        <v>80.472000000000008</v>
      </c>
      <c r="AE68" s="5">
        <f t="shared" si="20"/>
        <v>1.9782608695652175E-2</v>
      </c>
      <c r="AF68" s="6">
        <f t="shared" si="21"/>
        <v>0.70769230769230762</v>
      </c>
      <c r="AH68">
        <f t="shared" ref="AH68:AH88" si="22">IF(AE68&gt;0,AE68-AC68,"")</f>
        <v>5.7826086956521746E-3</v>
      </c>
      <c r="AI68">
        <f t="shared" ref="AI68:AI88" si="23">IF(W68&gt;0,LN(W68),"")</f>
        <v>3.9229520759603362</v>
      </c>
      <c r="AJ68">
        <f t="shared" ref="AJ68:AJ88" si="24">IF(AC68&gt;0,LN(AC68*1000),"")</f>
        <v>2.6390573296152584</v>
      </c>
      <c r="AK68">
        <f t="shared" ref="AK68:AK88" si="25">IF(AE68&gt;0,LN((AE68-AC68)*1000),"")</f>
        <v>1.7548549122926043</v>
      </c>
      <c r="AL68">
        <f t="shared" ref="AL68:AL88" si="26">IF(AE68&gt;0,LN(AE68*1000),"")</f>
        <v>2.984803203021801</v>
      </c>
    </row>
    <row r="69" spans="2:38">
      <c r="B69">
        <v>1663</v>
      </c>
      <c r="D69" t="s">
        <v>912</v>
      </c>
      <c r="E69" s="1">
        <v>41090.564583333333</v>
      </c>
      <c r="G69">
        <v>27.4</v>
      </c>
      <c r="H69" t="s">
        <v>1</v>
      </c>
      <c r="I69" t="s">
        <v>856</v>
      </c>
      <c r="M69" t="s">
        <v>3</v>
      </c>
      <c r="N69" t="s">
        <v>4</v>
      </c>
      <c r="O69" t="s">
        <v>22</v>
      </c>
      <c r="P69">
        <v>39.856167999999997</v>
      </c>
      <c r="Q69">
        <v>-75.787991000000005</v>
      </c>
      <c r="R69" t="s">
        <v>316</v>
      </c>
      <c r="S69" s="2" t="s">
        <v>317</v>
      </c>
      <c r="T69" s="2" t="s">
        <v>17</v>
      </c>
      <c r="U69">
        <v>0.44700000000000001</v>
      </c>
      <c r="V69">
        <v>24</v>
      </c>
      <c r="W69" s="3">
        <f t="shared" si="18"/>
        <v>53.691275167785236</v>
      </c>
      <c r="X69">
        <v>5.8970000000000002</v>
      </c>
      <c r="AA69" s="3"/>
      <c r="AC69">
        <v>1.4999999999999999E-2</v>
      </c>
      <c r="AD69" s="4">
        <f t="shared" si="19"/>
        <v>88.454999999999998</v>
      </c>
      <c r="AE69" s="5">
        <f t="shared" si="20"/>
        <v>1.8624999999999999E-2</v>
      </c>
      <c r="AF69" s="6">
        <f t="shared" si="21"/>
        <v>0.80536912751677858</v>
      </c>
      <c r="AH69">
        <f t="shared" si="22"/>
        <v>3.6249999999999998E-3</v>
      </c>
      <c r="AI69">
        <f t="shared" si="23"/>
        <v>3.9832505147165138</v>
      </c>
      <c r="AJ69">
        <f t="shared" si="24"/>
        <v>2.7080502011022101</v>
      </c>
      <c r="AK69">
        <f t="shared" si="25"/>
        <v>1.287854288306638</v>
      </c>
      <c r="AL69">
        <f t="shared" si="26"/>
        <v>2.924504764265623</v>
      </c>
    </row>
    <row r="70" spans="2:38">
      <c r="B70">
        <v>1664</v>
      </c>
      <c r="D70" t="s">
        <v>912</v>
      </c>
      <c r="E70" s="1">
        <v>41090.564583333333</v>
      </c>
      <c r="G70">
        <v>27.4</v>
      </c>
      <c r="H70" t="s">
        <v>1</v>
      </c>
      <c r="I70" t="s">
        <v>856</v>
      </c>
      <c r="M70" t="s">
        <v>3</v>
      </c>
      <c r="N70" t="s">
        <v>4</v>
      </c>
      <c r="O70" t="s">
        <v>22</v>
      </c>
      <c r="P70">
        <v>39.856167999999997</v>
      </c>
      <c r="Q70">
        <v>-75.787991000000005</v>
      </c>
      <c r="R70" t="s">
        <v>316</v>
      </c>
      <c r="S70" s="2" t="s">
        <v>317</v>
      </c>
      <c r="T70" s="2" t="s">
        <v>17</v>
      </c>
      <c r="U70">
        <v>0.375</v>
      </c>
      <c r="V70">
        <v>20</v>
      </c>
      <c r="W70" s="3">
        <f t="shared" si="18"/>
        <v>53.333333333333336</v>
      </c>
      <c r="X70">
        <v>6.0090000000000003</v>
      </c>
      <c r="AA70" s="3"/>
      <c r="AC70">
        <v>1.2E-2</v>
      </c>
      <c r="AD70" s="4">
        <f t="shared" si="19"/>
        <v>72.108000000000004</v>
      </c>
      <c r="AE70" s="5">
        <f t="shared" si="20"/>
        <v>1.8749999999999999E-2</v>
      </c>
      <c r="AF70" s="6">
        <f t="shared" si="21"/>
        <v>0.64</v>
      </c>
      <c r="AH70">
        <f t="shared" si="22"/>
        <v>6.7499999999999991E-3</v>
      </c>
      <c r="AI70">
        <f t="shared" si="23"/>
        <v>3.9765615265657175</v>
      </c>
      <c r="AJ70">
        <f t="shared" si="24"/>
        <v>2.4849066497880004</v>
      </c>
      <c r="AK70">
        <f t="shared" si="25"/>
        <v>1.9095425048844383</v>
      </c>
      <c r="AL70">
        <f t="shared" si="26"/>
        <v>2.9311937524164198</v>
      </c>
    </row>
    <row r="71" spans="2:38">
      <c r="B71">
        <v>1665</v>
      </c>
      <c r="D71" t="s">
        <v>912</v>
      </c>
      <c r="E71" s="1">
        <v>41090.564583333333</v>
      </c>
      <c r="G71">
        <v>27.4</v>
      </c>
      <c r="H71" t="s">
        <v>1</v>
      </c>
      <c r="I71" t="s">
        <v>856</v>
      </c>
      <c r="M71" t="s">
        <v>3</v>
      </c>
      <c r="N71" t="s">
        <v>4</v>
      </c>
      <c r="O71" t="s">
        <v>22</v>
      </c>
      <c r="P71">
        <v>39.856167999999997</v>
      </c>
      <c r="Q71">
        <v>-75.787991000000005</v>
      </c>
      <c r="R71" t="s">
        <v>316</v>
      </c>
      <c r="S71" s="2" t="s">
        <v>317</v>
      </c>
      <c r="T71" s="2" t="s">
        <v>17</v>
      </c>
      <c r="U71">
        <v>0.42799999999999999</v>
      </c>
      <c r="V71">
        <v>21</v>
      </c>
      <c r="W71" s="3">
        <f t="shared" si="18"/>
        <v>49.065420560747661</v>
      </c>
      <c r="X71">
        <v>5.6890000000000001</v>
      </c>
      <c r="AA71" s="3"/>
      <c r="AC71">
        <v>1.0999999999999999E-2</v>
      </c>
      <c r="AD71" s="4">
        <f t="shared" si="19"/>
        <v>62.578999999999994</v>
      </c>
      <c r="AE71" s="5">
        <f t="shared" si="20"/>
        <v>2.0380952380952382E-2</v>
      </c>
      <c r="AF71" s="6">
        <f t="shared" si="21"/>
        <v>0.53971962616822422</v>
      </c>
      <c r="AH71">
        <f t="shared" si="22"/>
        <v>9.3809523809523822E-3</v>
      </c>
      <c r="AI71">
        <f t="shared" si="23"/>
        <v>3.8931545211237633</v>
      </c>
      <c r="AJ71">
        <f t="shared" si="24"/>
        <v>2.3978952727983707</v>
      </c>
      <c r="AK71">
        <f t="shared" si="25"/>
        <v>2.2386812910145655</v>
      </c>
      <c r="AL71">
        <f t="shared" si="26"/>
        <v>3.014600757858374</v>
      </c>
    </row>
    <row r="72" spans="2:38">
      <c r="B72">
        <v>1666</v>
      </c>
      <c r="D72" t="s">
        <v>912</v>
      </c>
      <c r="E72" s="1">
        <v>41090.564583333333</v>
      </c>
      <c r="G72">
        <v>27.4</v>
      </c>
      <c r="H72" t="s">
        <v>1</v>
      </c>
      <c r="I72" t="s">
        <v>856</v>
      </c>
      <c r="M72" t="s">
        <v>3</v>
      </c>
      <c r="N72" t="s">
        <v>4</v>
      </c>
      <c r="O72" t="s">
        <v>22</v>
      </c>
      <c r="P72">
        <v>39.856167999999997</v>
      </c>
      <c r="Q72">
        <v>-75.787991000000005</v>
      </c>
      <c r="R72" t="s">
        <v>316</v>
      </c>
      <c r="S72" s="2" t="s">
        <v>317</v>
      </c>
      <c r="T72" s="2" t="s">
        <v>17</v>
      </c>
      <c r="U72">
        <v>0.40799999999999997</v>
      </c>
      <c r="V72">
        <v>20</v>
      </c>
      <c r="W72" s="3">
        <f t="shared" si="18"/>
        <v>49.019607843137258</v>
      </c>
      <c r="X72">
        <v>5.6520000000000001</v>
      </c>
      <c r="AA72" s="3"/>
      <c r="AC72">
        <v>1.2E-2</v>
      </c>
      <c r="AD72" s="4">
        <f t="shared" si="19"/>
        <v>67.823999999999998</v>
      </c>
      <c r="AE72" s="5">
        <f t="shared" si="20"/>
        <v>2.0399999999999998E-2</v>
      </c>
      <c r="AF72" s="6">
        <f t="shared" si="21"/>
        <v>0.58823529411764708</v>
      </c>
      <c r="AH72">
        <f t="shared" si="22"/>
        <v>8.3999999999999977E-3</v>
      </c>
      <c r="AI72">
        <f t="shared" si="23"/>
        <v>3.8922203781319662</v>
      </c>
      <c r="AJ72">
        <f t="shared" si="24"/>
        <v>2.4849066497880004</v>
      </c>
      <c r="AK72">
        <f t="shared" si="25"/>
        <v>2.1282317058492679</v>
      </c>
      <c r="AL72">
        <f t="shared" si="26"/>
        <v>3.0155349008501706</v>
      </c>
    </row>
    <row r="73" spans="2:38">
      <c r="B73">
        <v>1667</v>
      </c>
      <c r="D73" t="s">
        <v>912</v>
      </c>
      <c r="E73" s="1">
        <v>41090.564583333333</v>
      </c>
      <c r="G73">
        <v>27.4</v>
      </c>
      <c r="H73" t="s">
        <v>1</v>
      </c>
      <c r="I73" t="s">
        <v>856</v>
      </c>
      <c r="M73" t="s">
        <v>3</v>
      </c>
      <c r="N73" t="s">
        <v>4</v>
      </c>
      <c r="O73" t="s">
        <v>22</v>
      </c>
      <c r="P73">
        <v>39.856167999999997</v>
      </c>
      <c r="Q73">
        <v>-75.787991000000005</v>
      </c>
      <c r="R73" t="s">
        <v>316</v>
      </c>
      <c r="S73" s="2" t="s">
        <v>317</v>
      </c>
      <c r="T73" s="2" t="s">
        <v>17</v>
      </c>
      <c r="U73">
        <v>0.56200000000000006</v>
      </c>
      <c r="V73">
        <v>28</v>
      </c>
      <c r="W73" s="3">
        <f t="shared" si="18"/>
        <v>49.822064056939496</v>
      </c>
      <c r="X73">
        <v>5.7370000000000001</v>
      </c>
      <c r="AA73" s="3"/>
      <c r="AC73">
        <v>1.2999999999999999E-2</v>
      </c>
      <c r="AD73" s="4">
        <f t="shared" si="19"/>
        <v>74.581000000000003</v>
      </c>
      <c r="AE73" s="5">
        <f t="shared" si="20"/>
        <v>2.0071428571428573E-2</v>
      </c>
      <c r="AF73" s="6">
        <f t="shared" si="21"/>
        <v>0.64768683274021344</v>
      </c>
      <c r="AH73">
        <f t="shared" si="22"/>
        <v>7.071428571428574E-3</v>
      </c>
      <c r="AI73">
        <f t="shared" si="23"/>
        <v>3.9084579392636498</v>
      </c>
      <c r="AJ73">
        <f t="shared" si="24"/>
        <v>2.5649493574615367</v>
      </c>
      <c r="AK73">
        <f t="shared" si="25"/>
        <v>1.9560625205193316</v>
      </c>
      <c r="AL73">
        <f t="shared" si="26"/>
        <v>2.9992973397184874</v>
      </c>
    </row>
    <row r="74" spans="2:38">
      <c r="B74">
        <v>1668</v>
      </c>
      <c r="D74" t="s">
        <v>913</v>
      </c>
      <c r="E74" s="1">
        <v>41093.626388888886</v>
      </c>
      <c r="G74">
        <v>28.1</v>
      </c>
      <c r="H74" t="s">
        <v>1</v>
      </c>
      <c r="I74" t="s">
        <v>856</v>
      </c>
      <c r="M74" t="s">
        <v>44</v>
      </c>
      <c r="N74" t="s">
        <v>310</v>
      </c>
      <c r="O74" t="s">
        <v>311</v>
      </c>
      <c r="P74">
        <v>39.689086000000003</v>
      </c>
      <c r="Q74">
        <v>-75.851770000000002</v>
      </c>
      <c r="R74" t="s">
        <v>914</v>
      </c>
      <c r="S74" s="2" t="s">
        <v>317</v>
      </c>
      <c r="T74" s="2" t="s">
        <v>17</v>
      </c>
      <c r="U74">
        <v>0.61799999999999999</v>
      </c>
      <c r="V74">
        <v>31</v>
      </c>
      <c r="W74" s="3">
        <f t="shared" si="18"/>
        <v>50.161812297734627</v>
      </c>
      <c r="X74">
        <v>5.9</v>
      </c>
      <c r="AA74" s="3"/>
      <c r="AC74">
        <v>1.0999999999999999E-2</v>
      </c>
      <c r="AD74" s="4">
        <f t="shared" si="19"/>
        <v>64.899999999999991</v>
      </c>
      <c r="AE74" s="5">
        <f t="shared" si="20"/>
        <v>1.9935483870967743E-2</v>
      </c>
      <c r="AF74" s="6">
        <f t="shared" si="21"/>
        <v>0.55177993527508085</v>
      </c>
      <c r="AH74">
        <f t="shared" si="22"/>
        <v>8.9354838709677434E-3</v>
      </c>
      <c r="AI74">
        <f t="shared" si="23"/>
        <v>3.9152540260095927</v>
      </c>
      <c r="AJ74">
        <f t="shared" si="24"/>
        <v>2.3978952727983707</v>
      </c>
      <c r="AK74">
        <f t="shared" si="25"/>
        <v>2.1900303017021923</v>
      </c>
      <c r="AL74">
        <f t="shared" si="26"/>
        <v>2.9925012529725445</v>
      </c>
    </row>
    <row r="75" spans="2:38">
      <c r="B75">
        <v>1672</v>
      </c>
      <c r="D75" t="s">
        <v>915</v>
      </c>
      <c r="E75" s="1">
        <v>41097.390277777777</v>
      </c>
      <c r="G75">
        <v>28.3</v>
      </c>
      <c r="H75" t="s">
        <v>1</v>
      </c>
      <c r="I75" t="s">
        <v>856</v>
      </c>
      <c r="M75" t="s">
        <v>44</v>
      </c>
      <c r="N75" t="s">
        <v>310</v>
      </c>
      <c r="O75" t="s">
        <v>311</v>
      </c>
      <c r="P75">
        <v>39.683126999999999</v>
      </c>
      <c r="Q75">
        <v>-75.851113999999995</v>
      </c>
      <c r="R75" t="s">
        <v>916</v>
      </c>
      <c r="S75" s="2" t="s">
        <v>317</v>
      </c>
      <c r="T75" s="2" t="s">
        <v>17</v>
      </c>
      <c r="U75">
        <v>0.48499999999999999</v>
      </c>
      <c r="V75">
        <v>25</v>
      </c>
      <c r="W75" s="3">
        <f t="shared" si="18"/>
        <v>51.546391752577321</v>
      </c>
      <c r="X75">
        <v>6.0279999999999996</v>
      </c>
      <c r="AA75" s="3"/>
      <c r="AC75">
        <v>1.2999999999999999E-2</v>
      </c>
      <c r="AD75" s="4">
        <f t="shared" si="19"/>
        <v>78.36399999999999</v>
      </c>
      <c r="AE75" s="5">
        <f t="shared" si="20"/>
        <v>1.9400000000000001E-2</v>
      </c>
      <c r="AF75" s="6">
        <f t="shared" si="21"/>
        <v>0.67010309278350511</v>
      </c>
      <c r="AH75">
        <f t="shared" si="22"/>
        <v>6.4000000000000012E-3</v>
      </c>
      <c r="AI75">
        <f t="shared" si="23"/>
        <v>3.9424822129128545</v>
      </c>
      <c r="AJ75">
        <f t="shared" si="24"/>
        <v>2.5649493574615367</v>
      </c>
      <c r="AK75">
        <f t="shared" si="25"/>
        <v>1.8562979903656263</v>
      </c>
      <c r="AL75">
        <f t="shared" si="26"/>
        <v>2.9652730660692828</v>
      </c>
    </row>
    <row r="76" spans="2:38">
      <c r="B76">
        <v>1673</v>
      </c>
      <c r="D76" t="s">
        <v>915</v>
      </c>
      <c r="E76" s="1">
        <v>41097.390277777777</v>
      </c>
      <c r="G76">
        <v>28.3</v>
      </c>
      <c r="H76" t="s">
        <v>1</v>
      </c>
      <c r="I76" t="s">
        <v>856</v>
      </c>
      <c r="M76" t="s">
        <v>44</v>
      </c>
      <c r="N76" t="s">
        <v>310</v>
      </c>
      <c r="O76" t="s">
        <v>311</v>
      </c>
      <c r="P76">
        <v>39.683126999999999</v>
      </c>
      <c r="Q76">
        <v>-75.851113999999995</v>
      </c>
      <c r="R76" t="s">
        <v>916</v>
      </c>
      <c r="S76" s="2" t="s">
        <v>317</v>
      </c>
      <c r="T76" s="2" t="s">
        <v>17</v>
      </c>
      <c r="U76">
        <v>0.441</v>
      </c>
      <c r="V76">
        <v>24</v>
      </c>
      <c r="W76" s="3">
        <f t="shared" si="18"/>
        <v>54.42176870748299</v>
      </c>
      <c r="X76">
        <v>6.202</v>
      </c>
      <c r="AA76" s="3"/>
      <c r="AC76">
        <v>1.2E-2</v>
      </c>
      <c r="AD76" s="4">
        <f t="shared" si="19"/>
        <v>74.424000000000007</v>
      </c>
      <c r="AE76" s="5">
        <f t="shared" si="20"/>
        <v>1.8374999999999999E-2</v>
      </c>
      <c r="AF76" s="6">
        <f t="shared" si="21"/>
        <v>0.65306122448979598</v>
      </c>
      <c r="AH76">
        <f t="shared" si="22"/>
        <v>6.3749999999999987E-3</v>
      </c>
      <c r="AI76">
        <f t="shared" si="23"/>
        <v>3.9967642338832365</v>
      </c>
      <c r="AJ76">
        <f t="shared" si="24"/>
        <v>2.4849066497880004</v>
      </c>
      <c r="AK76">
        <f t="shared" si="25"/>
        <v>1.8523840910444898</v>
      </c>
      <c r="AL76">
        <f t="shared" si="26"/>
        <v>2.9109910450989003</v>
      </c>
    </row>
    <row r="77" spans="2:38">
      <c r="B77">
        <v>1669</v>
      </c>
      <c r="D77" t="s">
        <v>917</v>
      </c>
      <c r="E77" s="1">
        <v>41093.678472222222</v>
      </c>
      <c r="G77">
        <v>29.1</v>
      </c>
      <c r="H77" t="s">
        <v>1</v>
      </c>
      <c r="I77" t="s">
        <v>856</v>
      </c>
      <c r="M77" t="s">
        <v>44</v>
      </c>
      <c r="N77" t="s">
        <v>310</v>
      </c>
      <c r="O77" t="s">
        <v>311</v>
      </c>
      <c r="P77">
        <v>39.702477000000002</v>
      </c>
      <c r="Q77">
        <v>-75.825885999999997</v>
      </c>
      <c r="R77" t="s">
        <v>918</v>
      </c>
      <c r="S77" s="2" t="s">
        <v>317</v>
      </c>
      <c r="T77" s="2" t="s">
        <v>29</v>
      </c>
      <c r="U77">
        <v>0.46500000000000002</v>
      </c>
      <c r="V77">
        <v>25</v>
      </c>
      <c r="W77" s="3">
        <f t="shared" si="18"/>
        <v>53.763440860215049</v>
      </c>
      <c r="X77">
        <v>5.65</v>
      </c>
      <c r="AA77" s="3"/>
      <c r="AC77">
        <v>1.2E-2</v>
      </c>
      <c r="AD77" s="4">
        <f t="shared" si="19"/>
        <v>67.8</v>
      </c>
      <c r="AE77" s="5">
        <f t="shared" si="20"/>
        <v>1.8600000000000002E-2</v>
      </c>
      <c r="AF77" s="6">
        <f t="shared" si="21"/>
        <v>0.64516129032258063</v>
      </c>
      <c r="AH77">
        <f t="shared" si="22"/>
        <v>6.6000000000000017E-3</v>
      </c>
      <c r="AI77">
        <f t="shared" si="23"/>
        <v>3.9845936982629815</v>
      </c>
      <c r="AJ77">
        <f t="shared" si="24"/>
        <v>2.4849066497880004</v>
      </c>
      <c r="AK77">
        <f t="shared" si="25"/>
        <v>1.8870696490323802</v>
      </c>
      <c r="AL77">
        <f t="shared" si="26"/>
        <v>2.9231615807191558</v>
      </c>
    </row>
    <row r="78" spans="2:38">
      <c r="B78" s="2">
        <v>1282</v>
      </c>
      <c r="D78" s="2" t="s">
        <v>919</v>
      </c>
      <c r="E78" s="31">
        <v>40356.90625</v>
      </c>
      <c r="F78" s="2"/>
      <c r="G78" s="2">
        <v>29.2</v>
      </c>
      <c r="H78" s="2" t="s">
        <v>885</v>
      </c>
      <c r="I78" t="s">
        <v>856</v>
      </c>
      <c r="J78" t="s">
        <v>886</v>
      </c>
      <c r="M78" s="2" t="s">
        <v>887</v>
      </c>
      <c r="N78" s="2" t="s">
        <v>888</v>
      </c>
      <c r="O78" s="2" t="s">
        <v>920</v>
      </c>
      <c r="P78">
        <v>38.93215</v>
      </c>
      <c r="Q78">
        <v>-75.318130999999994</v>
      </c>
      <c r="R78" s="2" t="s">
        <v>921</v>
      </c>
      <c r="S78" s="2" t="s">
        <v>339</v>
      </c>
      <c r="T78" s="2" t="s">
        <v>17</v>
      </c>
      <c r="U78">
        <v>0.5</v>
      </c>
      <c r="V78">
        <v>24</v>
      </c>
      <c r="W78" s="25">
        <f t="shared" si="18"/>
        <v>48</v>
      </c>
      <c r="X78">
        <v>6.1050000000000004</v>
      </c>
      <c r="AA78" s="3"/>
      <c r="AC78">
        <v>1.2999999999999999E-2</v>
      </c>
      <c r="AD78" s="32">
        <f t="shared" si="19"/>
        <v>79.364999999999995</v>
      </c>
      <c r="AE78" s="5">
        <f t="shared" si="20"/>
        <v>2.0833333333333332E-2</v>
      </c>
      <c r="AF78" s="5">
        <f t="shared" si="21"/>
        <v>0.624</v>
      </c>
      <c r="AH78">
        <f t="shared" si="22"/>
        <v>7.8333333333333328E-3</v>
      </c>
      <c r="AI78">
        <f t="shared" si="23"/>
        <v>3.8712010109078911</v>
      </c>
      <c r="AJ78">
        <f t="shared" si="24"/>
        <v>2.5649493574615367</v>
      </c>
      <c r="AK78">
        <f t="shared" si="25"/>
        <v>2.0583881324820035</v>
      </c>
      <c r="AL78">
        <f t="shared" si="26"/>
        <v>3.0365542680742461</v>
      </c>
    </row>
    <row r="79" spans="2:38">
      <c r="B79">
        <v>1679</v>
      </c>
      <c r="D79" t="s">
        <v>922</v>
      </c>
      <c r="E79" s="1">
        <v>41097.48541666667</v>
      </c>
      <c r="G79">
        <v>29.2</v>
      </c>
      <c r="H79" t="s">
        <v>1</v>
      </c>
      <c r="I79" t="s">
        <v>856</v>
      </c>
      <c r="M79" t="s">
        <v>44</v>
      </c>
      <c r="N79" t="s">
        <v>310</v>
      </c>
      <c r="O79" t="s">
        <v>311</v>
      </c>
      <c r="P79">
        <v>39.686641999999999</v>
      </c>
      <c r="Q79">
        <v>-75.827329000000006</v>
      </c>
      <c r="R79" t="s">
        <v>910</v>
      </c>
      <c r="S79" s="2" t="s">
        <v>7</v>
      </c>
      <c r="T79" s="2" t="s">
        <v>8</v>
      </c>
      <c r="U79">
        <v>0.46500000000000002</v>
      </c>
      <c r="V79">
        <v>26</v>
      </c>
      <c r="W79" s="3">
        <f t="shared" si="18"/>
        <v>55.913978494623656</v>
      </c>
      <c r="X79">
        <v>6.0229999999999997</v>
      </c>
      <c r="AA79" s="3"/>
      <c r="AC79">
        <v>1.4E-2</v>
      </c>
      <c r="AD79" s="4">
        <f t="shared" si="19"/>
        <v>84.322000000000003</v>
      </c>
      <c r="AE79" s="5">
        <f t="shared" si="20"/>
        <v>1.7884615384615384E-2</v>
      </c>
      <c r="AF79" s="6">
        <f t="shared" si="21"/>
        <v>0.78279569892473122</v>
      </c>
      <c r="AH79">
        <f t="shared" si="22"/>
        <v>3.8846153846153839E-3</v>
      </c>
      <c r="AI79">
        <f t="shared" si="23"/>
        <v>4.0238144114162626</v>
      </c>
      <c r="AJ79">
        <f t="shared" si="24"/>
        <v>2.6390573296152584</v>
      </c>
      <c r="AK79">
        <f t="shared" si="25"/>
        <v>1.3570239788197773</v>
      </c>
      <c r="AL79">
        <f t="shared" si="26"/>
        <v>2.8839408675658742</v>
      </c>
    </row>
    <row r="80" spans="2:38">
      <c r="B80">
        <v>1674</v>
      </c>
      <c r="D80" t="s">
        <v>923</v>
      </c>
      <c r="E80" s="1">
        <v>41097.4</v>
      </c>
      <c r="G80">
        <v>29.4</v>
      </c>
      <c r="H80" t="s">
        <v>1</v>
      </c>
      <c r="I80" t="s">
        <v>856</v>
      </c>
      <c r="M80" t="s">
        <v>44</v>
      </c>
      <c r="N80" t="s">
        <v>310</v>
      </c>
      <c r="O80" t="s">
        <v>311</v>
      </c>
      <c r="P80">
        <v>39.687790999999997</v>
      </c>
      <c r="Q80">
        <v>-75.853612999999996</v>
      </c>
      <c r="R80" t="s">
        <v>924</v>
      </c>
      <c r="S80" s="2" t="s">
        <v>317</v>
      </c>
      <c r="T80" s="2" t="s">
        <v>17</v>
      </c>
      <c r="U80">
        <v>0.313</v>
      </c>
      <c r="V80">
        <v>17</v>
      </c>
      <c r="W80" s="3">
        <f t="shared" si="18"/>
        <v>54.313099041533548</v>
      </c>
      <c r="X80">
        <v>5.742</v>
      </c>
      <c r="AA80" s="3"/>
      <c r="AC80">
        <v>1.0999999999999999E-2</v>
      </c>
      <c r="AD80" s="4">
        <f t="shared" si="19"/>
        <v>63.161999999999999</v>
      </c>
      <c r="AE80" s="5">
        <f t="shared" si="20"/>
        <v>1.8411764705882353E-2</v>
      </c>
      <c r="AF80" s="6">
        <f t="shared" si="21"/>
        <v>0.597444089456869</v>
      </c>
      <c r="AH80">
        <f t="shared" si="22"/>
        <v>7.4117647058823538E-3</v>
      </c>
      <c r="AI80">
        <f t="shared" si="23"/>
        <v>3.9947654324982</v>
      </c>
      <c r="AJ80">
        <f t="shared" si="24"/>
        <v>2.3978952727983707</v>
      </c>
      <c r="AK80">
        <f t="shared" si="25"/>
        <v>2.0030685628952623</v>
      </c>
      <c r="AL80">
        <f t="shared" si="26"/>
        <v>2.9129898464839372</v>
      </c>
    </row>
    <row r="81" spans="1:38">
      <c r="B81">
        <v>1678</v>
      </c>
      <c r="D81" t="s">
        <v>925</v>
      </c>
      <c r="E81" s="1">
        <v>41097.481249999997</v>
      </c>
      <c r="G81">
        <v>30</v>
      </c>
      <c r="H81" t="s">
        <v>1</v>
      </c>
      <c r="I81" t="s">
        <v>856</v>
      </c>
      <c r="M81" t="s">
        <v>44</v>
      </c>
      <c r="N81" t="s">
        <v>310</v>
      </c>
      <c r="O81" t="s">
        <v>311</v>
      </c>
      <c r="P81">
        <v>39.686655000000002</v>
      </c>
      <c r="Q81">
        <v>-75.826587000000004</v>
      </c>
      <c r="R81" t="s">
        <v>910</v>
      </c>
      <c r="S81" s="2" t="s">
        <v>7</v>
      </c>
      <c r="T81" s="2" t="s">
        <v>8</v>
      </c>
      <c r="U81">
        <v>0.36299999999999999</v>
      </c>
      <c r="V81">
        <v>21</v>
      </c>
      <c r="W81" s="3">
        <f t="shared" si="18"/>
        <v>57.851239669421489</v>
      </c>
      <c r="X81">
        <v>5.9749999999999996</v>
      </c>
      <c r="AA81" s="3"/>
      <c r="AC81">
        <v>1.0999999999999999E-2</v>
      </c>
      <c r="AD81" s="4">
        <f t="shared" si="19"/>
        <v>65.724999999999994</v>
      </c>
      <c r="AE81" s="5">
        <f t="shared" si="20"/>
        <v>1.7285714285714286E-2</v>
      </c>
      <c r="AF81" s="6">
        <f t="shared" si="21"/>
        <v>0.63636363636363635</v>
      </c>
      <c r="AH81">
        <f t="shared" si="22"/>
        <v>6.2857142857142868E-3</v>
      </c>
      <c r="AI81">
        <f t="shared" si="23"/>
        <v>4.0578748824407089</v>
      </c>
      <c r="AJ81">
        <f t="shared" si="24"/>
        <v>2.3978952727983707</v>
      </c>
      <c r="AK81">
        <f t="shared" si="25"/>
        <v>1.838279484862948</v>
      </c>
      <c r="AL81">
        <f t="shared" si="26"/>
        <v>2.8498803965414279</v>
      </c>
    </row>
    <row r="82" spans="1:38">
      <c r="B82">
        <v>1675</v>
      </c>
      <c r="D82" t="s">
        <v>926</v>
      </c>
      <c r="E82" s="1">
        <v>41097.405555555553</v>
      </c>
      <c r="G82">
        <v>31.5</v>
      </c>
      <c r="H82" t="s">
        <v>1</v>
      </c>
      <c r="I82" t="s">
        <v>856</v>
      </c>
      <c r="M82" t="s">
        <v>44</v>
      </c>
      <c r="N82" t="s">
        <v>310</v>
      </c>
      <c r="O82" t="s">
        <v>311</v>
      </c>
      <c r="P82">
        <v>39.688876999999998</v>
      </c>
      <c r="Q82">
        <v>-75.851597999999996</v>
      </c>
      <c r="R82" t="s">
        <v>927</v>
      </c>
      <c r="S82" s="2" t="s">
        <v>7</v>
      </c>
      <c r="T82" s="2" t="s">
        <v>29</v>
      </c>
      <c r="U82">
        <v>0.36499999999999999</v>
      </c>
      <c r="V82">
        <v>21</v>
      </c>
      <c r="W82" s="3">
        <f t="shared" si="18"/>
        <v>57.534246575342465</v>
      </c>
      <c r="X82">
        <v>6.1379999999999999</v>
      </c>
      <c r="AA82" s="3"/>
      <c r="AC82">
        <v>1.2999999999999999E-2</v>
      </c>
      <c r="AD82" s="4">
        <f t="shared" si="19"/>
        <v>79.793999999999997</v>
      </c>
      <c r="AE82" s="5">
        <f t="shared" si="20"/>
        <v>1.7380952380952379E-2</v>
      </c>
      <c r="AF82" s="6">
        <f t="shared" si="21"/>
        <v>0.74794520547945209</v>
      </c>
      <c r="AH82">
        <f t="shared" si="22"/>
        <v>4.3809523809523795E-3</v>
      </c>
      <c r="AI82">
        <f t="shared" si="23"/>
        <v>4.0523803631230688</v>
      </c>
      <c r="AJ82">
        <f t="shared" si="24"/>
        <v>2.5649493574615367</v>
      </c>
      <c r="AK82">
        <f t="shared" si="25"/>
        <v>1.477266139325617</v>
      </c>
      <c r="AL82">
        <f t="shared" si="26"/>
        <v>2.8553749158590684</v>
      </c>
    </row>
    <row r="83" spans="1:38">
      <c r="B83">
        <v>1676</v>
      </c>
      <c r="D83" t="s">
        <v>926</v>
      </c>
      <c r="E83" s="1">
        <v>41097.405555555553</v>
      </c>
      <c r="G83">
        <v>31.5</v>
      </c>
      <c r="H83" t="s">
        <v>1</v>
      </c>
      <c r="I83" t="s">
        <v>856</v>
      </c>
      <c r="M83" t="s">
        <v>44</v>
      </c>
      <c r="N83" t="s">
        <v>310</v>
      </c>
      <c r="O83" t="s">
        <v>311</v>
      </c>
      <c r="P83">
        <v>39.688876999999998</v>
      </c>
      <c r="Q83">
        <v>-75.851597999999996</v>
      </c>
      <c r="R83" t="s">
        <v>927</v>
      </c>
      <c r="S83" s="2" t="s">
        <v>7</v>
      </c>
      <c r="T83" s="2" t="s">
        <v>8</v>
      </c>
      <c r="U83">
        <v>0.47799999999999998</v>
      </c>
      <c r="V83">
        <v>27</v>
      </c>
      <c r="W83" s="3">
        <f t="shared" si="18"/>
        <v>56.485355648535567</v>
      </c>
      <c r="X83">
        <v>6.492</v>
      </c>
      <c r="AA83" s="3"/>
      <c r="AC83">
        <v>1.2E-2</v>
      </c>
      <c r="AD83" s="4">
        <f t="shared" si="19"/>
        <v>77.903999999999996</v>
      </c>
      <c r="AE83" s="5">
        <f t="shared" si="20"/>
        <v>1.7703703703703704E-2</v>
      </c>
      <c r="AF83" s="6">
        <f t="shared" si="21"/>
        <v>0.67782426778242677</v>
      </c>
      <c r="AH83">
        <f t="shared" si="22"/>
        <v>5.7037037037037039E-3</v>
      </c>
      <c r="AI83">
        <f t="shared" si="23"/>
        <v>4.0339814124950104</v>
      </c>
      <c r="AJ83">
        <f t="shared" si="24"/>
        <v>2.4849066497880004</v>
      </c>
      <c r="AK83">
        <f t="shared" si="25"/>
        <v>1.7411157364093002</v>
      </c>
      <c r="AL83">
        <f t="shared" si="26"/>
        <v>2.8737738664871268</v>
      </c>
    </row>
    <row r="84" spans="1:38">
      <c r="B84">
        <v>1677</v>
      </c>
      <c r="D84" t="s">
        <v>926</v>
      </c>
      <c r="E84" s="1">
        <v>41097.405555555553</v>
      </c>
      <c r="G84">
        <v>31.5</v>
      </c>
      <c r="H84" t="s">
        <v>1</v>
      </c>
      <c r="I84" t="s">
        <v>856</v>
      </c>
      <c r="M84" t="s">
        <v>44</v>
      </c>
      <c r="N84" t="s">
        <v>310</v>
      </c>
      <c r="O84" t="s">
        <v>311</v>
      </c>
      <c r="P84">
        <v>39.688876999999998</v>
      </c>
      <c r="Q84">
        <v>-75.851597999999996</v>
      </c>
      <c r="R84" t="s">
        <v>927</v>
      </c>
      <c r="S84" s="2" t="s">
        <v>7</v>
      </c>
      <c r="T84" s="2" t="s">
        <v>8</v>
      </c>
      <c r="U84">
        <v>0.49299999999999999</v>
      </c>
      <c r="V84">
        <v>27</v>
      </c>
      <c r="W84" s="3">
        <f t="shared" si="18"/>
        <v>54.766734279918865</v>
      </c>
      <c r="X84">
        <v>6.1559999999999997</v>
      </c>
      <c r="AA84" s="3"/>
      <c r="AC84">
        <v>1.2E-2</v>
      </c>
      <c r="AD84" s="4">
        <f t="shared" si="19"/>
        <v>73.872</v>
      </c>
      <c r="AE84" s="5">
        <f t="shared" si="20"/>
        <v>1.825925925925926E-2</v>
      </c>
      <c r="AF84" s="6">
        <f t="shared" si="21"/>
        <v>0.65720081135902642</v>
      </c>
      <c r="AH84">
        <f t="shared" si="22"/>
        <v>6.2592592592592596E-3</v>
      </c>
      <c r="AI84">
        <f t="shared" si="23"/>
        <v>4.0030829709437761</v>
      </c>
      <c r="AJ84">
        <f t="shared" si="24"/>
        <v>2.4849066497880004</v>
      </c>
      <c r="AK84">
        <f t="shared" si="25"/>
        <v>1.8340618489187444</v>
      </c>
      <c r="AL84">
        <f t="shared" si="26"/>
        <v>2.9046723080383612</v>
      </c>
    </row>
    <row r="85" spans="1:38">
      <c r="A85" s="2">
        <v>74</v>
      </c>
      <c r="B85" s="2"/>
      <c r="C85" s="2" t="s">
        <v>862</v>
      </c>
      <c r="D85" s="2" t="s">
        <v>928</v>
      </c>
      <c r="E85" s="31">
        <v>39247.578657407408</v>
      </c>
      <c r="F85" s="2" t="s">
        <v>664</v>
      </c>
      <c r="G85" s="2"/>
      <c r="H85" s="2" t="s">
        <v>1</v>
      </c>
      <c r="I85" s="2" t="s">
        <v>856</v>
      </c>
      <c r="J85" s="2"/>
      <c r="K85" s="2" t="s">
        <v>247</v>
      </c>
      <c r="L85" s="2"/>
      <c r="M85" s="2" t="s">
        <v>44</v>
      </c>
      <c r="N85" s="2" t="s">
        <v>45</v>
      </c>
      <c r="O85" s="2" t="s">
        <v>46</v>
      </c>
      <c r="P85" s="2">
        <v>39.336731999999998</v>
      </c>
      <c r="Q85" s="2">
        <v>-76.129684999999995</v>
      </c>
      <c r="R85" s="2" t="s">
        <v>47</v>
      </c>
      <c r="S85" s="2"/>
      <c r="T85" s="2"/>
      <c r="U85" s="2"/>
      <c r="V85" s="2"/>
      <c r="W85" s="25"/>
      <c r="X85" s="2"/>
      <c r="Y85" s="2"/>
      <c r="Z85" s="2"/>
      <c r="AA85" s="25"/>
      <c r="AB85" s="2"/>
      <c r="AC85" s="2"/>
      <c r="AD85" s="32"/>
      <c r="AE85" s="6"/>
      <c r="AF85" s="2"/>
      <c r="AG85" s="2"/>
      <c r="AH85" t="str">
        <f t="shared" si="22"/>
        <v/>
      </c>
      <c r="AI85" t="str">
        <f t="shared" si="23"/>
        <v/>
      </c>
      <c r="AJ85" t="str">
        <f t="shared" si="24"/>
        <v/>
      </c>
      <c r="AK85" t="str">
        <f t="shared" si="25"/>
        <v/>
      </c>
      <c r="AL85" t="str">
        <f t="shared" si="26"/>
        <v/>
      </c>
    </row>
    <row r="86" spans="1:38">
      <c r="A86" s="2">
        <v>75</v>
      </c>
      <c r="B86" s="2">
        <v>1127</v>
      </c>
      <c r="C86" s="2" t="s">
        <v>862</v>
      </c>
      <c r="D86" s="2" t="s">
        <v>929</v>
      </c>
      <c r="E86" s="31">
        <v>39247.581064814818</v>
      </c>
      <c r="F86" s="2" t="s">
        <v>930</v>
      </c>
      <c r="G86" s="2"/>
      <c r="H86" s="2" t="s">
        <v>1</v>
      </c>
      <c r="I86" s="2" t="s">
        <v>856</v>
      </c>
      <c r="J86" s="2"/>
      <c r="K86" s="2" t="s">
        <v>247</v>
      </c>
      <c r="L86" s="2"/>
      <c r="M86" s="2" t="s">
        <v>44</v>
      </c>
      <c r="N86" s="2" t="s">
        <v>45</v>
      </c>
      <c r="O86" s="2" t="s">
        <v>46</v>
      </c>
      <c r="P86" s="2">
        <v>39.336731999999998</v>
      </c>
      <c r="Q86" s="2">
        <v>-76.129684999999995</v>
      </c>
      <c r="R86" s="2" t="s">
        <v>47</v>
      </c>
      <c r="S86" s="2" t="s">
        <v>931</v>
      </c>
      <c r="T86" s="2"/>
      <c r="U86" s="2">
        <v>1.2909999999999999</v>
      </c>
      <c r="V86" s="2">
        <v>35</v>
      </c>
      <c r="W86" s="25">
        <f>V86/U86</f>
        <v>27.110766847405113</v>
      </c>
      <c r="X86" s="2">
        <v>3.9329999999999998</v>
      </c>
      <c r="Y86" s="2"/>
      <c r="Z86" s="2"/>
      <c r="AA86" s="25"/>
      <c r="AB86" s="2"/>
      <c r="AC86" s="2">
        <v>2.4E-2</v>
      </c>
      <c r="AD86" s="32">
        <f>AC86*(X86*1000)</f>
        <v>94.391999999999996</v>
      </c>
      <c r="AE86" s="6">
        <f>U86/V86</f>
        <v>3.6885714285714286E-2</v>
      </c>
      <c r="AF86" s="6">
        <f>AC86/AE86</f>
        <v>0.65065840433772271</v>
      </c>
      <c r="AG86" s="2"/>
      <c r="AH86">
        <f t="shared" si="22"/>
        <v>1.2885714285714285E-2</v>
      </c>
      <c r="AI86">
        <f t="shared" si="23"/>
        <v>3.2999309496249083</v>
      </c>
      <c r="AJ86">
        <f t="shared" si="24"/>
        <v>3.1780538303479458</v>
      </c>
      <c r="AK86">
        <f t="shared" si="25"/>
        <v>2.5561192780132647</v>
      </c>
      <c r="AL86">
        <f t="shared" si="26"/>
        <v>3.607824329357229</v>
      </c>
    </row>
    <row r="87" spans="1:38">
      <c r="A87" s="2">
        <v>76</v>
      </c>
      <c r="B87" s="2">
        <v>1128</v>
      </c>
      <c r="C87" s="2" t="s">
        <v>862</v>
      </c>
      <c r="D87" s="2" t="s">
        <v>932</v>
      </c>
      <c r="E87" s="31">
        <v>39247.585347222222</v>
      </c>
      <c r="F87" s="2" t="s">
        <v>930</v>
      </c>
      <c r="G87" s="2"/>
      <c r="H87" s="2" t="s">
        <v>1</v>
      </c>
      <c r="I87" s="2" t="s">
        <v>856</v>
      </c>
      <c r="J87" s="2"/>
      <c r="K87" s="2" t="s">
        <v>247</v>
      </c>
      <c r="L87" s="2"/>
      <c r="M87" s="2" t="s">
        <v>44</v>
      </c>
      <c r="N87" s="2" t="s">
        <v>45</v>
      </c>
      <c r="O87" s="2" t="s">
        <v>46</v>
      </c>
      <c r="P87" s="2">
        <v>39.336731999999998</v>
      </c>
      <c r="Q87" s="2">
        <v>-76.129684999999995</v>
      </c>
      <c r="R87" s="2" t="s">
        <v>47</v>
      </c>
      <c r="S87" s="2" t="s">
        <v>931</v>
      </c>
      <c r="T87" s="2"/>
      <c r="U87" s="2">
        <v>0.69599999999999995</v>
      </c>
      <c r="V87" s="2">
        <v>22</v>
      </c>
      <c r="W87" s="25">
        <f>V87/U87</f>
        <v>31.609195402298852</v>
      </c>
      <c r="X87" s="2">
        <v>4.71</v>
      </c>
      <c r="Y87" s="2"/>
      <c r="Z87" s="2"/>
      <c r="AA87" s="25"/>
      <c r="AB87" s="2"/>
      <c r="AC87" s="2">
        <v>1.7999999999999999E-2</v>
      </c>
      <c r="AD87" s="32">
        <f>AC87*(X87*1000)</f>
        <v>84.779999999999987</v>
      </c>
      <c r="AE87" s="6">
        <f>U87/V87</f>
        <v>3.1636363636363636E-2</v>
      </c>
      <c r="AF87" s="6">
        <f>AC87/AE87</f>
        <v>0.56896551724137923</v>
      </c>
      <c r="AG87" s="2"/>
      <c r="AH87">
        <f t="shared" si="22"/>
        <v>1.3636363636363637E-2</v>
      </c>
      <c r="AI87">
        <f t="shared" si="23"/>
        <v>3.4534480720060334</v>
      </c>
      <c r="AJ87">
        <f t="shared" si="24"/>
        <v>2.8903717578961645</v>
      </c>
      <c r="AK87">
        <f t="shared" si="25"/>
        <v>2.6127400212978853</v>
      </c>
      <c r="AL87">
        <f t="shared" si="26"/>
        <v>3.4543072069761038</v>
      </c>
    </row>
    <row r="88" spans="1:38">
      <c r="B88" s="2">
        <v>1285</v>
      </c>
      <c r="D88" s="2" t="s">
        <v>933</v>
      </c>
      <c r="E88" s="1">
        <v>40360.460416666669</v>
      </c>
      <c r="H88" s="2" t="s">
        <v>885</v>
      </c>
      <c r="I88" t="s">
        <v>856</v>
      </c>
      <c r="J88" t="s">
        <v>886</v>
      </c>
      <c r="M88" s="2" t="s">
        <v>887</v>
      </c>
      <c r="N88" s="2" t="s">
        <v>888</v>
      </c>
      <c r="O88" s="2" t="s">
        <v>889</v>
      </c>
      <c r="P88">
        <v>38.822592999999998</v>
      </c>
      <c r="Q88">
        <v>-75.255087000000003</v>
      </c>
      <c r="R88" s="2" t="s">
        <v>934</v>
      </c>
      <c r="S88" s="2" t="s">
        <v>339</v>
      </c>
      <c r="T88" s="2" t="s">
        <v>155</v>
      </c>
      <c r="U88">
        <v>0.55300000000000005</v>
      </c>
      <c r="V88">
        <v>23</v>
      </c>
      <c r="W88" s="3">
        <f>V88/U88</f>
        <v>41.591320072332728</v>
      </c>
      <c r="X88">
        <v>5.7460000000000004</v>
      </c>
      <c r="AA88" s="3"/>
      <c r="AC88">
        <v>1.4999999999999999E-2</v>
      </c>
      <c r="AD88" s="4">
        <f>AC88*(X88*1000)</f>
        <v>86.19</v>
      </c>
      <c r="AE88" s="5">
        <f>U88/V88</f>
        <v>2.4043478260869566E-2</v>
      </c>
      <c r="AF88" s="5">
        <f>AC88/AE88</f>
        <v>0.6238698010849909</v>
      </c>
      <c r="AH88">
        <f t="shared" si="22"/>
        <v>9.0434782608695662E-3</v>
      </c>
      <c r="AI88">
        <f t="shared" si="23"/>
        <v>3.727891493388952</v>
      </c>
      <c r="AJ88">
        <f t="shared" si="24"/>
        <v>2.7080502011022101</v>
      </c>
      <c r="AK88">
        <f t="shared" si="25"/>
        <v>2.2020438637721682</v>
      </c>
      <c r="AL88">
        <f t="shared" si="26"/>
        <v>3.1798637855931853</v>
      </c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4"/>
  <sheetViews>
    <sheetView workbookViewId="0">
      <pane xSplit="15585" ySplit="1455" topLeftCell="Z30" activePane="bottomRight"/>
      <selection activeCell="C2" sqref="C2"/>
      <selection pane="topRight" activeCell="AH2" sqref="AH2"/>
      <selection pane="bottomLeft" activeCell="I35" sqref="I35"/>
      <selection pane="bottomRight" activeCell="AD43" sqref="AD43"/>
    </sheetView>
  </sheetViews>
  <sheetFormatPr defaultColWidth="11" defaultRowHeight="15.75"/>
  <cols>
    <col min="5" max="5" width="16.625" bestFit="1" customWidth="1"/>
  </cols>
  <sheetData>
    <row r="1" spans="1:34">
      <c r="V1" s="63" t="s">
        <v>48</v>
      </c>
      <c r="W1" s="63"/>
      <c r="X1" s="63"/>
      <c r="Z1" s="63" t="s">
        <v>49</v>
      </c>
      <c r="AA1" s="63"/>
      <c r="AB1" s="63"/>
      <c r="AD1" s="4"/>
      <c r="AE1" s="5"/>
    </row>
    <row r="2" spans="1:34" s="10" customFormat="1" ht="47.25">
      <c r="A2" s="10" t="s">
        <v>50</v>
      </c>
      <c r="B2" s="10" t="s">
        <v>89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90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 t="s">
        <v>69</v>
      </c>
      <c r="U2" s="10" t="s">
        <v>70</v>
      </c>
      <c r="V2" s="10" t="s">
        <v>71</v>
      </c>
      <c r="W2" s="12" t="s">
        <v>72</v>
      </c>
      <c r="X2" s="10" t="s">
        <v>73</v>
      </c>
      <c r="Y2" s="10" t="s">
        <v>74</v>
      </c>
      <c r="Z2" s="10" t="s">
        <v>75</v>
      </c>
      <c r="AA2" s="12" t="s">
        <v>76</v>
      </c>
      <c r="AB2" s="10" t="s">
        <v>77</v>
      </c>
      <c r="AC2" s="14" t="s">
        <v>78</v>
      </c>
      <c r="AD2" s="16" t="s">
        <v>79</v>
      </c>
      <c r="AE2" s="18" t="s">
        <v>91</v>
      </c>
      <c r="AF2" s="14" t="s">
        <v>92</v>
      </c>
      <c r="AG2" s="14" t="s">
        <v>93</v>
      </c>
      <c r="AH2" s="10" t="s">
        <v>1045</v>
      </c>
    </row>
    <row r="3" spans="1:34" s="2" customFormat="1">
      <c r="A3"/>
      <c r="B3">
        <v>1538</v>
      </c>
      <c r="C3"/>
      <c r="D3" t="s">
        <v>169</v>
      </c>
      <c r="E3" s="1">
        <v>40672.838194444441</v>
      </c>
      <c r="F3"/>
      <c r="G3">
        <v>17</v>
      </c>
      <c r="H3" t="s">
        <v>106</v>
      </c>
      <c r="I3" t="s">
        <v>170</v>
      </c>
      <c r="J3" t="s">
        <v>171</v>
      </c>
      <c r="K3" t="s">
        <v>172</v>
      </c>
      <c r="L3"/>
      <c r="M3" t="s">
        <v>102</v>
      </c>
      <c r="N3" t="s">
        <v>103</v>
      </c>
      <c r="O3" t="s">
        <v>173</v>
      </c>
      <c r="P3">
        <v>29.516999999999999</v>
      </c>
      <c r="Q3">
        <v>-82.222690999999998</v>
      </c>
      <c r="R3" t="s">
        <v>174</v>
      </c>
      <c r="S3" t="s">
        <v>175</v>
      </c>
      <c r="T3" t="s">
        <v>17</v>
      </c>
      <c r="U3">
        <v>0.34699999999999998</v>
      </c>
      <c r="V3">
        <v>19</v>
      </c>
      <c r="W3" s="3">
        <f t="shared" ref="W3:W39" si="0">V3/U3</f>
        <v>54.755043227665709</v>
      </c>
      <c r="X3">
        <v>5.1420000000000003</v>
      </c>
      <c r="Y3">
        <v>10.242000000000001</v>
      </c>
      <c r="Z3">
        <v>16</v>
      </c>
      <c r="AA3" s="3">
        <f t="shared" ref="AA3:AA39" si="1">Z3/Y3</f>
        <v>1.5621948838117554</v>
      </c>
      <c r="AB3" t="s">
        <v>176</v>
      </c>
      <c r="AC3">
        <v>1.2E-2</v>
      </c>
      <c r="AD3" s="4">
        <f t="shared" ref="AD3:AD33" si="2">AC3*(X3*1000)</f>
        <v>61.704000000000001</v>
      </c>
      <c r="AE3" s="6">
        <f t="shared" ref="AE3:AE33" si="3">U3/V3</f>
        <v>1.8263157894736842E-2</v>
      </c>
      <c r="AF3" s="6">
        <f t="shared" ref="AF3:AF33" si="4">AC3/AE3</f>
        <v>0.65706051873198845</v>
      </c>
      <c r="AG3">
        <v>0.34</v>
      </c>
      <c r="AH3" s="2">
        <v>16.5</v>
      </c>
    </row>
    <row r="4" spans="1:34" s="2" customFormat="1">
      <c r="A4"/>
      <c r="B4">
        <v>1539</v>
      </c>
      <c r="C4"/>
      <c r="D4" t="s">
        <v>177</v>
      </c>
      <c r="E4" s="1">
        <v>40672.842361111114</v>
      </c>
      <c r="F4"/>
      <c r="G4">
        <v>17</v>
      </c>
      <c r="H4" t="s">
        <v>106</v>
      </c>
      <c r="I4" t="s">
        <v>170</v>
      </c>
      <c r="J4" t="s">
        <v>171</v>
      </c>
      <c r="K4" t="s">
        <v>172</v>
      </c>
      <c r="L4"/>
      <c r="M4" t="s">
        <v>102</v>
      </c>
      <c r="N4" t="s">
        <v>103</v>
      </c>
      <c r="O4" t="s">
        <v>173</v>
      </c>
      <c r="P4">
        <v>29.516999999999999</v>
      </c>
      <c r="Q4">
        <v>-82.222690999999998</v>
      </c>
      <c r="R4" t="s">
        <v>174</v>
      </c>
      <c r="S4" t="s">
        <v>175</v>
      </c>
      <c r="T4" t="s">
        <v>17</v>
      </c>
      <c r="U4">
        <v>0.311</v>
      </c>
      <c r="V4">
        <v>17</v>
      </c>
      <c r="W4" s="3">
        <f t="shared" si="0"/>
        <v>54.662379421221864</v>
      </c>
      <c r="X4">
        <v>4.835</v>
      </c>
      <c r="Y4">
        <v>8.2479999999999993</v>
      </c>
      <c r="Z4">
        <v>17</v>
      </c>
      <c r="AA4" s="3">
        <f t="shared" si="1"/>
        <v>2.061105722599418</v>
      </c>
      <c r="AB4" t="s">
        <v>178</v>
      </c>
      <c r="AC4">
        <v>1.0999999999999999E-2</v>
      </c>
      <c r="AD4" s="4">
        <f t="shared" si="2"/>
        <v>53.184999999999995</v>
      </c>
      <c r="AE4" s="6">
        <f t="shared" si="3"/>
        <v>1.8294117647058822E-2</v>
      </c>
      <c r="AF4" s="6">
        <f t="shared" si="4"/>
        <v>0.6012861736334405</v>
      </c>
      <c r="AG4">
        <v>0.21</v>
      </c>
      <c r="AH4" s="2">
        <v>15.5</v>
      </c>
    </row>
    <row r="5" spans="1:34" s="2" customFormat="1">
      <c r="A5" s="20"/>
      <c r="B5">
        <v>1554</v>
      </c>
      <c r="C5" s="20"/>
      <c r="D5" s="20" t="s">
        <v>179</v>
      </c>
      <c r="E5" s="21">
        <v>40680.931250000001</v>
      </c>
      <c r="F5" s="20"/>
      <c r="G5" s="20">
        <v>17.7</v>
      </c>
      <c r="H5" s="20" t="s">
        <v>106</v>
      </c>
      <c r="I5" s="20" t="s">
        <v>170</v>
      </c>
      <c r="J5" s="20"/>
      <c r="K5" s="20" t="s">
        <v>180</v>
      </c>
      <c r="L5" s="20"/>
      <c r="M5" s="20" t="s">
        <v>102</v>
      </c>
      <c r="N5" s="20" t="s">
        <v>103</v>
      </c>
      <c r="O5" s="20" t="s">
        <v>173</v>
      </c>
      <c r="P5" s="20">
        <v>29.516999999999999</v>
      </c>
      <c r="Q5" s="20">
        <v>-82.222690999999998</v>
      </c>
      <c r="R5" s="20" t="s">
        <v>174</v>
      </c>
      <c r="S5" s="20" t="s">
        <v>175</v>
      </c>
      <c r="T5" s="20" t="s">
        <v>17</v>
      </c>
      <c r="U5" s="20">
        <v>0.21099999999999999</v>
      </c>
      <c r="V5" s="20">
        <v>10</v>
      </c>
      <c r="W5" s="22">
        <f t="shared" si="0"/>
        <v>47.393364928909953</v>
      </c>
      <c r="X5" s="20">
        <v>4.13</v>
      </c>
      <c r="Y5" s="20">
        <v>6.907</v>
      </c>
      <c r="Z5" s="20">
        <v>13</v>
      </c>
      <c r="AA5" s="22">
        <f t="shared" si="1"/>
        <v>1.882148544954394</v>
      </c>
      <c r="AB5" s="20">
        <v>11</v>
      </c>
      <c r="AC5" s="20">
        <v>1.4999999999999999E-2</v>
      </c>
      <c r="AD5" s="23">
        <f t="shared" si="2"/>
        <v>61.949999999999996</v>
      </c>
      <c r="AE5" s="24">
        <f t="shared" si="3"/>
        <v>2.1100000000000001E-2</v>
      </c>
      <c r="AF5" s="24">
        <f t="shared" si="4"/>
        <v>0.71090047393364919</v>
      </c>
      <c r="AG5" s="20">
        <v>0.31</v>
      </c>
      <c r="AH5" s="2">
        <v>11</v>
      </c>
    </row>
    <row r="6" spans="1:34" s="2" customFormat="1">
      <c r="A6"/>
      <c r="B6">
        <v>1543</v>
      </c>
      <c r="C6"/>
      <c r="D6" t="s">
        <v>181</v>
      </c>
      <c r="E6" s="1">
        <v>40679.9</v>
      </c>
      <c r="F6"/>
      <c r="G6">
        <v>18.100000000000001</v>
      </c>
      <c r="H6" t="s">
        <v>106</v>
      </c>
      <c r="I6" t="s">
        <v>170</v>
      </c>
      <c r="J6"/>
      <c r="K6" t="s">
        <v>172</v>
      </c>
      <c r="L6"/>
      <c r="M6" t="s">
        <v>102</v>
      </c>
      <c r="N6" t="s">
        <v>103</v>
      </c>
      <c r="O6" t="s">
        <v>173</v>
      </c>
      <c r="P6">
        <v>29.516999999999999</v>
      </c>
      <c r="Q6">
        <v>-82.222690999999998</v>
      </c>
      <c r="R6" t="s">
        <v>174</v>
      </c>
      <c r="S6" t="s">
        <v>175</v>
      </c>
      <c r="T6" t="s">
        <v>17</v>
      </c>
      <c r="U6">
        <v>0.255</v>
      </c>
      <c r="V6">
        <v>13</v>
      </c>
      <c r="W6" s="3">
        <f t="shared" si="0"/>
        <v>50.980392156862742</v>
      </c>
      <c r="X6">
        <v>4.4740000000000002</v>
      </c>
      <c r="Y6">
        <v>7.7729999999999997</v>
      </c>
      <c r="Z6">
        <v>17</v>
      </c>
      <c r="AA6" s="3">
        <f t="shared" si="1"/>
        <v>2.1870577640550626</v>
      </c>
      <c r="AB6" t="s">
        <v>182</v>
      </c>
      <c r="AC6">
        <v>1.2E-2</v>
      </c>
      <c r="AD6" s="4">
        <f t="shared" si="2"/>
        <v>53.688000000000002</v>
      </c>
      <c r="AE6" s="5">
        <f t="shared" si="3"/>
        <v>1.9615384615384614E-2</v>
      </c>
      <c r="AF6" s="6">
        <f t="shared" si="4"/>
        <v>0.61176470588235299</v>
      </c>
      <c r="AG6">
        <v>0.22</v>
      </c>
      <c r="AH6" s="2">
        <v>13</v>
      </c>
    </row>
    <row r="7" spans="1:34" s="2" customFormat="1">
      <c r="A7" s="20"/>
      <c r="B7">
        <v>1561</v>
      </c>
      <c r="C7" s="20"/>
      <c r="D7" s="20" t="s">
        <v>183</v>
      </c>
      <c r="E7" s="21">
        <v>40689.972222222219</v>
      </c>
      <c r="F7" s="20"/>
      <c r="G7" s="20">
        <v>18.5</v>
      </c>
      <c r="H7" s="20" t="s">
        <v>106</v>
      </c>
      <c r="I7" s="20" t="s">
        <v>170</v>
      </c>
      <c r="J7" s="20" t="s">
        <v>184</v>
      </c>
      <c r="K7" s="20" t="s">
        <v>185</v>
      </c>
      <c r="L7" s="20"/>
      <c r="M7" s="20" t="s">
        <v>102</v>
      </c>
      <c r="N7" s="20" t="s">
        <v>186</v>
      </c>
      <c r="O7" s="20" t="s">
        <v>187</v>
      </c>
      <c r="P7" s="20">
        <v>26.059557999999999</v>
      </c>
      <c r="Q7" s="20">
        <v>-80.445105999999996</v>
      </c>
      <c r="R7" s="20" t="s">
        <v>188</v>
      </c>
      <c r="S7" s="20" t="s">
        <v>175</v>
      </c>
      <c r="T7" s="20" t="s">
        <v>17</v>
      </c>
      <c r="U7" s="20">
        <v>0.13</v>
      </c>
      <c r="V7" s="20">
        <v>7</v>
      </c>
      <c r="W7" s="22">
        <f t="shared" si="0"/>
        <v>53.846153846153847</v>
      </c>
      <c r="X7" s="20">
        <v>4.5709999999999997</v>
      </c>
      <c r="Y7" s="20">
        <v>1.19</v>
      </c>
      <c r="Z7" s="20">
        <v>3</v>
      </c>
      <c r="AA7" s="22">
        <f t="shared" si="1"/>
        <v>2.5210084033613445</v>
      </c>
      <c r="AB7" s="20" t="s">
        <v>189</v>
      </c>
      <c r="AC7" s="20">
        <v>1.4E-2</v>
      </c>
      <c r="AD7" s="23">
        <f t="shared" si="2"/>
        <v>63.994</v>
      </c>
      <c r="AE7" s="24">
        <f t="shared" si="3"/>
        <v>1.8571428571428572E-2</v>
      </c>
      <c r="AF7" s="24">
        <f t="shared" si="4"/>
        <v>0.75384615384615383</v>
      </c>
      <c r="AG7" s="20">
        <v>0.24</v>
      </c>
      <c r="AH7" s="2">
        <v>9</v>
      </c>
    </row>
    <row r="8" spans="1:34" s="2" customFormat="1">
      <c r="A8"/>
      <c r="B8">
        <v>1562</v>
      </c>
      <c r="C8"/>
      <c r="D8" t="s">
        <v>183</v>
      </c>
      <c r="E8" s="1">
        <v>40689.972222222219</v>
      </c>
      <c r="F8"/>
      <c r="G8">
        <v>18.5</v>
      </c>
      <c r="H8" t="s">
        <v>106</v>
      </c>
      <c r="I8" t="s">
        <v>170</v>
      </c>
      <c r="J8" t="s">
        <v>190</v>
      </c>
      <c r="K8" t="s">
        <v>191</v>
      </c>
      <c r="L8"/>
      <c r="M8" t="s">
        <v>102</v>
      </c>
      <c r="N8" t="s">
        <v>186</v>
      </c>
      <c r="O8" t="s">
        <v>187</v>
      </c>
      <c r="P8">
        <v>26.059557999999999</v>
      </c>
      <c r="Q8">
        <v>-80.445105999999996</v>
      </c>
      <c r="R8" t="s">
        <v>188</v>
      </c>
      <c r="S8" t="s">
        <v>175</v>
      </c>
      <c r="T8" t="s">
        <v>17</v>
      </c>
      <c r="U8">
        <v>0.20699999999999999</v>
      </c>
      <c r="V8">
        <v>11</v>
      </c>
      <c r="W8" s="3">
        <f t="shared" si="0"/>
        <v>53.140096618357489</v>
      </c>
      <c r="X8">
        <v>4.7960000000000003</v>
      </c>
      <c r="Y8">
        <v>8.8650000000000002</v>
      </c>
      <c r="Z8">
        <v>19</v>
      </c>
      <c r="AA8" s="3">
        <f t="shared" si="1"/>
        <v>2.143260011280316</v>
      </c>
      <c r="AB8">
        <v>12</v>
      </c>
      <c r="AC8">
        <v>1.2E-2</v>
      </c>
      <c r="AD8" s="4">
        <f t="shared" si="2"/>
        <v>57.552</v>
      </c>
      <c r="AE8" s="5">
        <f t="shared" si="3"/>
        <v>1.8818181818181817E-2</v>
      </c>
      <c r="AF8" s="6">
        <f t="shared" si="4"/>
        <v>0.63768115942028991</v>
      </c>
      <c r="AG8">
        <v>0.22</v>
      </c>
      <c r="AH8" s="2">
        <v>12</v>
      </c>
    </row>
    <row r="9" spans="1:34" s="2" customFormat="1">
      <c r="A9"/>
      <c r="B9">
        <v>1536</v>
      </c>
      <c r="C9"/>
      <c r="D9" t="s">
        <v>192</v>
      </c>
      <c r="E9" s="1">
        <v>40670.209722222222</v>
      </c>
      <c r="F9"/>
      <c r="G9">
        <v>18.899999999999999</v>
      </c>
      <c r="H9" t="s">
        <v>106</v>
      </c>
      <c r="I9" t="s">
        <v>170</v>
      </c>
      <c r="J9"/>
      <c r="K9" t="s">
        <v>172</v>
      </c>
      <c r="L9"/>
      <c r="M9" t="s">
        <v>102</v>
      </c>
      <c r="N9" t="s">
        <v>103</v>
      </c>
      <c r="O9" t="s">
        <v>173</v>
      </c>
      <c r="P9">
        <v>29.516999999999999</v>
      </c>
      <c r="Q9">
        <v>-82.222690999999998</v>
      </c>
      <c r="R9" t="s">
        <v>174</v>
      </c>
      <c r="S9" t="s">
        <v>175</v>
      </c>
      <c r="T9" t="s">
        <v>17</v>
      </c>
      <c r="U9">
        <v>0.40799999999999997</v>
      </c>
      <c r="V9">
        <v>22</v>
      </c>
      <c r="W9" s="3">
        <f t="shared" si="0"/>
        <v>53.921568627450981</v>
      </c>
      <c r="X9">
        <v>4.7949999999999999</v>
      </c>
      <c r="Y9">
        <v>9.1790000000000003</v>
      </c>
      <c r="Z9">
        <v>16</v>
      </c>
      <c r="AA9" s="25">
        <f t="shared" si="1"/>
        <v>1.7431092711624359</v>
      </c>
      <c r="AB9" t="s">
        <v>193</v>
      </c>
      <c r="AC9">
        <v>1.2E-2</v>
      </c>
      <c r="AD9" s="4">
        <f t="shared" si="2"/>
        <v>57.54</v>
      </c>
      <c r="AE9" s="6">
        <f t="shared" si="3"/>
        <v>1.8545454545454546E-2</v>
      </c>
      <c r="AF9" s="6">
        <f t="shared" si="4"/>
        <v>0.6470588235294118</v>
      </c>
      <c r="AG9">
        <v>0.26</v>
      </c>
      <c r="AH9" s="2">
        <v>19.5</v>
      </c>
    </row>
    <row r="10" spans="1:34" s="2" customFormat="1">
      <c r="A10"/>
      <c r="B10">
        <v>1567</v>
      </c>
      <c r="C10"/>
      <c r="D10" t="s">
        <v>194</v>
      </c>
      <c r="E10" s="1">
        <v>40693.895833333336</v>
      </c>
      <c r="F10"/>
      <c r="G10">
        <v>19</v>
      </c>
      <c r="H10" t="s">
        <v>106</v>
      </c>
      <c r="I10" t="s">
        <v>170</v>
      </c>
      <c r="J10" t="s">
        <v>195</v>
      </c>
      <c r="K10" t="s">
        <v>191</v>
      </c>
      <c r="L10"/>
      <c r="M10" t="s">
        <v>102</v>
      </c>
      <c r="N10" t="s">
        <v>186</v>
      </c>
      <c r="O10" t="s">
        <v>187</v>
      </c>
      <c r="P10">
        <v>26.059557999999999</v>
      </c>
      <c r="Q10">
        <v>-80.445105999999996</v>
      </c>
      <c r="R10" t="s">
        <v>188</v>
      </c>
      <c r="S10" t="s">
        <v>175</v>
      </c>
      <c r="T10" t="s">
        <v>17</v>
      </c>
      <c r="U10">
        <v>0.23</v>
      </c>
      <c r="V10">
        <v>13</v>
      </c>
      <c r="W10" s="3">
        <f t="shared" si="0"/>
        <v>56.521739130434781</v>
      </c>
      <c r="X10">
        <v>4.8570000000000002</v>
      </c>
      <c r="Y10">
        <v>12.6</v>
      </c>
      <c r="Z10">
        <v>29</v>
      </c>
      <c r="AA10" s="3">
        <f t="shared" si="1"/>
        <v>2.3015873015873018</v>
      </c>
      <c r="AB10" t="s">
        <v>182</v>
      </c>
      <c r="AC10">
        <v>1.2999999999999999E-2</v>
      </c>
      <c r="AD10" s="4">
        <f t="shared" si="2"/>
        <v>63.140999999999998</v>
      </c>
      <c r="AE10" s="5">
        <f t="shared" si="3"/>
        <v>1.7692307692307695E-2</v>
      </c>
      <c r="AF10" s="6">
        <f t="shared" si="4"/>
        <v>0.73478260869565204</v>
      </c>
      <c r="AG10">
        <v>0.18</v>
      </c>
      <c r="AH10" s="2">
        <v>13</v>
      </c>
    </row>
    <row r="11" spans="1:34" s="2" customFormat="1">
      <c r="A11"/>
      <c r="B11">
        <v>1568</v>
      </c>
      <c r="C11"/>
      <c r="D11" t="s">
        <v>194</v>
      </c>
      <c r="E11" s="1">
        <v>40693.895833333336</v>
      </c>
      <c r="F11"/>
      <c r="G11">
        <v>19</v>
      </c>
      <c r="H11" t="s">
        <v>106</v>
      </c>
      <c r="I11" t="s">
        <v>170</v>
      </c>
      <c r="J11" t="s">
        <v>196</v>
      </c>
      <c r="K11" t="s">
        <v>197</v>
      </c>
      <c r="L11"/>
      <c r="M11" t="s">
        <v>102</v>
      </c>
      <c r="N11" t="s">
        <v>186</v>
      </c>
      <c r="O11" t="s">
        <v>187</v>
      </c>
      <c r="P11">
        <v>26.059557999999999</v>
      </c>
      <c r="Q11">
        <v>-80.445105999999996</v>
      </c>
      <c r="R11" t="s">
        <v>188</v>
      </c>
      <c r="S11" t="s">
        <v>175</v>
      </c>
      <c r="T11" t="s">
        <v>17</v>
      </c>
      <c r="U11">
        <v>0.13</v>
      </c>
      <c r="V11">
        <v>7</v>
      </c>
      <c r="W11" s="3">
        <f t="shared" si="0"/>
        <v>53.846153846153847</v>
      </c>
      <c r="X11">
        <v>4.4779999999999998</v>
      </c>
      <c r="Y11">
        <v>7.1269999999999998</v>
      </c>
      <c r="Z11">
        <v>25</v>
      </c>
      <c r="AA11" s="3">
        <f t="shared" si="1"/>
        <v>3.5077872877788692</v>
      </c>
      <c r="AB11" t="s">
        <v>198</v>
      </c>
      <c r="AC11">
        <v>1.6E-2</v>
      </c>
      <c r="AD11" s="4">
        <f t="shared" si="2"/>
        <v>71.647999999999996</v>
      </c>
      <c r="AE11" s="5">
        <f t="shared" si="3"/>
        <v>1.8571428571428572E-2</v>
      </c>
      <c r="AF11" s="6">
        <f t="shared" si="4"/>
        <v>0.86153846153846148</v>
      </c>
      <c r="AG11">
        <v>0.15</v>
      </c>
      <c r="AH11" s="2">
        <v>7.5</v>
      </c>
    </row>
    <row r="12" spans="1:34" s="2" customFormat="1">
      <c r="A12"/>
      <c r="B12">
        <v>1569</v>
      </c>
      <c r="C12"/>
      <c r="D12" t="s">
        <v>194</v>
      </c>
      <c r="E12" s="1">
        <v>40693.895833333336</v>
      </c>
      <c r="F12"/>
      <c r="G12">
        <v>19</v>
      </c>
      <c r="H12" t="s">
        <v>106</v>
      </c>
      <c r="I12" t="s">
        <v>170</v>
      </c>
      <c r="J12" t="s">
        <v>199</v>
      </c>
      <c r="K12" t="s">
        <v>200</v>
      </c>
      <c r="L12"/>
      <c r="M12" t="s">
        <v>102</v>
      </c>
      <c r="N12" t="s">
        <v>186</v>
      </c>
      <c r="O12" t="s">
        <v>187</v>
      </c>
      <c r="P12">
        <v>26.059557999999999</v>
      </c>
      <c r="Q12">
        <v>-80.445105999999996</v>
      </c>
      <c r="R12" t="s">
        <v>188</v>
      </c>
      <c r="S12" t="s">
        <v>175</v>
      </c>
      <c r="T12" t="s">
        <v>17</v>
      </c>
      <c r="U12">
        <v>0.22600000000000001</v>
      </c>
      <c r="V12">
        <v>13</v>
      </c>
      <c r="W12" s="3">
        <f t="shared" si="0"/>
        <v>57.522123893805308</v>
      </c>
      <c r="X12">
        <v>4.3230000000000004</v>
      </c>
      <c r="Y12">
        <v>6.8029999999999999</v>
      </c>
      <c r="Z12">
        <v>19</v>
      </c>
      <c r="AA12" s="3">
        <f t="shared" si="1"/>
        <v>2.7928854916948405</v>
      </c>
      <c r="AB12" t="s">
        <v>201</v>
      </c>
      <c r="AC12">
        <v>1.2999999999999999E-2</v>
      </c>
      <c r="AD12" s="4">
        <f t="shared" si="2"/>
        <v>56.198999999999998</v>
      </c>
      <c r="AE12" s="5">
        <f t="shared" si="3"/>
        <v>1.7384615384615384E-2</v>
      </c>
      <c r="AF12" s="6">
        <f t="shared" si="4"/>
        <v>0.74778761061946908</v>
      </c>
      <c r="AG12">
        <v>0.15</v>
      </c>
      <c r="AH12" s="2">
        <v>10.5</v>
      </c>
    </row>
    <row r="13" spans="1:34" s="2" customFormat="1">
      <c r="A13" s="20"/>
      <c r="B13">
        <v>1564</v>
      </c>
      <c r="C13" s="20"/>
      <c r="D13" s="20" t="s">
        <v>202</v>
      </c>
      <c r="E13" s="21">
        <v>40691.964583333334</v>
      </c>
      <c r="F13" s="20"/>
      <c r="G13" s="20">
        <v>19.100000000000001</v>
      </c>
      <c r="H13" s="20" t="s">
        <v>106</v>
      </c>
      <c r="I13" s="20" t="s">
        <v>170</v>
      </c>
      <c r="J13" s="20" t="s">
        <v>203</v>
      </c>
      <c r="K13" s="20" t="s">
        <v>197</v>
      </c>
      <c r="L13" s="20"/>
      <c r="M13" s="20" t="s">
        <v>102</v>
      </c>
      <c r="N13" s="20" t="s">
        <v>186</v>
      </c>
      <c r="O13" s="20" t="s">
        <v>187</v>
      </c>
      <c r="P13" s="20">
        <v>26.059557999999999</v>
      </c>
      <c r="Q13" s="20">
        <v>-80.445105999999996</v>
      </c>
      <c r="R13" s="20" t="s">
        <v>188</v>
      </c>
      <c r="S13" s="20" t="s">
        <v>175</v>
      </c>
      <c r="T13" s="20" t="s">
        <v>17</v>
      </c>
      <c r="U13" s="20">
        <v>0.108</v>
      </c>
      <c r="V13" s="20">
        <v>6</v>
      </c>
      <c r="W13" s="22">
        <f t="shared" si="0"/>
        <v>55.555555555555557</v>
      </c>
      <c r="X13" s="20">
        <v>4.4509999999999996</v>
      </c>
      <c r="Y13" s="20">
        <v>5.7080000000000002</v>
      </c>
      <c r="Z13" s="20">
        <v>17</v>
      </c>
      <c r="AA13" s="22">
        <f t="shared" si="1"/>
        <v>2.9782761037140855</v>
      </c>
      <c r="AB13" s="20" t="s">
        <v>198</v>
      </c>
      <c r="AC13" s="20">
        <v>1.0999999999999999E-2</v>
      </c>
      <c r="AD13" s="23">
        <f t="shared" si="2"/>
        <v>48.960999999999999</v>
      </c>
      <c r="AE13" s="24">
        <f t="shared" si="3"/>
        <v>1.7999999999999999E-2</v>
      </c>
      <c r="AF13" s="24">
        <f t="shared" si="4"/>
        <v>0.61111111111111116</v>
      </c>
      <c r="AG13" s="20">
        <v>0.2</v>
      </c>
      <c r="AH13" s="2">
        <v>7.5</v>
      </c>
    </row>
    <row r="14" spans="1:34">
      <c r="B14">
        <v>1566</v>
      </c>
      <c r="D14" t="s">
        <v>202</v>
      </c>
      <c r="E14" s="1">
        <v>40691.964583333334</v>
      </c>
      <c r="G14">
        <v>19.100000000000001</v>
      </c>
      <c r="H14" t="s">
        <v>106</v>
      </c>
      <c r="I14" t="s">
        <v>170</v>
      </c>
      <c r="J14" t="s">
        <v>204</v>
      </c>
      <c r="K14" t="s">
        <v>200</v>
      </c>
      <c r="M14" t="s">
        <v>102</v>
      </c>
      <c r="N14" t="s">
        <v>186</v>
      </c>
      <c r="O14" t="s">
        <v>187</v>
      </c>
      <c r="P14">
        <v>26.059557999999999</v>
      </c>
      <c r="Q14">
        <v>-80.445105999999996</v>
      </c>
      <c r="R14" t="s">
        <v>188</v>
      </c>
      <c r="S14" t="s">
        <v>175</v>
      </c>
      <c r="T14" t="s">
        <v>17</v>
      </c>
      <c r="U14">
        <v>0.17599999999999999</v>
      </c>
      <c r="V14">
        <v>10</v>
      </c>
      <c r="W14" s="3">
        <f t="shared" si="0"/>
        <v>56.81818181818182</v>
      </c>
      <c r="X14">
        <v>4.3390000000000004</v>
      </c>
      <c r="Y14">
        <v>6.0659999999999998</v>
      </c>
      <c r="Z14">
        <v>15</v>
      </c>
      <c r="AA14" s="3">
        <f t="shared" si="1"/>
        <v>2.4727992087042532</v>
      </c>
      <c r="AB14" t="s">
        <v>205</v>
      </c>
      <c r="AC14">
        <v>1.2E-2</v>
      </c>
      <c r="AD14" s="4">
        <f t="shared" si="2"/>
        <v>52.067999999999998</v>
      </c>
      <c r="AE14" s="5">
        <f t="shared" si="3"/>
        <v>1.7599999999999998E-2</v>
      </c>
      <c r="AF14" s="6">
        <f t="shared" si="4"/>
        <v>0.68181818181818188</v>
      </c>
      <c r="AG14">
        <v>0.2</v>
      </c>
      <c r="AH14" s="2">
        <v>11.5</v>
      </c>
    </row>
    <row r="15" spans="1:34">
      <c r="B15">
        <v>1537</v>
      </c>
      <c r="D15" t="s">
        <v>206</v>
      </c>
      <c r="E15" s="1">
        <v>40671.229166666664</v>
      </c>
      <c r="G15">
        <v>19.2</v>
      </c>
      <c r="H15" t="s">
        <v>106</v>
      </c>
      <c r="I15" t="s">
        <v>170</v>
      </c>
      <c r="J15" t="s">
        <v>207</v>
      </c>
      <c r="K15" t="s">
        <v>172</v>
      </c>
      <c r="M15" t="s">
        <v>102</v>
      </c>
      <c r="N15" t="s">
        <v>103</v>
      </c>
      <c r="O15" t="s">
        <v>173</v>
      </c>
      <c r="P15">
        <v>29.516999999999999</v>
      </c>
      <c r="Q15">
        <v>-82.222690999999998</v>
      </c>
      <c r="R15" t="s">
        <v>174</v>
      </c>
      <c r="S15" t="s">
        <v>175</v>
      </c>
      <c r="T15" t="s">
        <v>17</v>
      </c>
      <c r="U15">
        <v>0.33400000000000002</v>
      </c>
      <c r="V15">
        <v>19</v>
      </c>
      <c r="W15" s="3">
        <f t="shared" si="0"/>
        <v>56.886227544910177</v>
      </c>
      <c r="X15">
        <v>4.9690000000000003</v>
      </c>
      <c r="Y15">
        <v>6.9269999999999996</v>
      </c>
      <c r="Z15">
        <v>16</v>
      </c>
      <c r="AA15" s="25">
        <f t="shared" si="1"/>
        <v>2.30980222318464</v>
      </c>
      <c r="AB15" t="s">
        <v>208</v>
      </c>
      <c r="AC15">
        <v>0.01</v>
      </c>
      <c r="AD15" s="4">
        <f t="shared" si="2"/>
        <v>49.69</v>
      </c>
      <c r="AE15" s="6">
        <f t="shared" si="3"/>
        <v>1.7578947368421055E-2</v>
      </c>
      <c r="AF15" s="6">
        <f t="shared" si="4"/>
        <v>0.56886227544910173</v>
      </c>
      <c r="AG15">
        <v>0.15</v>
      </c>
      <c r="AH15" s="2">
        <v>17</v>
      </c>
    </row>
    <row r="16" spans="1:34">
      <c r="A16" s="20"/>
      <c r="B16">
        <v>1563</v>
      </c>
      <c r="C16" s="20"/>
      <c r="D16" s="20" t="s">
        <v>209</v>
      </c>
      <c r="E16" s="21">
        <v>40690.895138888889</v>
      </c>
      <c r="F16" s="20"/>
      <c r="G16" s="20">
        <v>19.2</v>
      </c>
      <c r="H16" s="20" t="s">
        <v>106</v>
      </c>
      <c r="I16" s="20" t="s">
        <v>170</v>
      </c>
      <c r="J16" s="20" t="s">
        <v>210</v>
      </c>
      <c r="K16" s="20" t="s">
        <v>197</v>
      </c>
      <c r="L16" s="20"/>
      <c r="M16" s="20" t="s">
        <v>102</v>
      </c>
      <c r="N16" s="20" t="s">
        <v>186</v>
      </c>
      <c r="O16" s="20" t="s">
        <v>187</v>
      </c>
      <c r="P16" s="20">
        <v>26.059557999999999</v>
      </c>
      <c r="Q16" s="20">
        <v>-80.445105999999996</v>
      </c>
      <c r="R16" s="20" t="s">
        <v>188</v>
      </c>
      <c r="S16" s="20" t="s">
        <v>175</v>
      </c>
      <c r="T16" s="20" t="s">
        <v>17</v>
      </c>
      <c r="U16" s="20">
        <v>0.14799999999999999</v>
      </c>
      <c r="V16" s="20">
        <v>8</v>
      </c>
      <c r="W16" s="22">
        <f t="shared" si="0"/>
        <v>54.054054054054056</v>
      </c>
      <c r="X16" s="20">
        <v>4.5659999999999998</v>
      </c>
      <c r="Y16" s="20">
        <v>5.55</v>
      </c>
      <c r="Z16" s="20">
        <v>19</v>
      </c>
      <c r="AA16" s="22">
        <f t="shared" si="1"/>
        <v>3.4234234234234235</v>
      </c>
      <c r="AB16" s="20" t="s">
        <v>211</v>
      </c>
      <c r="AC16" s="20">
        <v>1.6E-2</v>
      </c>
      <c r="AD16" s="23">
        <f t="shared" si="2"/>
        <v>73.055999999999997</v>
      </c>
      <c r="AE16" s="24">
        <f t="shared" si="3"/>
        <v>1.8499999999999999E-2</v>
      </c>
      <c r="AF16" s="24">
        <f t="shared" si="4"/>
        <v>0.86486486486486491</v>
      </c>
      <c r="AG16" s="20">
        <v>0.15</v>
      </c>
      <c r="AH16" s="2">
        <v>7.5</v>
      </c>
    </row>
    <row r="17" spans="1:34">
      <c r="B17">
        <v>1565</v>
      </c>
      <c r="D17" t="s">
        <v>209</v>
      </c>
      <c r="E17" s="1">
        <v>40690.895138888889</v>
      </c>
      <c r="G17">
        <v>19.2</v>
      </c>
      <c r="H17" t="s">
        <v>106</v>
      </c>
      <c r="I17" t="s">
        <v>170</v>
      </c>
      <c r="J17" t="s">
        <v>212</v>
      </c>
      <c r="K17" t="s">
        <v>200</v>
      </c>
      <c r="M17" t="s">
        <v>102</v>
      </c>
      <c r="N17" t="s">
        <v>186</v>
      </c>
      <c r="O17" t="s">
        <v>187</v>
      </c>
      <c r="P17">
        <v>26.059557999999999</v>
      </c>
      <c r="Q17">
        <v>-80.445105999999996</v>
      </c>
      <c r="R17" t="s">
        <v>188</v>
      </c>
      <c r="S17" t="s">
        <v>175</v>
      </c>
      <c r="T17" t="s">
        <v>17</v>
      </c>
      <c r="U17">
        <v>0.19500000000000001</v>
      </c>
      <c r="V17">
        <v>11</v>
      </c>
      <c r="W17" s="3">
        <f t="shared" si="0"/>
        <v>56.410256410256409</v>
      </c>
      <c r="X17">
        <v>4.4089999999999998</v>
      </c>
      <c r="Y17">
        <v>6.327</v>
      </c>
      <c r="Z17">
        <v>16</v>
      </c>
      <c r="AA17" s="3">
        <f t="shared" si="1"/>
        <v>2.5288446341077919</v>
      </c>
      <c r="AB17" t="s">
        <v>213</v>
      </c>
      <c r="AC17">
        <v>1.2E-2</v>
      </c>
      <c r="AD17" s="4">
        <f t="shared" si="2"/>
        <v>52.908000000000001</v>
      </c>
      <c r="AE17" s="5">
        <f t="shared" si="3"/>
        <v>1.7727272727272727E-2</v>
      </c>
      <c r="AF17" s="6">
        <f t="shared" si="4"/>
        <v>0.67692307692307696</v>
      </c>
      <c r="AG17">
        <v>0.17</v>
      </c>
      <c r="AH17" s="2">
        <v>12.5</v>
      </c>
    </row>
    <row r="18" spans="1:34">
      <c r="B18">
        <v>1540</v>
      </c>
      <c r="D18" t="s">
        <v>214</v>
      </c>
      <c r="E18" s="1">
        <v>40673.234027777777</v>
      </c>
      <c r="G18">
        <v>19.5</v>
      </c>
      <c r="H18" t="s">
        <v>106</v>
      </c>
      <c r="I18" t="s">
        <v>170</v>
      </c>
      <c r="J18" t="s">
        <v>215</v>
      </c>
      <c r="K18" t="s">
        <v>172</v>
      </c>
      <c r="M18" t="s">
        <v>102</v>
      </c>
      <c r="N18" t="s">
        <v>103</v>
      </c>
      <c r="O18" t="s">
        <v>173</v>
      </c>
      <c r="P18">
        <v>29.516999999999999</v>
      </c>
      <c r="Q18">
        <v>-82.222690999999998</v>
      </c>
      <c r="R18" t="s">
        <v>174</v>
      </c>
      <c r="S18" t="s">
        <v>175</v>
      </c>
      <c r="T18" t="s">
        <v>17</v>
      </c>
      <c r="U18">
        <v>0.22700000000000001</v>
      </c>
      <c r="V18">
        <v>13</v>
      </c>
      <c r="W18" s="3">
        <f t="shared" si="0"/>
        <v>57.268722466960348</v>
      </c>
      <c r="X18">
        <v>4.9390000000000001</v>
      </c>
      <c r="Y18">
        <v>5.8380000000000001</v>
      </c>
      <c r="Z18">
        <v>13</v>
      </c>
      <c r="AA18" s="3">
        <f t="shared" si="1"/>
        <v>2.2267899965741691</v>
      </c>
      <c r="AB18" t="s">
        <v>182</v>
      </c>
      <c r="AC18">
        <v>0.01</v>
      </c>
      <c r="AD18" s="4">
        <f t="shared" si="2"/>
        <v>49.39</v>
      </c>
      <c r="AE18" s="5">
        <f t="shared" si="3"/>
        <v>1.7461538461538462E-2</v>
      </c>
      <c r="AF18" s="6">
        <f t="shared" si="4"/>
        <v>0.57268722466960353</v>
      </c>
      <c r="AG18">
        <v>0.23</v>
      </c>
      <c r="AH18" s="2">
        <v>13</v>
      </c>
    </row>
    <row r="19" spans="1:34">
      <c r="A19" s="20"/>
      <c r="B19">
        <v>1551</v>
      </c>
      <c r="C19" s="20"/>
      <c r="D19" s="20" t="s">
        <v>214</v>
      </c>
      <c r="E19" s="21">
        <v>40673.234027777777</v>
      </c>
      <c r="F19" s="20"/>
      <c r="G19" s="20">
        <v>19.5</v>
      </c>
      <c r="H19" s="20" t="s">
        <v>106</v>
      </c>
      <c r="I19" s="20" t="s">
        <v>170</v>
      </c>
      <c r="J19" s="20" t="s">
        <v>216</v>
      </c>
      <c r="K19" s="20" t="s">
        <v>180</v>
      </c>
      <c r="L19" s="20"/>
      <c r="M19" s="20" t="s">
        <v>102</v>
      </c>
      <c r="N19" s="20" t="s">
        <v>103</v>
      </c>
      <c r="O19" s="20" t="s">
        <v>173</v>
      </c>
      <c r="P19" s="20">
        <v>29.516999999999999</v>
      </c>
      <c r="Q19" s="20">
        <v>-82.222690999999998</v>
      </c>
      <c r="R19" s="20" t="s">
        <v>174</v>
      </c>
      <c r="S19" s="20" t="s">
        <v>175</v>
      </c>
      <c r="T19" s="20" t="s">
        <v>17</v>
      </c>
      <c r="U19" s="20">
        <v>0.17699999999999999</v>
      </c>
      <c r="V19" s="20">
        <v>10</v>
      </c>
      <c r="W19" s="22">
        <f t="shared" si="0"/>
        <v>56.497175141242941</v>
      </c>
      <c r="X19" s="20">
        <v>4.5720000000000001</v>
      </c>
      <c r="Y19" s="20">
        <v>4.3280000000000003</v>
      </c>
      <c r="Z19" s="20">
        <v>12</v>
      </c>
      <c r="AA19" s="22">
        <f t="shared" si="1"/>
        <v>2.7726432532347505</v>
      </c>
      <c r="AB19" s="20">
        <v>11</v>
      </c>
      <c r="AC19" s="20">
        <v>1.4999999999999999E-2</v>
      </c>
      <c r="AD19" s="23">
        <f t="shared" si="2"/>
        <v>68.58</v>
      </c>
      <c r="AE19" s="24">
        <f t="shared" si="3"/>
        <v>1.77E-2</v>
      </c>
      <c r="AF19" s="24">
        <f t="shared" si="4"/>
        <v>0.84745762711864403</v>
      </c>
      <c r="AG19" s="20">
        <v>0.16</v>
      </c>
      <c r="AH19" s="2">
        <v>11</v>
      </c>
    </row>
    <row r="20" spans="1:34">
      <c r="B20">
        <v>1570</v>
      </c>
      <c r="D20" t="s">
        <v>217</v>
      </c>
      <c r="E20" s="1">
        <v>40697.900694444441</v>
      </c>
      <c r="G20">
        <v>19.600000000000001</v>
      </c>
      <c r="H20" t="s">
        <v>106</v>
      </c>
      <c r="I20" t="s">
        <v>170</v>
      </c>
      <c r="J20" t="s">
        <v>218</v>
      </c>
      <c r="K20" t="s">
        <v>185</v>
      </c>
      <c r="M20" t="s">
        <v>102</v>
      </c>
      <c r="N20" t="s">
        <v>186</v>
      </c>
      <c r="O20" t="s">
        <v>187</v>
      </c>
      <c r="P20">
        <v>26.059557999999999</v>
      </c>
      <c r="Q20">
        <v>-80.445105999999996</v>
      </c>
      <c r="R20" t="s">
        <v>188</v>
      </c>
      <c r="S20" t="s">
        <v>175</v>
      </c>
      <c r="T20" t="s">
        <v>17</v>
      </c>
      <c r="U20">
        <v>0.16300000000000001</v>
      </c>
      <c r="V20">
        <v>9</v>
      </c>
      <c r="W20" s="3">
        <f t="shared" si="0"/>
        <v>55.214723926380366</v>
      </c>
      <c r="X20">
        <v>4.867</v>
      </c>
      <c r="Y20">
        <v>4.3899999999999997</v>
      </c>
      <c r="Z20">
        <v>14</v>
      </c>
      <c r="AA20" s="3">
        <f t="shared" si="1"/>
        <v>3.1890660592255129</v>
      </c>
      <c r="AB20" t="s">
        <v>219</v>
      </c>
      <c r="AC20">
        <v>1.2E-2</v>
      </c>
      <c r="AD20" s="4">
        <f t="shared" si="2"/>
        <v>58.404000000000003</v>
      </c>
      <c r="AE20" s="5">
        <f t="shared" si="3"/>
        <v>1.8111111111111113E-2</v>
      </c>
      <c r="AF20" s="6">
        <f t="shared" si="4"/>
        <v>0.66257668711656437</v>
      </c>
      <c r="AG20">
        <v>0.18</v>
      </c>
      <c r="AH20" s="2">
        <v>9</v>
      </c>
    </row>
    <row r="21" spans="1:34">
      <c r="B21">
        <v>1571</v>
      </c>
      <c r="D21" t="s">
        <v>217</v>
      </c>
      <c r="E21" s="1">
        <v>40697.900694444441</v>
      </c>
      <c r="G21">
        <v>19.600000000000001</v>
      </c>
      <c r="H21" t="s">
        <v>106</v>
      </c>
      <c r="I21" t="s">
        <v>170</v>
      </c>
      <c r="J21" t="s">
        <v>220</v>
      </c>
      <c r="K21" t="s">
        <v>191</v>
      </c>
      <c r="M21" t="s">
        <v>102</v>
      </c>
      <c r="N21" t="s">
        <v>186</v>
      </c>
      <c r="O21" t="s">
        <v>187</v>
      </c>
      <c r="P21">
        <v>26.059557999999999</v>
      </c>
      <c r="Q21">
        <v>-80.445105999999996</v>
      </c>
      <c r="R21" t="s">
        <v>188</v>
      </c>
      <c r="S21" t="s">
        <v>175</v>
      </c>
      <c r="T21" t="s">
        <v>17</v>
      </c>
      <c r="U21">
        <v>0.19500000000000001</v>
      </c>
      <c r="V21">
        <v>11</v>
      </c>
      <c r="W21" s="3">
        <f t="shared" si="0"/>
        <v>56.410256410256409</v>
      </c>
      <c r="X21">
        <v>4.8540000000000001</v>
      </c>
      <c r="Y21">
        <v>5.6719999999999997</v>
      </c>
      <c r="Z21">
        <v>16</v>
      </c>
      <c r="AA21" s="3">
        <f t="shared" si="1"/>
        <v>2.8208744710860367</v>
      </c>
      <c r="AB21" t="s">
        <v>221</v>
      </c>
      <c r="AC21">
        <v>0.01</v>
      </c>
      <c r="AD21" s="4">
        <f t="shared" si="2"/>
        <v>48.54</v>
      </c>
      <c r="AE21" s="5">
        <f t="shared" si="3"/>
        <v>1.7727272727272727E-2</v>
      </c>
      <c r="AF21" s="6">
        <f t="shared" si="4"/>
        <v>0.5641025641025641</v>
      </c>
      <c r="AG21">
        <v>0.16</v>
      </c>
      <c r="AH21" s="2">
        <v>11.5</v>
      </c>
    </row>
    <row r="22" spans="1:34">
      <c r="A22" s="20"/>
      <c r="B22">
        <v>1546</v>
      </c>
      <c r="C22" s="20"/>
      <c r="D22" s="20" t="s">
        <v>206</v>
      </c>
      <c r="E22" s="21">
        <v>40671.229166666664</v>
      </c>
      <c r="F22" s="20"/>
      <c r="G22" s="20">
        <v>19.8</v>
      </c>
      <c r="H22" s="20" t="s">
        <v>106</v>
      </c>
      <c r="I22" s="20" t="s">
        <v>170</v>
      </c>
      <c r="J22" s="20" t="s">
        <v>222</v>
      </c>
      <c r="K22" s="20" t="s">
        <v>180</v>
      </c>
      <c r="L22" s="20"/>
      <c r="M22" s="20" t="s">
        <v>102</v>
      </c>
      <c r="N22" s="20" t="s">
        <v>103</v>
      </c>
      <c r="O22" s="20" t="s">
        <v>173</v>
      </c>
      <c r="P22" s="20">
        <v>29.516999999999999</v>
      </c>
      <c r="Q22" s="20">
        <v>-82.222690999999998</v>
      </c>
      <c r="R22" s="20" t="s">
        <v>174</v>
      </c>
      <c r="S22" s="20" t="s">
        <v>175</v>
      </c>
      <c r="T22" s="20" t="s">
        <v>17</v>
      </c>
      <c r="U22" s="20">
        <v>0.19400000000000001</v>
      </c>
      <c r="V22" s="20">
        <v>11</v>
      </c>
      <c r="W22" s="22">
        <f t="shared" si="0"/>
        <v>56.701030927835049</v>
      </c>
      <c r="X22" s="20">
        <v>4.7169999999999996</v>
      </c>
      <c r="Y22" s="20">
        <v>2.6629999999999998</v>
      </c>
      <c r="Z22" s="20">
        <v>8</v>
      </c>
      <c r="AA22" s="22">
        <f t="shared" si="1"/>
        <v>3.0041306796845664</v>
      </c>
      <c r="AB22" s="20" t="s">
        <v>221</v>
      </c>
      <c r="AC22" s="20">
        <v>1.2E-2</v>
      </c>
      <c r="AD22" s="23">
        <f t="shared" si="2"/>
        <v>56.603999999999999</v>
      </c>
      <c r="AE22" s="24">
        <f t="shared" si="3"/>
        <v>1.7636363636363638E-2</v>
      </c>
      <c r="AF22" s="24">
        <f t="shared" si="4"/>
        <v>0.68041237113402053</v>
      </c>
      <c r="AG22" s="20">
        <v>0.14499999999999999</v>
      </c>
      <c r="AH22" s="2">
        <v>11.5</v>
      </c>
    </row>
    <row r="23" spans="1:34">
      <c r="A23" s="20"/>
      <c r="B23">
        <v>1547</v>
      </c>
      <c r="C23" s="20"/>
      <c r="D23" s="20" t="s">
        <v>206</v>
      </c>
      <c r="E23" s="21">
        <v>40671.229166666664</v>
      </c>
      <c r="F23" s="20"/>
      <c r="G23" s="20">
        <v>19.8</v>
      </c>
      <c r="H23" s="20" t="s">
        <v>106</v>
      </c>
      <c r="I23" s="20" t="s">
        <v>170</v>
      </c>
      <c r="J23" s="20" t="s">
        <v>223</v>
      </c>
      <c r="K23" s="20" t="s">
        <v>180</v>
      </c>
      <c r="L23" s="20"/>
      <c r="M23" s="20" t="s">
        <v>102</v>
      </c>
      <c r="N23" s="20" t="s">
        <v>103</v>
      </c>
      <c r="O23" s="20" t="s">
        <v>173</v>
      </c>
      <c r="P23" s="20">
        <v>29.516999999999999</v>
      </c>
      <c r="Q23" s="20">
        <v>-82.222690999999998</v>
      </c>
      <c r="R23" s="20" t="s">
        <v>174</v>
      </c>
      <c r="S23" s="20" t="s">
        <v>175</v>
      </c>
      <c r="T23" s="20" t="s">
        <v>17</v>
      </c>
      <c r="U23" s="20">
        <v>0.17399999999999999</v>
      </c>
      <c r="V23" s="20">
        <v>10</v>
      </c>
      <c r="W23" s="22">
        <f t="shared" si="0"/>
        <v>57.471264367816097</v>
      </c>
      <c r="X23" s="20">
        <v>4.66</v>
      </c>
      <c r="Y23" s="20">
        <v>6.08</v>
      </c>
      <c r="Z23" s="20">
        <v>19</v>
      </c>
      <c r="AA23" s="22">
        <f t="shared" si="1"/>
        <v>3.125</v>
      </c>
      <c r="AB23" s="20" t="s">
        <v>221</v>
      </c>
      <c r="AC23" s="20">
        <v>1.4999999999999999E-2</v>
      </c>
      <c r="AD23" s="23">
        <f t="shared" si="2"/>
        <v>69.899999999999991</v>
      </c>
      <c r="AE23" s="24">
        <f t="shared" si="3"/>
        <v>1.7399999999999999E-2</v>
      </c>
      <c r="AF23" s="24">
        <f t="shared" si="4"/>
        <v>0.86206896551724144</v>
      </c>
      <c r="AG23" s="20"/>
      <c r="AH23" s="2">
        <v>11.5</v>
      </c>
    </row>
    <row r="24" spans="1:34">
      <c r="A24" s="20"/>
      <c r="B24">
        <v>1548</v>
      </c>
      <c r="C24" s="20"/>
      <c r="D24" s="20" t="s">
        <v>206</v>
      </c>
      <c r="E24" s="21">
        <v>40671.229166666664</v>
      </c>
      <c r="F24" s="20"/>
      <c r="G24" s="20">
        <v>19.8</v>
      </c>
      <c r="H24" s="20" t="s">
        <v>106</v>
      </c>
      <c r="I24" s="20" t="s">
        <v>170</v>
      </c>
      <c r="J24" s="20" t="s">
        <v>224</v>
      </c>
      <c r="K24" s="20" t="s">
        <v>180</v>
      </c>
      <c r="L24" s="20"/>
      <c r="M24" s="20" t="s">
        <v>102</v>
      </c>
      <c r="N24" s="20" t="s">
        <v>103</v>
      </c>
      <c r="O24" s="20" t="s">
        <v>173</v>
      </c>
      <c r="P24" s="20">
        <v>29.516999999999999</v>
      </c>
      <c r="Q24" s="20">
        <v>-82.222690999999998</v>
      </c>
      <c r="R24" s="20" t="s">
        <v>174</v>
      </c>
      <c r="S24" s="20" t="s">
        <v>175</v>
      </c>
      <c r="T24" s="20" t="s">
        <v>17</v>
      </c>
      <c r="U24" s="20">
        <v>0.121</v>
      </c>
      <c r="V24" s="20">
        <v>7</v>
      </c>
      <c r="W24" s="22">
        <f t="shared" si="0"/>
        <v>57.851239669421489</v>
      </c>
      <c r="X24" s="20">
        <v>4.6669999999999998</v>
      </c>
      <c r="Y24" s="20">
        <v>6.75</v>
      </c>
      <c r="Z24" s="20">
        <v>23</v>
      </c>
      <c r="AA24" s="22">
        <f t="shared" si="1"/>
        <v>3.4074074074074074</v>
      </c>
      <c r="AB24" s="20">
        <v>8</v>
      </c>
      <c r="AC24" s="20">
        <v>1.2E-2</v>
      </c>
      <c r="AD24" s="23">
        <f t="shared" si="2"/>
        <v>56.003999999999998</v>
      </c>
      <c r="AE24" s="24">
        <f t="shared" si="3"/>
        <v>1.7285714285714286E-2</v>
      </c>
      <c r="AF24" s="24">
        <f t="shared" si="4"/>
        <v>0.69421487603305787</v>
      </c>
      <c r="AG24" s="20">
        <v>0.17</v>
      </c>
      <c r="AH24" s="2">
        <v>8</v>
      </c>
    </row>
    <row r="25" spans="1:34">
      <c r="B25">
        <v>1541</v>
      </c>
      <c r="D25" t="s">
        <v>225</v>
      </c>
      <c r="E25" s="1">
        <v>40674.238194444442</v>
      </c>
      <c r="G25">
        <v>20.3</v>
      </c>
      <c r="H25" t="s">
        <v>106</v>
      </c>
      <c r="I25" t="s">
        <v>170</v>
      </c>
      <c r="K25" t="s">
        <v>172</v>
      </c>
      <c r="M25" t="s">
        <v>102</v>
      </c>
      <c r="N25" t="s">
        <v>103</v>
      </c>
      <c r="O25" t="s">
        <v>173</v>
      </c>
      <c r="P25">
        <v>29.516999999999999</v>
      </c>
      <c r="Q25">
        <v>-82.222690999999998</v>
      </c>
      <c r="R25" t="s">
        <v>174</v>
      </c>
      <c r="S25" t="s">
        <v>175</v>
      </c>
      <c r="T25" t="s">
        <v>17</v>
      </c>
      <c r="U25">
        <v>0.186</v>
      </c>
      <c r="V25">
        <v>11</v>
      </c>
      <c r="W25" s="3">
        <f t="shared" si="0"/>
        <v>59.13978494623656</v>
      </c>
      <c r="X25">
        <v>5.0049999999999999</v>
      </c>
      <c r="Y25">
        <v>5.2830000000000004</v>
      </c>
      <c r="Z25">
        <v>15</v>
      </c>
      <c r="AA25" s="3">
        <f t="shared" si="1"/>
        <v>2.8392958546280522</v>
      </c>
      <c r="AB25" t="s">
        <v>226</v>
      </c>
      <c r="AC25">
        <v>1.2999999999999999E-2</v>
      </c>
      <c r="AD25" s="4">
        <f t="shared" si="2"/>
        <v>65.064999999999998</v>
      </c>
      <c r="AE25" s="5">
        <f t="shared" si="3"/>
        <v>1.6909090909090908E-2</v>
      </c>
      <c r="AF25" s="6">
        <f t="shared" si="4"/>
        <v>0.76881720430107525</v>
      </c>
      <c r="AG25">
        <v>0.16</v>
      </c>
      <c r="AH25" s="2">
        <v>11</v>
      </c>
    </row>
    <row r="26" spans="1:34">
      <c r="A26" s="20"/>
      <c r="B26">
        <v>1553</v>
      </c>
      <c r="C26" s="20"/>
      <c r="D26" s="20" t="s">
        <v>227</v>
      </c>
      <c r="E26" s="21">
        <v>40674.238888888889</v>
      </c>
      <c r="F26" s="20"/>
      <c r="G26" s="20">
        <v>20.7</v>
      </c>
      <c r="H26" s="20" t="s">
        <v>106</v>
      </c>
      <c r="I26" s="20" t="s">
        <v>170</v>
      </c>
      <c r="J26" s="20"/>
      <c r="K26" s="20" t="s">
        <v>180</v>
      </c>
      <c r="L26" s="20"/>
      <c r="M26" s="20" t="s">
        <v>102</v>
      </c>
      <c r="N26" s="20" t="s">
        <v>103</v>
      </c>
      <c r="O26" s="20" t="s">
        <v>173</v>
      </c>
      <c r="P26" s="20">
        <v>29.516999999999999</v>
      </c>
      <c r="Q26" s="20">
        <v>-82.222690999999998</v>
      </c>
      <c r="R26" s="20" t="s">
        <v>174</v>
      </c>
      <c r="S26" s="20" t="s">
        <v>175</v>
      </c>
      <c r="T26" s="20" t="s">
        <v>17</v>
      </c>
      <c r="U26" s="20">
        <v>0.14199999999999999</v>
      </c>
      <c r="V26" s="20">
        <v>9</v>
      </c>
      <c r="W26" s="22">
        <f t="shared" si="0"/>
        <v>63.380281690140848</v>
      </c>
      <c r="X26" s="20">
        <v>5.0119999999999996</v>
      </c>
      <c r="Y26" s="20">
        <v>5.0940000000000003</v>
      </c>
      <c r="Z26" s="20">
        <v>20</v>
      </c>
      <c r="AA26" s="22">
        <f t="shared" si="1"/>
        <v>3.9261876717707103</v>
      </c>
      <c r="AB26" s="20" t="s">
        <v>228</v>
      </c>
      <c r="AC26" s="20">
        <v>0.01</v>
      </c>
      <c r="AD26" s="23">
        <f t="shared" si="2"/>
        <v>50.120000000000005</v>
      </c>
      <c r="AE26" s="24">
        <f t="shared" si="3"/>
        <v>1.5777777777777776E-2</v>
      </c>
      <c r="AF26" s="24">
        <f t="shared" si="4"/>
        <v>0.63380281690140849</v>
      </c>
      <c r="AG26" s="20">
        <v>0.12</v>
      </c>
      <c r="AH26" s="2">
        <v>9.5</v>
      </c>
    </row>
    <row r="27" spans="1:34">
      <c r="B27">
        <v>1542</v>
      </c>
      <c r="D27" t="s">
        <v>229</v>
      </c>
      <c r="E27" s="1">
        <v>40676.24722222222</v>
      </c>
      <c r="G27">
        <v>20.8</v>
      </c>
      <c r="H27" t="s">
        <v>106</v>
      </c>
      <c r="I27" t="s">
        <v>170</v>
      </c>
      <c r="K27" t="s">
        <v>172</v>
      </c>
      <c r="M27" t="s">
        <v>102</v>
      </c>
      <c r="N27" t="s">
        <v>103</v>
      </c>
      <c r="O27" t="s">
        <v>173</v>
      </c>
      <c r="P27">
        <v>29.516999999999999</v>
      </c>
      <c r="Q27">
        <v>-82.222690999999998</v>
      </c>
      <c r="R27" t="s">
        <v>174</v>
      </c>
      <c r="S27" t="s">
        <v>175</v>
      </c>
      <c r="T27" t="s">
        <v>17</v>
      </c>
      <c r="U27">
        <v>0.216</v>
      </c>
      <c r="V27">
        <v>13</v>
      </c>
      <c r="W27" s="3">
        <f t="shared" si="0"/>
        <v>60.185185185185183</v>
      </c>
      <c r="X27">
        <v>5.085</v>
      </c>
      <c r="Y27">
        <v>5.6449999999999996</v>
      </c>
      <c r="Z27">
        <v>13</v>
      </c>
      <c r="AA27" s="3">
        <f t="shared" si="1"/>
        <v>2.3029229406554474</v>
      </c>
      <c r="AB27" t="s">
        <v>230</v>
      </c>
      <c r="AC27">
        <v>1.2E-2</v>
      </c>
      <c r="AD27" s="4">
        <f t="shared" si="2"/>
        <v>61.02</v>
      </c>
      <c r="AE27" s="5">
        <f t="shared" si="3"/>
        <v>1.6615384615384615E-2</v>
      </c>
      <c r="AF27" s="6">
        <f t="shared" si="4"/>
        <v>0.72222222222222221</v>
      </c>
      <c r="AG27">
        <v>0.22</v>
      </c>
      <c r="AH27" s="2">
        <v>13.5</v>
      </c>
    </row>
    <row r="28" spans="1:34">
      <c r="A28" s="20"/>
      <c r="B28">
        <v>1549</v>
      </c>
      <c r="C28" s="20"/>
      <c r="D28" s="20" t="s">
        <v>231</v>
      </c>
      <c r="E28" s="21">
        <v>40672.22152777778</v>
      </c>
      <c r="F28" s="20"/>
      <c r="G28" s="20">
        <v>21.1</v>
      </c>
      <c r="H28" s="20" t="s">
        <v>106</v>
      </c>
      <c r="I28" s="20" t="s">
        <v>170</v>
      </c>
      <c r="J28" s="20"/>
      <c r="K28" s="20" t="s">
        <v>180</v>
      </c>
      <c r="L28" s="20"/>
      <c r="M28" s="20" t="s">
        <v>102</v>
      </c>
      <c r="N28" s="20" t="s">
        <v>103</v>
      </c>
      <c r="O28" s="20" t="s">
        <v>173</v>
      </c>
      <c r="P28" s="20">
        <v>29.516999999999999</v>
      </c>
      <c r="Q28" s="20">
        <v>-82.222690999999998</v>
      </c>
      <c r="R28" s="20" t="s">
        <v>174</v>
      </c>
      <c r="S28" s="20" t="s">
        <v>175</v>
      </c>
      <c r="T28" s="20" t="s">
        <v>17</v>
      </c>
      <c r="U28" s="20">
        <v>0.155</v>
      </c>
      <c r="V28" s="20">
        <v>10</v>
      </c>
      <c r="W28" s="22">
        <f t="shared" si="0"/>
        <v>64.516129032258064</v>
      </c>
      <c r="X28" s="20">
        <v>5.03</v>
      </c>
      <c r="Y28" s="20">
        <v>5.0880000000000001</v>
      </c>
      <c r="Z28" s="20">
        <v>19</v>
      </c>
      <c r="AA28" s="22">
        <f t="shared" si="1"/>
        <v>3.7342767295597485</v>
      </c>
      <c r="AB28" s="20" t="s">
        <v>232</v>
      </c>
      <c r="AC28" s="20">
        <v>1.2E-2</v>
      </c>
      <c r="AD28" s="23">
        <f t="shared" si="2"/>
        <v>60.36</v>
      </c>
      <c r="AE28" s="24">
        <f t="shared" si="3"/>
        <v>1.55E-2</v>
      </c>
      <c r="AF28" s="24">
        <f t="shared" si="4"/>
        <v>0.77419354838709675</v>
      </c>
      <c r="AG28" s="20">
        <v>0.1</v>
      </c>
      <c r="AH28" s="2">
        <v>10</v>
      </c>
    </row>
    <row r="29" spans="1:34">
      <c r="A29" s="20"/>
      <c r="B29">
        <v>1550</v>
      </c>
      <c r="C29" s="20"/>
      <c r="D29" s="20" t="s">
        <v>233</v>
      </c>
      <c r="E29" s="21">
        <v>40672.275000000001</v>
      </c>
      <c r="F29" s="20"/>
      <c r="G29" s="20">
        <v>21.1</v>
      </c>
      <c r="H29" s="20" t="s">
        <v>106</v>
      </c>
      <c r="I29" s="20" t="s">
        <v>170</v>
      </c>
      <c r="J29" s="20"/>
      <c r="K29" s="20" t="s">
        <v>180</v>
      </c>
      <c r="L29" s="20"/>
      <c r="M29" s="20" t="s">
        <v>102</v>
      </c>
      <c r="N29" s="20" t="s">
        <v>103</v>
      </c>
      <c r="O29" s="20" t="s">
        <v>173</v>
      </c>
      <c r="P29" s="20">
        <v>29.516999999999999</v>
      </c>
      <c r="Q29" s="20">
        <v>-82.222690999999998</v>
      </c>
      <c r="R29" s="20" t="s">
        <v>174</v>
      </c>
      <c r="S29" s="20" t="s">
        <v>175</v>
      </c>
      <c r="T29" s="20" t="s">
        <v>17</v>
      </c>
      <c r="U29" s="20">
        <v>0.185</v>
      </c>
      <c r="V29" s="20">
        <v>12</v>
      </c>
      <c r="W29" s="22">
        <f t="shared" si="0"/>
        <v>64.86486486486487</v>
      </c>
      <c r="X29" s="20">
        <v>4.9980000000000002</v>
      </c>
      <c r="Y29" s="20">
        <v>6.806</v>
      </c>
      <c r="Z29" s="20">
        <v>15</v>
      </c>
      <c r="AA29" s="22">
        <f t="shared" si="1"/>
        <v>2.2039377020276225</v>
      </c>
      <c r="AB29" s="20" t="s">
        <v>213</v>
      </c>
      <c r="AC29" s="20">
        <v>1.4E-2</v>
      </c>
      <c r="AD29" s="23">
        <f t="shared" si="2"/>
        <v>69.972000000000008</v>
      </c>
      <c r="AE29" s="24">
        <f t="shared" si="3"/>
        <v>1.5416666666666667E-2</v>
      </c>
      <c r="AF29" s="24">
        <f t="shared" si="4"/>
        <v>0.90810810810810816</v>
      </c>
      <c r="AG29" s="20">
        <v>0.25</v>
      </c>
      <c r="AH29" s="2">
        <v>12.5</v>
      </c>
    </row>
    <row r="30" spans="1:34">
      <c r="A30" s="20"/>
      <c r="B30">
        <v>1544</v>
      </c>
      <c r="C30" s="20"/>
      <c r="D30" s="20" t="s">
        <v>234</v>
      </c>
      <c r="E30" s="21">
        <v>40669.850694444445</v>
      </c>
      <c r="F30" s="20"/>
      <c r="G30" s="20">
        <v>21.3</v>
      </c>
      <c r="H30" s="20" t="s">
        <v>106</v>
      </c>
      <c r="I30" s="20" t="s">
        <v>170</v>
      </c>
      <c r="J30" s="20"/>
      <c r="K30" s="20" t="s">
        <v>180</v>
      </c>
      <c r="L30" s="20"/>
      <c r="M30" s="20" t="s">
        <v>102</v>
      </c>
      <c r="N30" s="20" t="s">
        <v>103</v>
      </c>
      <c r="O30" s="20" t="s">
        <v>173</v>
      </c>
      <c r="P30" s="20">
        <v>29.516999999999999</v>
      </c>
      <c r="Q30" s="20">
        <v>-82.222690999999998</v>
      </c>
      <c r="R30" s="20" t="s">
        <v>174</v>
      </c>
      <c r="S30" s="20" t="s">
        <v>175</v>
      </c>
      <c r="T30" s="20" t="s">
        <v>17</v>
      </c>
      <c r="U30" s="20">
        <v>0.14000000000000001</v>
      </c>
      <c r="V30" s="20">
        <v>9</v>
      </c>
      <c r="W30" s="22">
        <f t="shared" si="0"/>
        <v>64.285714285714278</v>
      </c>
      <c r="X30" s="20">
        <v>5.117</v>
      </c>
      <c r="Y30" s="20">
        <v>4.1829999999999998</v>
      </c>
      <c r="Z30" s="20">
        <v>12</v>
      </c>
      <c r="AA30" s="22">
        <f t="shared" si="1"/>
        <v>2.8687544824288791</v>
      </c>
      <c r="AB30" s="20" t="s">
        <v>235</v>
      </c>
      <c r="AC30" s="20">
        <v>1.4999999999999999E-2</v>
      </c>
      <c r="AD30" s="23">
        <f t="shared" si="2"/>
        <v>76.754999999999995</v>
      </c>
      <c r="AE30" s="24">
        <f t="shared" si="3"/>
        <v>1.5555555555555557E-2</v>
      </c>
      <c r="AF30" s="24">
        <f t="shared" si="4"/>
        <v>0.96428571428571419</v>
      </c>
      <c r="AG30" s="20"/>
      <c r="AH30" s="2">
        <v>8</v>
      </c>
    </row>
    <row r="31" spans="1:34">
      <c r="A31" s="20"/>
      <c r="B31">
        <v>1545</v>
      </c>
      <c r="C31" s="20"/>
      <c r="D31" s="20" t="s">
        <v>236</v>
      </c>
      <c r="E31" s="21">
        <v>40669.859722222223</v>
      </c>
      <c r="F31" s="20"/>
      <c r="G31" s="20">
        <v>21.4</v>
      </c>
      <c r="H31" s="20" t="s">
        <v>106</v>
      </c>
      <c r="I31" s="20" t="s">
        <v>170</v>
      </c>
      <c r="J31" s="20"/>
      <c r="K31" s="20" t="s">
        <v>180</v>
      </c>
      <c r="L31" s="20"/>
      <c r="M31" s="20" t="s">
        <v>102</v>
      </c>
      <c r="N31" s="20" t="s">
        <v>103</v>
      </c>
      <c r="O31" s="20" t="s">
        <v>173</v>
      </c>
      <c r="P31" s="20">
        <v>29.516999999999999</v>
      </c>
      <c r="Q31" s="20">
        <v>-82.222690999999998</v>
      </c>
      <c r="R31" s="20" t="s">
        <v>174</v>
      </c>
      <c r="S31" s="20" t="s">
        <v>175</v>
      </c>
      <c r="T31" s="20" t="s">
        <v>17</v>
      </c>
      <c r="U31" s="20">
        <v>0.1009</v>
      </c>
      <c r="V31" s="20">
        <v>7</v>
      </c>
      <c r="W31" s="22">
        <f t="shared" si="0"/>
        <v>69.37561942517344</v>
      </c>
      <c r="X31" s="20">
        <v>5.0750000000000002</v>
      </c>
      <c r="Y31" s="20">
        <v>11.276</v>
      </c>
      <c r="Z31" s="20">
        <v>31</v>
      </c>
      <c r="AA31" s="22">
        <f t="shared" si="1"/>
        <v>2.749201844625754</v>
      </c>
      <c r="AB31" s="20" t="s">
        <v>237</v>
      </c>
      <c r="AC31" s="20">
        <v>1.0999999999999999E-2</v>
      </c>
      <c r="AD31" s="23">
        <f t="shared" si="2"/>
        <v>55.824999999999996</v>
      </c>
      <c r="AE31" s="24">
        <f t="shared" si="3"/>
        <v>1.4414285714285715E-2</v>
      </c>
      <c r="AF31" s="24">
        <f t="shared" si="4"/>
        <v>0.76313181367690774</v>
      </c>
      <c r="AG31" s="20">
        <v>0.24</v>
      </c>
      <c r="AH31" s="2">
        <v>7</v>
      </c>
    </row>
    <row r="32" spans="1:34">
      <c r="A32" s="20"/>
      <c r="B32">
        <v>1552</v>
      </c>
      <c r="C32" s="20"/>
      <c r="D32" s="20" t="s">
        <v>238</v>
      </c>
      <c r="E32" s="21">
        <v>40673.863888888889</v>
      </c>
      <c r="F32" s="20"/>
      <c r="G32" s="20">
        <v>21.5</v>
      </c>
      <c r="H32" s="20" t="s">
        <v>106</v>
      </c>
      <c r="I32" s="20" t="s">
        <v>170</v>
      </c>
      <c r="J32" s="20"/>
      <c r="K32" s="20" t="s">
        <v>180</v>
      </c>
      <c r="L32" s="20"/>
      <c r="M32" s="20" t="s">
        <v>102</v>
      </c>
      <c r="N32" s="20" t="s">
        <v>103</v>
      </c>
      <c r="O32" s="20" t="s">
        <v>173</v>
      </c>
      <c r="P32" s="20">
        <v>29.516999999999999</v>
      </c>
      <c r="Q32" s="20">
        <v>-82.222690999999998</v>
      </c>
      <c r="R32" s="20" t="s">
        <v>174</v>
      </c>
      <c r="S32" s="20" t="s">
        <v>175</v>
      </c>
      <c r="T32" s="20" t="s">
        <v>17</v>
      </c>
      <c r="U32" s="20">
        <v>0.11</v>
      </c>
      <c r="V32" s="20">
        <v>7</v>
      </c>
      <c r="W32" s="22">
        <f t="shared" si="0"/>
        <v>63.636363636363633</v>
      </c>
      <c r="X32" s="20">
        <v>4.97</v>
      </c>
      <c r="Y32" s="20">
        <v>3.3319999999999999</v>
      </c>
      <c r="Z32" s="20">
        <v>12</v>
      </c>
      <c r="AA32" s="22">
        <f t="shared" si="1"/>
        <v>3.6014405762304924</v>
      </c>
      <c r="AB32" s="20" t="s">
        <v>237</v>
      </c>
      <c r="AC32" s="20">
        <v>1.2999999999999999E-2</v>
      </c>
      <c r="AD32" s="23">
        <f t="shared" si="2"/>
        <v>64.61</v>
      </c>
      <c r="AE32" s="24">
        <f t="shared" si="3"/>
        <v>1.5714285714285715E-2</v>
      </c>
      <c r="AF32" s="24">
        <f t="shared" si="4"/>
        <v>0.82727272727272716</v>
      </c>
      <c r="AG32" s="20">
        <v>0.15</v>
      </c>
      <c r="AH32" s="2">
        <v>7</v>
      </c>
    </row>
    <row r="33" spans="1:34">
      <c r="B33">
        <v>1573</v>
      </c>
      <c r="D33" t="s">
        <v>239</v>
      </c>
      <c r="E33" s="1">
        <v>40702.25</v>
      </c>
      <c r="G33">
        <v>23.8</v>
      </c>
      <c r="H33" t="s">
        <v>106</v>
      </c>
      <c r="I33" t="s">
        <v>170</v>
      </c>
      <c r="K33" t="s">
        <v>240</v>
      </c>
      <c r="M33" t="s">
        <v>241</v>
      </c>
      <c r="N33" t="s">
        <v>242</v>
      </c>
      <c r="O33" t="s">
        <v>243</v>
      </c>
      <c r="S33" t="s">
        <v>175</v>
      </c>
      <c r="T33" t="s">
        <v>17</v>
      </c>
      <c r="U33">
        <v>0.14299999999999999</v>
      </c>
      <c r="V33">
        <v>11</v>
      </c>
      <c r="W33" s="3">
        <f t="shared" si="0"/>
        <v>76.923076923076934</v>
      </c>
      <c r="X33">
        <v>6.4480000000000004</v>
      </c>
      <c r="Y33">
        <v>5.4470000000000001</v>
      </c>
      <c r="Z33">
        <v>15</v>
      </c>
      <c r="AA33" s="3">
        <f t="shared" si="1"/>
        <v>2.753809436387002</v>
      </c>
      <c r="AB33">
        <v>12</v>
      </c>
      <c r="AC33" s="44">
        <v>8.0000000000000002E-3</v>
      </c>
      <c r="AD33" s="4">
        <f t="shared" si="2"/>
        <v>51.584000000000003</v>
      </c>
      <c r="AE33" s="5">
        <f t="shared" si="3"/>
        <v>1.2999999999999999E-2</v>
      </c>
      <c r="AF33" s="6">
        <f t="shared" si="4"/>
        <v>0.61538461538461542</v>
      </c>
      <c r="AG33">
        <v>0.22</v>
      </c>
      <c r="AH33" s="2">
        <v>12</v>
      </c>
    </row>
    <row r="34" spans="1:34">
      <c r="A34" s="26">
        <v>230</v>
      </c>
      <c r="B34" s="26">
        <v>640</v>
      </c>
      <c r="C34" s="26"/>
      <c r="D34" s="26" t="s">
        <v>586</v>
      </c>
      <c r="E34" s="27">
        <v>40039.431944444441</v>
      </c>
      <c r="F34" s="26"/>
      <c r="G34" s="26">
        <v>25</v>
      </c>
      <c r="H34" s="26" t="s">
        <v>1</v>
      </c>
      <c r="I34" s="26" t="s">
        <v>247</v>
      </c>
      <c r="J34" s="26" t="s">
        <v>587</v>
      </c>
      <c r="K34" s="26"/>
      <c r="L34" s="26"/>
      <c r="M34" s="26" t="s">
        <v>249</v>
      </c>
      <c r="N34" s="26" t="s">
        <v>250</v>
      </c>
      <c r="O34" s="26" t="s">
        <v>251</v>
      </c>
      <c r="P34" s="26">
        <v>36.375078000000002</v>
      </c>
      <c r="Q34" s="26">
        <v>-75.833826999999999</v>
      </c>
      <c r="R34" s="26" t="s">
        <v>493</v>
      </c>
      <c r="S34" s="26" t="s">
        <v>588</v>
      </c>
      <c r="T34" s="26" t="s">
        <v>8</v>
      </c>
      <c r="U34" s="26">
        <v>0.129</v>
      </c>
      <c r="V34" s="26">
        <v>10</v>
      </c>
      <c r="W34" s="28">
        <f t="shared" si="0"/>
        <v>77.519379844961236</v>
      </c>
      <c r="X34" s="26">
        <v>5.34</v>
      </c>
      <c r="Y34" s="26">
        <v>4.7389999999999999</v>
      </c>
      <c r="Z34" s="26">
        <v>16</v>
      </c>
      <c r="AA34" s="28">
        <f t="shared" si="1"/>
        <v>3.3762397130196247</v>
      </c>
      <c r="AB34" s="26" t="s">
        <v>589</v>
      </c>
      <c r="AC34" s="44"/>
      <c r="AD34" s="29"/>
      <c r="AE34" s="30"/>
      <c r="AF34" s="26"/>
      <c r="AG34" s="26" t="s">
        <v>590</v>
      </c>
      <c r="AH34" s="2">
        <v>9.5</v>
      </c>
    </row>
    <row r="35" spans="1:34">
      <c r="A35" s="26">
        <v>176</v>
      </c>
      <c r="B35" s="26">
        <v>1142</v>
      </c>
      <c r="C35" s="26" t="s">
        <v>244</v>
      </c>
      <c r="D35" s="26" t="s">
        <v>245</v>
      </c>
      <c r="E35" s="27">
        <v>39648.344097222223</v>
      </c>
      <c r="F35" s="26" t="s">
        <v>246</v>
      </c>
      <c r="G35" s="26">
        <v>25.5</v>
      </c>
      <c r="H35" s="26" t="s">
        <v>1</v>
      </c>
      <c r="I35" s="26" t="s">
        <v>247</v>
      </c>
      <c r="J35" s="26" t="s">
        <v>248</v>
      </c>
      <c r="K35" s="26"/>
      <c r="L35" s="26"/>
      <c r="M35" s="26" t="s">
        <v>249</v>
      </c>
      <c r="N35" s="26" t="s">
        <v>250</v>
      </c>
      <c r="O35" s="26" t="s">
        <v>251</v>
      </c>
      <c r="P35" s="26">
        <v>36.394804000000001</v>
      </c>
      <c r="Q35" s="26">
        <v>-75.838699000000005</v>
      </c>
      <c r="R35" s="26" t="s">
        <v>252</v>
      </c>
      <c r="S35" s="26"/>
      <c r="T35" s="26" t="s">
        <v>8</v>
      </c>
      <c r="U35" s="26">
        <v>0.10100000000000001</v>
      </c>
      <c r="V35" s="26">
        <v>8</v>
      </c>
      <c r="W35" s="28">
        <f t="shared" si="0"/>
        <v>79.207920792079207</v>
      </c>
      <c r="X35" s="26">
        <v>6.016</v>
      </c>
      <c r="Y35" s="26">
        <v>3.2759999999999998</v>
      </c>
      <c r="Z35" s="26">
        <v>16</v>
      </c>
      <c r="AA35" s="28">
        <f t="shared" si="1"/>
        <v>4.8840048840048844</v>
      </c>
      <c r="AB35" s="26" t="s">
        <v>253</v>
      </c>
      <c r="AC35" s="44">
        <v>0.01</v>
      </c>
      <c r="AD35" s="29">
        <f>AC35*(X35*1000)</f>
        <v>60.160000000000004</v>
      </c>
      <c r="AE35" s="30">
        <f>U35/V35</f>
        <v>1.2625000000000001E-2</v>
      </c>
      <c r="AF35" s="30">
        <f>AC35/AE35</f>
        <v>0.79207920792079201</v>
      </c>
      <c r="AG35" s="26" t="s">
        <v>254</v>
      </c>
      <c r="AH35" s="2">
        <v>8</v>
      </c>
    </row>
    <row r="36" spans="1:34">
      <c r="A36" s="26"/>
      <c r="B36" s="26">
        <v>1143</v>
      </c>
      <c r="C36" s="26" t="s">
        <v>244</v>
      </c>
      <c r="D36" s="26" t="s">
        <v>245</v>
      </c>
      <c r="E36" s="27">
        <v>39648.344097222223</v>
      </c>
      <c r="F36" s="26" t="s">
        <v>246</v>
      </c>
      <c r="G36" s="26">
        <v>25.5</v>
      </c>
      <c r="H36" s="26" t="s">
        <v>1</v>
      </c>
      <c r="I36" s="26" t="s">
        <v>247</v>
      </c>
      <c r="J36" s="26" t="s">
        <v>248</v>
      </c>
      <c r="K36" s="26"/>
      <c r="L36" s="26"/>
      <c r="M36" s="26" t="s">
        <v>249</v>
      </c>
      <c r="N36" s="26" t="s">
        <v>250</v>
      </c>
      <c r="O36" s="26" t="s">
        <v>251</v>
      </c>
      <c r="P36" s="26">
        <v>36.394804000000001</v>
      </c>
      <c r="Q36" s="26">
        <v>-75.838699000000005</v>
      </c>
      <c r="R36" s="26" t="s">
        <v>252</v>
      </c>
      <c r="S36" s="26"/>
      <c r="T36" s="26" t="s">
        <v>8</v>
      </c>
      <c r="U36" s="26">
        <v>0.14399999999999999</v>
      </c>
      <c r="V36" s="26">
        <v>11</v>
      </c>
      <c r="W36" s="28">
        <f t="shared" si="0"/>
        <v>76.3888888888889</v>
      </c>
      <c r="X36" s="26">
        <v>5.48</v>
      </c>
      <c r="Y36" s="26">
        <v>1.359</v>
      </c>
      <c r="Z36" s="26">
        <v>6</v>
      </c>
      <c r="AA36" s="28">
        <f t="shared" si="1"/>
        <v>4.4150110375275942</v>
      </c>
      <c r="AB36" s="26" t="s">
        <v>255</v>
      </c>
      <c r="AC36" s="44">
        <v>8.9999999999999993E-3</v>
      </c>
      <c r="AD36" s="29">
        <f>AC36*(X36*1000)</f>
        <v>49.319999999999993</v>
      </c>
      <c r="AE36" s="30">
        <f>U36/V36</f>
        <v>1.3090909090909091E-2</v>
      </c>
      <c r="AF36" s="30">
        <f>AC36/AE36</f>
        <v>0.6875</v>
      </c>
      <c r="AG36" s="26" t="s">
        <v>256</v>
      </c>
      <c r="AH36" s="2">
        <v>10</v>
      </c>
    </row>
    <row r="37" spans="1:34">
      <c r="A37" s="2">
        <v>177</v>
      </c>
      <c r="B37" s="2"/>
      <c r="C37" s="2" t="s">
        <v>244</v>
      </c>
      <c r="D37" s="2" t="s">
        <v>257</v>
      </c>
      <c r="E37" s="31">
        <v>39648.345648148148</v>
      </c>
      <c r="F37" s="2" t="s">
        <v>258</v>
      </c>
      <c r="G37" s="2">
        <v>25.5</v>
      </c>
      <c r="H37" s="2" t="s">
        <v>1</v>
      </c>
      <c r="I37" s="2" t="s">
        <v>247</v>
      </c>
      <c r="J37" s="2"/>
      <c r="K37" s="2"/>
      <c r="L37" s="2"/>
      <c r="M37" s="2" t="s">
        <v>249</v>
      </c>
      <c r="N37" s="2" t="s">
        <v>250</v>
      </c>
      <c r="O37" s="2" t="s">
        <v>251</v>
      </c>
      <c r="P37" s="2">
        <v>36.394804000000001</v>
      </c>
      <c r="Q37" s="2">
        <v>-75.838699000000005</v>
      </c>
      <c r="R37" s="2" t="s">
        <v>252</v>
      </c>
      <c r="S37" s="2" t="s">
        <v>259</v>
      </c>
      <c r="T37" s="2" t="s">
        <v>17</v>
      </c>
      <c r="U37" s="2">
        <v>0.254</v>
      </c>
      <c r="V37" s="2">
        <v>20</v>
      </c>
      <c r="W37" s="25">
        <f t="shared" si="0"/>
        <v>78.740157480314963</v>
      </c>
      <c r="X37" s="2">
        <v>5.93</v>
      </c>
      <c r="Y37" s="2">
        <v>4.4269999999999996</v>
      </c>
      <c r="Z37" s="2">
        <v>15</v>
      </c>
      <c r="AA37" s="25">
        <f t="shared" si="1"/>
        <v>3.3882990738649199</v>
      </c>
      <c r="AB37" s="2" t="s">
        <v>260</v>
      </c>
      <c r="AC37" s="44">
        <v>1.0999999999999999E-2</v>
      </c>
      <c r="AD37" s="32">
        <f>AC37*(X37*1000)</f>
        <v>65.22999999999999</v>
      </c>
      <c r="AE37" s="6">
        <f>U37/V37</f>
        <v>1.2699999999999999E-2</v>
      </c>
      <c r="AF37" s="6">
        <f>AC37/AE37</f>
        <v>0.86614173228346458</v>
      </c>
      <c r="AG37" s="2">
        <v>0.1</v>
      </c>
      <c r="AH37" s="2">
        <v>16</v>
      </c>
    </row>
    <row r="38" spans="1:34">
      <c r="A38" s="2">
        <v>178</v>
      </c>
      <c r="B38" s="2"/>
      <c r="C38" s="2" t="s">
        <v>244</v>
      </c>
      <c r="D38" s="2" t="s">
        <v>257</v>
      </c>
      <c r="E38" s="31">
        <v>39648.345648148148</v>
      </c>
      <c r="F38" s="2" t="s">
        <v>258</v>
      </c>
      <c r="G38" s="2">
        <v>25.5</v>
      </c>
      <c r="H38" s="2" t="s">
        <v>1</v>
      </c>
      <c r="I38" s="2" t="s">
        <v>247</v>
      </c>
      <c r="J38" s="2"/>
      <c r="K38" s="2"/>
      <c r="L38" s="2"/>
      <c r="M38" s="2" t="s">
        <v>249</v>
      </c>
      <c r="N38" s="2" t="s">
        <v>250</v>
      </c>
      <c r="O38" s="2" t="s">
        <v>251</v>
      </c>
      <c r="P38" s="2">
        <v>36.394804000000001</v>
      </c>
      <c r="Q38" s="2">
        <v>-75.838699000000005</v>
      </c>
      <c r="R38" s="2" t="s">
        <v>252</v>
      </c>
      <c r="S38" s="2" t="s">
        <v>259</v>
      </c>
      <c r="T38" s="2" t="s">
        <v>17</v>
      </c>
      <c r="U38" s="2">
        <v>7.8E-2</v>
      </c>
      <c r="V38" s="2">
        <v>6</v>
      </c>
      <c r="W38" s="25">
        <f t="shared" si="0"/>
        <v>76.92307692307692</v>
      </c>
      <c r="X38" s="2">
        <v>6.08</v>
      </c>
      <c r="Y38" s="2">
        <v>4.234</v>
      </c>
      <c r="Z38" s="2">
        <v>24</v>
      </c>
      <c r="AA38" s="25">
        <f t="shared" si="1"/>
        <v>5.6683986773736423</v>
      </c>
      <c r="AB38" s="2" t="s">
        <v>261</v>
      </c>
      <c r="AC38" s="44">
        <v>8.0000000000000002E-3</v>
      </c>
      <c r="AD38" s="32">
        <f>AC38*(X38*1000)</f>
        <v>48.64</v>
      </c>
      <c r="AE38" s="6">
        <f>U38/V38</f>
        <v>1.2999999999999999E-2</v>
      </c>
      <c r="AF38" s="6">
        <f>AC38/AE38</f>
        <v>0.61538461538461542</v>
      </c>
      <c r="AG38" s="2" t="s">
        <v>256</v>
      </c>
      <c r="AH38" s="2">
        <v>6</v>
      </c>
    </row>
    <row r="39" spans="1:34">
      <c r="A39" s="26">
        <v>179</v>
      </c>
      <c r="B39" s="33">
        <v>1648</v>
      </c>
      <c r="C39" s="26" t="s">
        <v>244</v>
      </c>
      <c r="D39" s="26" t="s">
        <v>262</v>
      </c>
      <c r="E39" s="27">
        <v>39648.346875000003</v>
      </c>
      <c r="F39" s="26" t="s">
        <v>263</v>
      </c>
      <c r="G39" s="26">
        <v>25.5</v>
      </c>
      <c r="H39" s="26" t="s">
        <v>1</v>
      </c>
      <c r="I39" s="26" t="s">
        <v>247</v>
      </c>
      <c r="J39" s="26" t="s">
        <v>248</v>
      </c>
      <c r="K39" s="26"/>
      <c r="L39" s="26" t="s">
        <v>264</v>
      </c>
      <c r="M39" s="26" t="s">
        <v>249</v>
      </c>
      <c r="N39" s="26" t="s">
        <v>250</v>
      </c>
      <c r="O39" s="26" t="s">
        <v>251</v>
      </c>
      <c r="P39" s="26">
        <v>36.394804000000001</v>
      </c>
      <c r="Q39" s="26">
        <v>-75.838699000000005</v>
      </c>
      <c r="R39" s="26" t="s">
        <v>252</v>
      </c>
      <c r="S39" s="26" t="s">
        <v>265</v>
      </c>
      <c r="T39" s="26"/>
      <c r="U39" s="26">
        <v>4.9000000000000002E-2</v>
      </c>
      <c r="V39" s="26">
        <v>4</v>
      </c>
      <c r="W39" s="28">
        <f t="shared" si="0"/>
        <v>81.632653061224488</v>
      </c>
      <c r="X39" s="26">
        <v>6.01</v>
      </c>
      <c r="Y39" s="26">
        <v>2.2879999999999998</v>
      </c>
      <c r="Z39" s="26">
        <v>15</v>
      </c>
      <c r="AA39" s="28">
        <f t="shared" si="1"/>
        <v>6.5559440559440567</v>
      </c>
      <c r="AB39" s="26" t="s">
        <v>266</v>
      </c>
      <c r="AC39" s="44">
        <v>8.9999999999999993E-3</v>
      </c>
      <c r="AD39" s="29">
        <f>AC39*(X39*1000)</f>
        <v>54.089999999999996</v>
      </c>
      <c r="AE39" s="30">
        <f>U39/V39</f>
        <v>1.225E-2</v>
      </c>
      <c r="AF39" s="30">
        <f>AC39/AE39</f>
        <v>0.73469387755102034</v>
      </c>
      <c r="AG39" s="26">
        <v>0.1</v>
      </c>
      <c r="AH39" s="2">
        <v>6</v>
      </c>
    </row>
    <row r="40" spans="1:34">
      <c r="A40" s="2">
        <v>180</v>
      </c>
      <c r="B40" s="2"/>
      <c r="C40" s="2" t="s">
        <v>244</v>
      </c>
      <c r="D40" s="2" t="s">
        <v>267</v>
      </c>
      <c r="E40" s="31">
        <v>39648.349120370367</v>
      </c>
      <c r="F40" s="2" t="s">
        <v>268</v>
      </c>
      <c r="G40" s="2">
        <v>25.5</v>
      </c>
      <c r="H40" s="2" t="s">
        <v>1</v>
      </c>
      <c r="I40" s="2" t="s">
        <v>247</v>
      </c>
      <c r="J40" s="2"/>
      <c r="K40" s="2"/>
      <c r="L40" s="2"/>
      <c r="M40" s="2" t="s">
        <v>249</v>
      </c>
      <c r="N40" s="2" t="s">
        <v>250</v>
      </c>
      <c r="O40" s="2" t="s">
        <v>251</v>
      </c>
      <c r="P40" s="2">
        <v>36.394804000000001</v>
      </c>
      <c r="Q40" s="2">
        <v>-75.838699000000005</v>
      </c>
      <c r="R40" s="2" t="s">
        <v>252</v>
      </c>
      <c r="S40" s="2" t="s">
        <v>259</v>
      </c>
      <c r="T40" s="2"/>
      <c r="U40" s="2"/>
      <c r="V40" s="2"/>
      <c r="W40" s="25"/>
      <c r="X40" s="2"/>
      <c r="Y40" s="2"/>
      <c r="Z40" s="2"/>
      <c r="AA40" s="25"/>
      <c r="AB40" s="2"/>
      <c r="AC40" s="44"/>
      <c r="AD40" s="32"/>
      <c r="AE40" s="6"/>
      <c r="AF40" s="2"/>
      <c r="AG40" s="2"/>
    </row>
    <row r="41" spans="1:34">
      <c r="B41">
        <v>1581</v>
      </c>
      <c r="D41" t="s">
        <v>269</v>
      </c>
      <c r="E41" s="1">
        <v>40704.229861111111</v>
      </c>
      <c r="G41">
        <v>25.5</v>
      </c>
      <c r="H41" t="s">
        <v>106</v>
      </c>
      <c r="I41" t="s">
        <v>170</v>
      </c>
      <c r="K41" t="s">
        <v>270</v>
      </c>
      <c r="M41" t="s">
        <v>241</v>
      </c>
      <c r="N41" t="s">
        <v>242</v>
      </c>
      <c r="O41" t="s">
        <v>243</v>
      </c>
      <c r="S41" t="s">
        <v>175</v>
      </c>
      <c r="T41" t="s">
        <v>17</v>
      </c>
      <c r="U41">
        <v>7.1999999999999995E-2</v>
      </c>
      <c r="V41">
        <v>6</v>
      </c>
      <c r="W41" s="3">
        <f t="shared" ref="W41:W64" si="5">V41/U41</f>
        <v>83.333333333333343</v>
      </c>
      <c r="X41">
        <v>6.08</v>
      </c>
      <c r="Y41">
        <v>2.5880000000000001</v>
      </c>
      <c r="Z41">
        <v>10</v>
      </c>
      <c r="AA41" s="3">
        <f t="shared" ref="AA41:AA64" si="6">Z41/Y41</f>
        <v>3.863987635239567</v>
      </c>
      <c r="AB41" t="s">
        <v>271</v>
      </c>
      <c r="AC41" s="44">
        <v>7.0000000000000001E-3</v>
      </c>
      <c r="AD41" s="4">
        <f t="shared" ref="AD41:AD64" si="7">AC41*(X41*1000)</f>
        <v>42.56</v>
      </c>
      <c r="AE41" s="5">
        <f t="shared" ref="AE41:AE64" si="8">U41/V41</f>
        <v>1.1999999999999999E-2</v>
      </c>
      <c r="AF41" s="6">
        <f t="shared" ref="AF41:AF64" si="9">AC41/AE41</f>
        <v>0.58333333333333337</v>
      </c>
      <c r="AG41">
        <v>0.2</v>
      </c>
      <c r="AH41">
        <v>6.5</v>
      </c>
    </row>
    <row r="42" spans="1:34">
      <c r="D42" t="s">
        <v>1025</v>
      </c>
      <c r="E42" s="1">
        <v>41478.262499999997</v>
      </c>
      <c r="G42">
        <v>25.8</v>
      </c>
      <c r="H42" t="s">
        <v>1</v>
      </c>
      <c r="I42" t="s">
        <v>247</v>
      </c>
      <c r="M42" t="s">
        <v>249</v>
      </c>
      <c r="N42" t="s">
        <v>250</v>
      </c>
      <c r="O42" t="s">
        <v>251</v>
      </c>
      <c r="P42">
        <v>36.394804000000001</v>
      </c>
      <c r="Q42">
        <v>-75.838699000000005</v>
      </c>
      <c r="R42" t="s">
        <v>1026</v>
      </c>
      <c r="S42" t="s">
        <v>7</v>
      </c>
      <c r="T42" s="2" t="s">
        <v>8</v>
      </c>
      <c r="U42">
        <v>0.10100000000000001</v>
      </c>
      <c r="V42">
        <v>8</v>
      </c>
      <c r="W42" s="3">
        <f t="shared" si="5"/>
        <v>79.207920792079207</v>
      </c>
      <c r="X42">
        <v>5.9610000000000003</v>
      </c>
      <c r="Y42">
        <v>3.0670000000000002</v>
      </c>
      <c r="Z42">
        <v>14</v>
      </c>
      <c r="AA42" s="3">
        <f t="shared" ref="AA42:AA48" si="10">Z42/Y42</f>
        <v>4.5647212259537007</v>
      </c>
      <c r="AB42">
        <v>9</v>
      </c>
      <c r="AC42" s="44">
        <v>8.9999999999999993E-3</v>
      </c>
      <c r="AD42" s="4">
        <f t="shared" si="7"/>
        <v>53.648999999999994</v>
      </c>
      <c r="AE42" s="5">
        <f t="shared" si="8"/>
        <v>1.2625000000000001E-2</v>
      </c>
      <c r="AF42" s="6">
        <f t="shared" si="9"/>
        <v>0.71287128712871273</v>
      </c>
      <c r="AH42">
        <v>9</v>
      </c>
    </row>
    <row r="43" spans="1:34">
      <c r="D43" t="s">
        <v>1027</v>
      </c>
      <c r="E43" s="1">
        <v>41478.268055555556</v>
      </c>
      <c r="G43">
        <v>25.8</v>
      </c>
      <c r="H43" t="s">
        <v>1</v>
      </c>
      <c r="I43" t="s">
        <v>247</v>
      </c>
      <c r="M43" t="s">
        <v>249</v>
      </c>
      <c r="N43" t="s">
        <v>250</v>
      </c>
      <c r="O43" t="s">
        <v>251</v>
      </c>
      <c r="P43">
        <v>36.394804000000001</v>
      </c>
      <c r="Q43">
        <v>-75.838699000000005</v>
      </c>
      <c r="R43" t="s">
        <v>1026</v>
      </c>
      <c r="S43" t="s">
        <v>7</v>
      </c>
      <c r="T43" s="2" t="s">
        <v>8</v>
      </c>
      <c r="U43">
        <v>9.6000000000000002E-2</v>
      </c>
      <c r="V43">
        <v>8</v>
      </c>
      <c r="W43" s="3">
        <f t="shared" si="5"/>
        <v>83.333333333333329</v>
      </c>
      <c r="X43">
        <v>5.5609999999999999</v>
      </c>
      <c r="Y43">
        <v>2.5270000000000001</v>
      </c>
      <c r="Z43">
        <v>13</v>
      </c>
      <c r="AA43" s="3">
        <f t="shared" si="10"/>
        <v>5.144440047487139</v>
      </c>
      <c r="AB43">
        <v>10</v>
      </c>
      <c r="AC43" s="44">
        <v>8.9999999999999993E-3</v>
      </c>
      <c r="AD43" s="4">
        <f t="shared" si="7"/>
        <v>50.048999999999999</v>
      </c>
      <c r="AE43" s="5">
        <f t="shared" si="8"/>
        <v>1.2E-2</v>
      </c>
      <c r="AF43" s="6">
        <f t="shared" si="9"/>
        <v>0.74999999999999989</v>
      </c>
      <c r="AH43">
        <v>10</v>
      </c>
    </row>
    <row r="44" spans="1:34">
      <c r="D44" t="s">
        <v>1027</v>
      </c>
      <c r="E44" s="1">
        <v>41478.268055555556</v>
      </c>
      <c r="G44">
        <v>25.8</v>
      </c>
      <c r="H44" t="s">
        <v>1</v>
      </c>
      <c r="I44" t="s">
        <v>247</v>
      </c>
      <c r="M44" t="s">
        <v>249</v>
      </c>
      <c r="N44" t="s">
        <v>250</v>
      </c>
      <c r="O44" t="s">
        <v>251</v>
      </c>
      <c r="P44">
        <v>36.394804000000001</v>
      </c>
      <c r="Q44">
        <v>-75.838699000000005</v>
      </c>
      <c r="R44" t="s">
        <v>1026</v>
      </c>
      <c r="S44" t="s">
        <v>7</v>
      </c>
      <c r="T44" s="2" t="s">
        <v>8</v>
      </c>
      <c r="U44">
        <v>8.6999999999999994E-2</v>
      </c>
      <c r="V44">
        <v>7</v>
      </c>
      <c r="W44" s="3">
        <f t="shared" si="5"/>
        <v>80.459770114942529</v>
      </c>
      <c r="X44">
        <v>6.1749999999999998</v>
      </c>
      <c r="Y44">
        <v>1.944</v>
      </c>
      <c r="Z44">
        <v>11</v>
      </c>
      <c r="AA44" s="3">
        <f t="shared" si="10"/>
        <v>5.6584362139917701</v>
      </c>
      <c r="AB44" t="s">
        <v>1028</v>
      </c>
      <c r="AC44" s="44">
        <v>7.0000000000000001E-3</v>
      </c>
      <c r="AD44" s="4">
        <f t="shared" si="7"/>
        <v>43.225000000000001</v>
      </c>
      <c r="AE44" s="5">
        <f t="shared" si="8"/>
        <v>1.2428571428571428E-2</v>
      </c>
      <c r="AF44" s="6">
        <f t="shared" si="9"/>
        <v>0.56321839080459779</v>
      </c>
      <c r="AH44">
        <v>8.5</v>
      </c>
    </row>
    <row r="45" spans="1:34">
      <c r="D45" t="s">
        <v>1029</v>
      </c>
      <c r="E45" s="1">
        <v>41478.272916666669</v>
      </c>
      <c r="G45">
        <v>25.8</v>
      </c>
      <c r="H45" t="s">
        <v>1</v>
      </c>
      <c r="I45" t="s">
        <v>247</v>
      </c>
      <c r="M45" t="s">
        <v>249</v>
      </c>
      <c r="N45" t="s">
        <v>250</v>
      </c>
      <c r="O45" t="s">
        <v>251</v>
      </c>
      <c r="P45">
        <v>36.394804000000001</v>
      </c>
      <c r="Q45">
        <v>-75.838699000000005</v>
      </c>
      <c r="R45" t="s">
        <v>1026</v>
      </c>
      <c r="S45" t="s">
        <v>7</v>
      </c>
      <c r="T45" s="2" t="s">
        <v>8</v>
      </c>
      <c r="U45">
        <v>0.109</v>
      </c>
      <c r="V45">
        <v>9</v>
      </c>
      <c r="W45" s="3">
        <f t="shared" si="5"/>
        <v>82.568807339449535</v>
      </c>
      <c r="X45">
        <v>6.0570000000000004</v>
      </c>
      <c r="Y45">
        <v>1.899</v>
      </c>
      <c r="Z45">
        <v>11</v>
      </c>
      <c r="AA45" s="3">
        <f t="shared" si="10"/>
        <v>5.7925223802001051</v>
      </c>
      <c r="AB45" t="s">
        <v>1030</v>
      </c>
      <c r="AC45" s="44">
        <v>7.0000000000000001E-3</v>
      </c>
      <c r="AD45" s="4">
        <f t="shared" si="7"/>
        <v>42.399000000000001</v>
      </c>
      <c r="AE45" s="5">
        <f t="shared" si="8"/>
        <v>1.2111111111111111E-2</v>
      </c>
      <c r="AF45" s="6">
        <f t="shared" si="9"/>
        <v>0.57798165137614688</v>
      </c>
      <c r="AH45">
        <v>9.5</v>
      </c>
    </row>
    <row r="46" spans="1:34">
      <c r="A46" s="55"/>
      <c r="B46" s="55"/>
      <c r="C46" s="55"/>
      <c r="D46" s="55" t="s">
        <v>1029</v>
      </c>
      <c r="E46" s="56">
        <v>41478.272916666669</v>
      </c>
      <c r="F46" s="55"/>
      <c r="G46" s="55">
        <v>25.8</v>
      </c>
      <c r="H46" s="55" t="s">
        <v>1</v>
      </c>
      <c r="I46" s="55" t="s">
        <v>247</v>
      </c>
      <c r="J46" s="55"/>
      <c r="K46" s="55"/>
      <c r="L46" s="55"/>
      <c r="M46" s="55" t="s">
        <v>249</v>
      </c>
      <c r="N46" s="55" t="s">
        <v>250</v>
      </c>
      <c r="O46" s="55" t="s">
        <v>251</v>
      </c>
      <c r="P46" s="55">
        <v>36.394804000000001</v>
      </c>
      <c r="Q46" s="55">
        <v>-75.838699000000005</v>
      </c>
      <c r="R46" s="55" t="s">
        <v>1026</v>
      </c>
      <c r="S46" s="55" t="s">
        <v>7</v>
      </c>
      <c r="T46" s="55" t="s">
        <v>8</v>
      </c>
      <c r="U46" s="55">
        <v>0.22</v>
      </c>
      <c r="V46" s="55">
        <v>16</v>
      </c>
      <c r="W46" s="57">
        <f t="shared" si="5"/>
        <v>72.727272727272734</v>
      </c>
      <c r="X46" s="55">
        <v>5.7130000000000001</v>
      </c>
      <c r="Y46" s="55">
        <v>8.6579999999999995</v>
      </c>
      <c r="Z46" s="55">
        <v>26</v>
      </c>
      <c r="AA46" s="57">
        <f t="shared" si="10"/>
        <v>3.0030030030030033</v>
      </c>
      <c r="AB46" s="55" t="s">
        <v>1031</v>
      </c>
      <c r="AC46" s="55">
        <v>8.0000000000000002E-3</v>
      </c>
      <c r="AD46" s="58">
        <f t="shared" si="7"/>
        <v>45.704000000000001</v>
      </c>
      <c r="AE46" s="59">
        <f t="shared" si="8"/>
        <v>1.375E-2</v>
      </c>
      <c r="AF46" s="59">
        <f t="shared" si="9"/>
        <v>0.58181818181818179</v>
      </c>
      <c r="AG46" s="55"/>
      <c r="AH46">
        <v>17.5</v>
      </c>
    </row>
    <row r="47" spans="1:34">
      <c r="D47" t="s">
        <v>1029</v>
      </c>
      <c r="E47" s="1">
        <v>41478.272916666669</v>
      </c>
      <c r="G47">
        <v>25.8</v>
      </c>
      <c r="H47" t="s">
        <v>1</v>
      </c>
      <c r="I47" t="s">
        <v>247</v>
      </c>
      <c r="M47" t="s">
        <v>249</v>
      </c>
      <c r="N47" t="s">
        <v>250</v>
      </c>
      <c r="O47" t="s">
        <v>251</v>
      </c>
      <c r="P47">
        <v>36.394804000000001</v>
      </c>
      <c r="Q47">
        <v>-75.838699000000005</v>
      </c>
      <c r="R47" t="s">
        <v>1026</v>
      </c>
      <c r="S47" t="s">
        <v>7</v>
      </c>
      <c r="T47" s="2" t="s">
        <v>8</v>
      </c>
      <c r="U47">
        <v>7.3999999999999996E-2</v>
      </c>
      <c r="V47">
        <v>6</v>
      </c>
      <c r="W47" s="3">
        <f t="shared" si="5"/>
        <v>81.081081081081081</v>
      </c>
      <c r="X47">
        <v>5.8360000000000003</v>
      </c>
      <c r="Y47">
        <v>4.0960000000000001</v>
      </c>
      <c r="Z47">
        <v>31</v>
      </c>
      <c r="AA47" s="3">
        <f t="shared" si="10"/>
        <v>7.568359375</v>
      </c>
      <c r="AB47" t="s">
        <v>1032</v>
      </c>
      <c r="AC47" s="44">
        <v>8.9999999999999993E-3</v>
      </c>
      <c r="AD47" s="4">
        <f t="shared" si="7"/>
        <v>52.523999999999994</v>
      </c>
      <c r="AE47" s="5">
        <f t="shared" si="8"/>
        <v>1.2333333333333333E-2</v>
      </c>
      <c r="AF47" s="6">
        <f t="shared" si="9"/>
        <v>0.72972972972972971</v>
      </c>
      <c r="AH47">
        <v>6.5</v>
      </c>
    </row>
    <row r="48" spans="1:34">
      <c r="D48" t="s">
        <v>1033</v>
      </c>
      <c r="E48" s="1">
        <v>41478.279861111114</v>
      </c>
      <c r="G48">
        <v>25.8</v>
      </c>
      <c r="H48" t="s">
        <v>1</v>
      </c>
      <c r="I48" t="s">
        <v>247</v>
      </c>
      <c r="M48" t="s">
        <v>249</v>
      </c>
      <c r="N48" t="s">
        <v>250</v>
      </c>
      <c r="O48" t="s">
        <v>251</v>
      </c>
      <c r="P48">
        <v>36.394804000000001</v>
      </c>
      <c r="Q48">
        <v>-75.838699000000005</v>
      </c>
      <c r="R48" t="s">
        <v>1026</v>
      </c>
      <c r="S48" t="s">
        <v>7</v>
      </c>
      <c r="T48" s="2" t="s">
        <v>8</v>
      </c>
      <c r="U48">
        <v>9.9000000000000005E-2</v>
      </c>
      <c r="V48">
        <v>8</v>
      </c>
      <c r="W48" s="3">
        <f t="shared" si="5"/>
        <v>80.808080808080803</v>
      </c>
      <c r="X48">
        <v>5.8860000000000001</v>
      </c>
      <c r="Y48">
        <v>3.4260000000000002</v>
      </c>
      <c r="Z48">
        <v>22</v>
      </c>
      <c r="AA48" s="3">
        <f t="shared" si="10"/>
        <v>6.4214827787507298</v>
      </c>
      <c r="AB48" t="s">
        <v>253</v>
      </c>
      <c r="AC48" s="44">
        <v>0.01</v>
      </c>
      <c r="AD48" s="4">
        <f t="shared" si="7"/>
        <v>58.86</v>
      </c>
      <c r="AE48" s="5">
        <f t="shared" si="8"/>
        <v>1.2375000000000001E-2</v>
      </c>
      <c r="AF48" s="6">
        <f t="shared" si="9"/>
        <v>0.80808080808080807</v>
      </c>
      <c r="AH48">
        <v>7.5</v>
      </c>
    </row>
    <row r="49" spans="1:34">
      <c r="D49" t="s">
        <v>1033</v>
      </c>
      <c r="E49" s="1">
        <v>41478.279861111114</v>
      </c>
      <c r="G49">
        <v>25.8</v>
      </c>
      <c r="H49" t="s">
        <v>1</v>
      </c>
      <c r="I49" t="s">
        <v>247</v>
      </c>
      <c r="M49" t="s">
        <v>249</v>
      </c>
      <c r="N49" t="s">
        <v>250</v>
      </c>
      <c r="O49" t="s">
        <v>251</v>
      </c>
      <c r="P49">
        <v>36.394804000000001</v>
      </c>
      <c r="Q49">
        <v>-75.838699000000005</v>
      </c>
      <c r="R49" t="s">
        <v>1026</v>
      </c>
      <c r="S49" t="s">
        <v>7</v>
      </c>
      <c r="T49" s="2" t="s">
        <v>8</v>
      </c>
      <c r="U49">
        <v>0.10100000000000001</v>
      </c>
      <c r="V49">
        <v>8</v>
      </c>
      <c r="W49" s="3">
        <f t="shared" si="5"/>
        <v>79.207920792079207</v>
      </c>
      <c r="X49">
        <v>5.931</v>
      </c>
      <c r="Y49">
        <v>4.4329999999999998</v>
      </c>
      <c r="Z49">
        <v>27</v>
      </c>
      <c r="AA49" s="3">
        <f t="shared" ref="AA49" si="11">Z49/Y49</f>
        <v>6.0906835100383487</v>
      </c>
      <c r="AB49">
        <v>9</v>
      </c>
      <c r="AC49" s="44">
        <v>8.9999999999999993E-3</v>
      </c>
      <c r="AD49" s="4">
        <f t="shared" si="7"/>
        <v>53.378999999999998</v>
      </c>
      <c r="AE49" s="5">
        <f t="shared" si="8"/>
        <v>1.2625000000000001E-2</v>
      </c>
      <c r="AF49" s="6">
        <f t="shared" si="9"/>
        <v>0.71287128712871273</v>
      </c>
      <c r="AH49">
        <v>9</v>
      </c>
    </row>
    <row r="50" spans="1:34">
      <c r="D50" t="s">
        <v>1034</v>
      </c>
      <c r="E50" s="1">
        <v>41477.25</v>
      </c>
      <c r="G50">
        <v>25.8</v>
      </c>
      <c r="H50" t="s">
        <v>1</v>
      </c>
      <c r="I50" t="s">
        <v>247</v>
      </c>
      <c r="M50" t="s">
        <v>249</v>
      </c>
      <c r="N50" t="s">
        <v>250</v>
      </c>
      <c r="O50" t="s">
        <v>251</v>
      </c>
      <c r="P50">
        <v>36.389854999999997</v>
      </c>
      <c r="Q50">
        <v>-75.836119999999994</v>
      </c>
      <c r="R50" t="s">
        <v>1035</v>
      </c>
      <c r="S50" t="s">
        <v>1036</v>
      </c>
      <c r="T50" s="2" t="s">
        <v>8</v>
      </c>
      <c r="U50">
        <v>0.151</v>
      </c>
      <c r="V50">
        <v>12</v>
      </c>
      <c r="W50" s="3">
        <f t="shared" si="5"/>
        <v>79.47019867549669</v>
      </c>
      <c r="X50">
        <v>6.2130000000000001</v>
      </c>
      <c r="Y50">
        <v>4.3840000000000003</v>
      </c>
      <c r="Z50">
        <v>21</v>
      </c>
      <c r="AA50" s="3">
        <f t="shared" ref="AA50:AA56" si="12">Z50/Y50</f>
        <v>4.7901459854014599</v>
      </c>
      <c r="AB50" t="s">
        <v>1037</v>
      </c>
      <c r="AC50" s="44"/>
      <c r="AD50" s="4">
        <f t="shared" si="7"/>
        <v>0</v>
      </c>
      <c r="AE50" s="5">
        <f t="shared" si="8"/>
        <v>1.2583333333333334E-2</v>
      </c>
      <c r="AF50" s="6">
        <f t="shared" si="9"/>
        <v>0</v>
      </c>
      <c r="AH50">
        <v>11</v>
      </c>
    </row>
    <row r="51" spans="1:34">
      <c r="D51" t="s">
        <v>1034</v>
      </c>
      <c r="E51" s="1">
        <v>41477.25</v>
      </c>
      <c r="G51">
        <v>25.8</v>
      </c>
      <c r="H51" t="s">
        <v>1</v>
      </c>
      <c r="I51" t="s">
        <v>247</v>
      </c>
      <c r="M51" t="s">
        <v>249</v>
      </c>
      <c r="N51" t="s">
        <v>250</v>
      </c>
      <c r="O51" t="s">
        <v>251</v>
      </c>
      <c r="P51">
        <v>36.389854999999997</v>
      </c>
      <c r="Q51">
        <v>-75.836119999999994</v>
      </c>
      <c r="R51" t="s">
        <v>1035</v>
      </c>
      <c r="S51" t="s">
        <v>1036</v>
      </c>
      <c r="T51" s="2" t="s">
        <v>8</v>
      </c>
      <c r="U51">
        <v>9.6000000000000002E-2</v>
      </c>
      <c r="V51">
        <v>8</v>
      </c>
      <c r="W51" s="3">
        <f t="shared" si="5"/>
        <v>83.333333333333329</v>
      </c>
      <c r="X51">
        <v>6.0709999999999997</v>
      </c>
      <c r="Y51">
        <v>1.649</v>
      </c>
      <c r="Z51">
        <v>9</v>
      </c>
      <c r="AA51" s="3">
        <f t="shared" si="12"/>
        <v>5.4578532443905399</v>
      </c>
      <c r="AB51" t="s">
        <v>1038</v>
      </c>
      <c r="AC51" s="44">
        <v>8.9999999999999993E-3</v>
      </c>
      <c r="AD51" s="4">
        <f t="shared" si="7"/>
        <v>54.638999999999996</v>
      </c>
      <c r="AE51" s="5">
        <f t="shared" si="8"/>
        <v>1.2E-2</v>
      </c>
      <c r="AF51" s="6">
        <f t="shared" si="9"/>
        <v>0.74999999999999989</v>
      </c>
      <c r="AH51">
        <v>9</v>
      </c>
    </row>
    <row r="52" spans="1:34">
      <c r="D52" t="s">
        <v>1039</v>
      </c>
      <c r="E52" s="1">
        <v>41477.251388888886</v>
      </c>
      <c r="G52">
        <v>25.8</v>
      </c>
      <c r="H52" t="s">
        <v>1</v>
      </c>
      <c r="I52" t="s">
        <v>247</v>
      </c>
      <c r="M52" t="s">
        <v>249</v>
      </c>
      <c r="N52" t="s">
        <v>250</v>
      </c>
      <c r="O52" t="s">
        <v>251</v>
      </c>
      <c r="P52">
        <v>36.389854999999997</v>
      </c>
      <c r="Q52">
        <v>-75.836119999999994</v>
      </c>
      <c r="R52" t="s">
        <v>1035</v>
      </c>
      <c r="S52" t="s">
        <v>1040</v>
      </c>
      <c r="T52" s="2" t="s">
        <v>8</v>
      </c>
      <c r="U52">
        <v>0.13900000000000001</v>
      </c>
      <c r="V52">
        <v>11</v>
      </c>
      <c r="W52" s="3">
        <f t="shared" si="5"/>
        <v>79.136690647482013</v>
      </c>
      <c r="X52">
        <v>6.2450000000000001</v>
      </c>
      <c r="Y52">
        <v>9.5960000000000001</v>
      </c>
      <c r="Z52">
        <v>32</v>
      </c>
      <c r="AA52" s="3">
        <f t="shared" si="12"/>
        <v>3.3347228011671528</v>
      </c>
      <c r="AB52" t="s">
        <v>286</v>
      </c>
      <c r="AC52" s="44"/>
      <c r="AD52" s="4"/>
      <c r="AE52" s="5">
        <f t="shared" si="8"/>
        <v>1.2636363636363638E-2</v>
      </c>
      <c r="AF52" s="6"/>
      <c r="AH52">
        <v>11.5</v>
      </c>
    </row>
    <row r="53" spans="1:34">
      <c r="D53" t="s">
        <v>1039</v>
      </c>
      <c r="E53" s="1">
        <v>41477.251388888886</v>
      </c>
      <c r="G53">
        <v>25.8</v>
      </c>
      <c r="H53" t="s">
        <v>1</v>
      </c>
      <c r="I53" t="s">
        <v>247</v>
      </c>
      <c r="M53" t="s">
        <v>249</v>
      </c>
      <c r="N53" t="s">
        <v>250</v>
      </c>
      <c r="O53" t="s">
        <v>251</v>
      </c>
      <c r="P53">
        <v>36.389854999999997</v>
      </c>
      <c r="Q53">
        <v>-75.836119999999994</v>
      </c>
      <c r="R53" t="s">
        <v>1035</v>
      </c>
      <c r="S53" t="s">
        <v>1040</v>
      </c>
      <c r="T53" s="2" t="s">
        <v>8</v>
      </c>
      <c r="U53">
        <v>0.127</v>
      </c>
      <c r="V53">
        <v>10</v>
      </c>
      <c r="W53" s="3">
        <f t="shared" si="5"/>
        <v>78.740157480314963</v>
      </c>
      <c r="X53">
        <v>6.3559999999999999</v>
      </c>
      <c r="Y53">
        <v>4.0880000000000001</v>
      </c>
      <c r="Z53">
        <v>16</v>
      </c>
      <c r="AA53" s="3">
        <f t="shared" si="12"/>
        <v>3.9138943248532287</v>
      </c>
      <c r="AB53" t="s">
        <v>1041</v>
      </c>
      <c r="AC53" s="44"/>
      <c r="AD53" s="4"/>
      <c r="AE53" s="5">
        <f t="shared" si="8"/>
        <v>1.2699999999999999E-2</v>
      </c>
      <c r="AF53" s="6"/>
      <c r="AH53">
        <v>11.5</v>
      </c>
    </row>
    <row r="54" spans="1:34">
      <c r="D54" t="s">
        <v>1042</v>
      </c>
      <c r="E54" s="1">
        <v>41477.265277777777</v>
      </c>
      <c r="G54">
        <v>25.8</v>
      </c>
      <c r="H54" t="s">
        <v>1</v>
      </c>
      <c r="I54" t="s">
        <v>247</v>
      </c>
      <c r="M54" t="s">
        <v>249</v>
      </c>
      <c r="N54" t="s">
        <v>250</v>
      </c>
      <c r="O54" t="s">
        <v>251</v>
      </c>
      <c r="P54">
        <v>36.394804000000001</v>
      </c>
      <c r="Q54">
        <v>-75.838699000000005</v>
      </c>
      <c r="R54" t="s">
        <v>1026</v>
      </c>
      <c r="S54" t="s">
        <v>7</v>
      </c>
      <c r="T54" s="2" t="s">
        <v>8</v>
      </c>
      <c r="U54">
        <v>8.7999999999999995E-2</v>
      </c>
      <c r="V54">
        <v>7</v>
      </c>
      <c r="W54" s="3">
        <f t="shared" si="5"/>
        <v>79.545454545454547</v>
      </c>
      <c r="X54">
        <v>5.9180000000000001</v>
      </c>
      <c r="Y54">
        <v>1.9019999999999999</v>
      </c>
      <c r="Z54">
        <v>10</v>
      </c>
      <c r="AA54" s="3">
        <f t="shared" si="12"/>
        <v>5.2576235541535228</v>
      </c>
      <c r="AB54" t="s">
        <v>300</v>
      </c>
      <c r="AC54" s="44">
        <v>8.0000000000000002E-3</v>
      </c>
      <c r="AD54" s="4">
        <f t="shared" ref="AD54:AD56" si="13">AC54*(X54*1000)</f>
        <v>47.344000000000001</v>
      </c>
      <c r="AE54" s="5">
        <f t="shared" si="8"/>
        <v>1.257142857142857E-2</v>
      </c>
      <c r="AF54" s="6">
        <f t="shared" ref="AF54:AF56" si="14">AC54/AE54</f>
        <v>0.63636363636363646</v>
      </c>
      <c r="AH54">
        <v>8.5</v>
      </c>
    </row>
    <row r="55" spans="1:34">
      <c r="D55" t="s">
        <v>1043</v>
      </c>
      <c r="E55" s="1">
        <v>41477.272916666669</v>
      </c>
      <c r="G55">
        <v>26.8</v>
      </c>
      <c r="H55" t="s">
        <v>1</v>
      </c>
      <c r="I55" t="s">
        <v>247</v>
      </c>
      <c r="M55" t="s">
        <v>249</v>
      </c>
      <c r="N55" t="s">
        <v>250</v>
      </c>
      <c r="O55" t="s">
        <v>251</v>
      </c>
      <c r="P55">
        <v>36.394804000000001</v>
      </c>
      <c r="Q55">
        <v>-75.838699000000005</v>
      </c>
      <c r="R55" t="s">
        <v>1026</v>
      </c>
      <c r="S55" t="s">
        <v>7</v>
      </c>
      <c r="T55" s="2" t="s">
        <v>8</v>
      </c>
      <c r="U55">
        <v>9.8000000000000004E-2</v>
      </c>
      <c r="V55">
        <v>8</v>
      </c>
      <c r="W55" s="3">
        <f>V55/U55</f>
        <v>81.632653061224488</v>
      </c>
      <c r="X55">
        <v>5.944</v>
      </c>
      <c r="Y55">
        <v>4.7370000000000001</v>
      </c>
      <c r="Z55">
        <v>21</v>
      </c>
      <c r="AA55" s="3">
        <f t="shared" si="12"/>
        <v>4.4331855604813173</v>
      </c>
      <c r="AB55" t="s">
        <v>1030</v>
      </c>
      <c r="AC55" s="44">
        <v>7.0000000000000001E-3</v>
      </c>
      <c r="AD55" s="4">
        <f t="shared" si="13"/>
        <v>41.608000000000004</v>
      </c>
      <c r="AE55" s="5">
        <f t="shared" si="8"/>
        <v>1.225E-2</v>
      </c>
      <c r="AF55" s="6">
        <f t="shared" si="14"/>
        <v>0.5714285714285714</v>
      </c>
      <c r="AH55">
        <v>9.5</v>
      </c>
    </row>
    <row r="56" spans="1:34">
      <c r="D56" t="s">
        <v>1043</v>
      </c>
      <c r="E56" s="1">
        <v>41477.272916666669</v>
      </c>
      <c r="G56">
        <v>26.8</v>
      </c>
      <c r="H56" t="s">
        <v>1</v>
      </c>
      <c r="I56" t="s">
        <v>247</v>
      </c>
      <c r="M56" t="s">
        <v>249</v>
      </c>
      <c r="N56" t="s">
        <v>250</v>
      </c>
      <c r="O56" t="s">
        <v>251</v>
      </c>
      <c r="P56">
        <v>36.394804000000001</v>
      </c>
      <c r="Q56">
        <v>-75.838699000000005</v>
      </c>
      <c r="R56" t="s">
        <v>1026</v>
      </c>
      <c r="S56" t="s">
        <v>1044</v>
      </c>
      <c r="T56" s="2" t="s">
        <v>8</v>
      </c>
      <c r="U56">
        <v>0.125</v>
      </c>
      <c r="V56">
        <v>10</v>
      </c>
      <c r="W56" s="3">
        <f>V56/U56</f>
        <v>80</v>
      </c>
      <c r="X56">
        <v>5.66</v>
      </c>
      <c r="Y56">
        <v>4.5919999999999996</v>
      </c>
      <c r="Z56">
        <v>15</v>
      </c>
      <c r="AA56" s="3">
        <f t="shared" si="12"/>
        <v>3.266550522648084</v>
      </c>
      <c r="AB56">
        <v>11</v>
      </c>
      <c r="AC56" s="44">
        <v>8.9999999999999993E-3</v>
      </c>
      <c r="AD56" s="4">
        <f t="shared" si="13"/>
        <v>50.94</v>
      </c>
      <c r="AE56" s="5">
        <f t="shared" si="8"/>
        <v>1.2500000000000001E-2</v>
      </c>
      <c r="AF56" s="6">
        <f t="shared" si="14"/>
        <v>0.71999999999999986</v>
      </c>
      <c r="AH56">
        <v>11</v>
      </c>
    </row>
    <row r="57" spans="1:34">
      <c r="A57" s="26">
        <v>158</v>
      </c>
      <c r="B57" s="26">
        <v>1134</v>
      </c>
      <c r="C57" s="26" t="s">
        <v>244</v>
      </c>
      <c r="D57" s="26" t="s">
        <v>272</v>
      </c>
      <c r="E57" s="27">
        <v>39643.34233796296</v>
      </c>
      <c r="F57" s="26" t="s">
        <v>273</v>
      </c>
      <c r="G57" s="26">
        <v>26</v>
      </c>
      <c r="H57" s="26" t="s">
        <v>1</v>
      </c>
      <c r="I57" s="26" t="s">
        <v>247</v>
      </c>
      <c r="J57" s="26" t="s">
        <v>248</v>
      </c>
      <c r="K57" s="26"/>
      <c r="L57" s="26"/>
      <c r="M57" s="26" t="s">
        <v>249</v>
      </c>
      <c r="N57" s="26" t="s">
        <v>250</v>
      </c>
      <c r="O57" s="26" t="s">
        <v>251</v>
      </c>
      <c r="P57" s="26">
        <v>36.394804000000001</v>
      </c>
      <c r="Q57" s="26">
        <v>-75.838699000000005</v>
      </c>
      <c r="R57" s="26" t="s">
        <v>252</v>
      </c>
      <c r="S57" s="26"/>
      <c r="T57" s="26"/>
      <c r="U57" s="26">
        <v>0.10100000000000001</v>
      </c>
      <c r="V57" s="26">
        <v>8</v>
      </c>
      <c r="W57" s="28">
        <f t="shared" si="5"/>
        <v>79.207920792079207</v>
      </c>
      <c r="X57" s="26">
        <v>5.8330000000000002</v>
      </c>
      <c r="Y57" s="26">
        <v>1.292</v>
      </c>
      <c r="Z57" s="26">
        <v>6</v>
      </c>
      <c r="AA57" s="28">
        <f t="shared" si="6"/>
        <v>4.6439628482972131</v>
      </c>
      <c r="AB57" s="26" t="s">
        <v>253</v>
      </c>
      <c r="AC57" s="44">
        <v>1.2E-2</v>
      </c>
      <c r="AD57" s="29">
        <f t="shared" si="7"/>
        <v>69.995999999999995</v>
      </c>
      <c r="AE57" s="30">
        <f t="shared" si="8"/>
        <v>1.2625000000000001E-2</v>
      </c>
      <c r="AF57" s="30">
        <f t="shared" si="9"/>
        <v>0.95049504950495045</v>
      </c>
      <c r="AG57" s="26" t="s">
        <v>274</v>
      </c>
      <c r="AH57">
        <v>8</v>
      </c>
    </row>
    <row r="58" spans="1:34">
      <c r="A58" s="26">
        <v>159</v>
      </c>
      <c r="B58" s="26">
        <v>1135</v>
      </c>
      <c r="C58" s="26" t="s">
        <v>244</v>
      </c>
      <c r="D58" s="26" t="s">
        <v>275</v>
      </c>
      <c r="E58" s="27">
        <v>39643.349976851852</v>
      </c>
      <c r="F58" s="26" t="s">
        <v>276</v>
      </c>
      <c r="G58" s="26">
        <v>26</v>
      </c>
      <c r="H58" s="26" t="s">
        <v>1</v>
      </c>
      <c r="I58" s="26" t="s">
        <v>247</v>
      </c>
      <c r="J58" s="26" t="s">
        <v>248</v>
      </c>
      <c r="K58" s="26"/>
      <c r="L58" s="26"/>
      <c r="M58" s="26" t="s">
        <v>249</v>
      </c>
      <c r="N58" s="26" t="s">
        <v>250</v>
      </c>
      <c r="O58" s="26" t="s">
        <v>251</v>
      </c>
      <c r="P58" s="26">
        <v>36.394804000000001</v>
      </c>
      <c r="Q58" s="26">
        <v>-75.838699000000005</v>
      </c>
      <c r="R58" s="26" t="s">
        <v>252</v>
      </c>
      <c r="S58" s="26"/>
      <c r="T58" s="26"/>
      <c r="U58" s="26">
        <v>0.12</v>
      </c>
      <c r="V58" s="26">
        <v>10</v>
      </c>
      <c r="W58" s="28">
        <f t="shared" si="5"/>
        <v>83.333333333333343</v>
      </c>
      <c r="X58" s="26">
        <v>5.9459999999999997</v>
      </c>
      <c r="Y58" s="26">
        <v>3.2759999999999998</v>
      </c>
      <c r="Z58" s="26">
        <v>16</v>
      </c>
      <c r="AA58" s="28">
        <f t="shared" si="6"/>
        <v>4.8840048840048844</v>
      </c>
      <c r="AB58" s="26" t="s">
        <v>277</v>
      </c>
      <c r="AC58" s="44">
        <v>8.0000000000000002E-3</v>
      </c>
      <c r="AD58" s="29">
        <f t="shared" si="7"/>
        <v>47.567999999999998</v>
      </c>
      <c r="AE58" s="30">
        <f t="shared" si="8"/>
        <v>1.2E-2</v>
      </c>
      <c r="AF58" s="30">
        <f t="shared" si="9"/>
        <v>0.66666666666666663</v>
      </c>
      <c r="AG58" s="26" t="s">
        <v>278</v>
      </c>
      <c r="AH58">
        <v>10.5</v>
      </c>
    </row>
    <row r="59" spans="1:34">
      <c r="A59" s="26">
        <v>160</v>
      </c>
      <c r="B59" s="26">
        <v>1136</v>
      </c>
      <c r="C59" s="26" t="s">
        <v>244</v>
      </c>
      <c r="D59" s="26" t="s">
        <v>279</v>
      </c>
      <c r="E59" s="27">
        <v>39643.354907407411</v>
      </c>
      <c r="F59" s="26" t="s">
        <v>280</v>
      </c>
      <c r="G59" s="26">
        <v>26</v>
      </c>
      <c r="H59" s="26" t="s">
        <v>1</v>
      </c>
      <c r="I59" s="26" t="s">
        <v>247</v>
      </c>
      <c r="J59" s="26" t="s">
        <v>281</v>
      </c>
      <c r="K59" s="26"/>
      <c r="L59" s="26"/>
      <c r="M59" s="26" t="s">
        <v>249</v>
      </c>
      <c r="N59" s="26" t="s">
        <v>250</v>
      </c>
      <c r="O59" s="26" t="s">
        <v>251</v>
      </c>
      <c r="P59" s="26">
        <v>36.394804000000001</v>
      </c>
      <c r="Q59" s="26">
        <v>-75.838699000000005</v>
      </c>
      <c r="R59" s="26" t="s">
        <v>252</v>
      </c>
      <c r="S59" s="26"/>
      <c r="T59" s="26"/>
      <c r="U59" s="26">
        <v>0.154</v>
      </c>
      <c r="V59" s="26">
        <v>12</v>
      </c>
      <c r="W59" s="28">
        <f t="shared" si="5"/>
        <v>77.922077922077918</v>
      </c>
      <c r="X59" s="26">
        <v>5.8780000000000001</v>
      </c>
      <c r="Y59" s="26">
        <v>3.3159999999999998</v>
      </c>
      <c r="Z59" s="26">
        <v>11</v>
      </c>
      <c r="AA59" s="28">
        <f t="shared" si="6"/>
        <v>3.3172496984318456</v>
      </c>
      <c r="AB59" s="26" t="s">
        <v>282</v>
      </c>
      <c r="AC59" s="44">
        <v>8.9999999999999993E-3</v>
      </c>
      <c r="AD59" s="29">
        <f t="shared" si="7"/>
        <v>52.901999999999994</v>
      </c>
      <c r="AE59" s="30">
        <f t="shared" si="8"/>
        <v>1.2833333333333334E-2</v>
      </c>
      <c r="AF59" s="30">
        <f t="shared" si="9"/>
        <v>0.7012987012987012</v>
      </c>
      <c r="AG59" s="26" t="s">
        <v>283</v>
      </c>
      <c r="AH59">
        <v>11</v>
      </c>
    </row>
    <row r="60" spans="1:34">
      <c r="A60" s="26">
        <v>161</v>
      </c>
      <c r="B60" s="26">
        <v>1137</v>
      </c>
      <c r="C60" s="26" t="s">
        <v>244</v>
      </c>
      <c r="D60" s="26" t="s">
        <v>284</v>
      </c>
      <c r="E60" s="27">
        <v>39643.356851851851</v>
      </c>
      <c r="F60" s="26" t="s">
        <v>285</v>
      </c>
      <c r="G60" s="26">
        <v>26</v>
      </c>
      <c r="H60" s="26" t="s">
        <v>1</v>
      </c>
      <c r="I60" s="26" t="s">
        <v>247</v>
      </c>
      <c r="J60" s="26" t="s">
        <v>248</v>
      </c>
      <c r="K60" s="26"/>
      <c r="L60" s="26"/>
      <c r="M60" s="26" t="s">
        <v>249</v>
      </c>
      <c r="N60" s="26" t="s">
        <v>250</v>
      </c>
      <c r="O60" s="26" t="s">
        <v>251</v>
      </c>
      <c r="P60" s="26">
        <v>36.394804000000001</v>
      </c>
      <c r="Q60" s="26">
        <v>-75.838699000000005</v>
      </c>
      <c r="R60" s="26" t="s">
        <v>252</v>
      </c>
      <c r="S60" s="26"/>
      <c r="T60" s="26"/>
      <c r="U60" s="26">
        <v>0.154</v>
      </c>
      <c r="V60" s="26">
        <v>12</v>
      </c>
      <c r="W60" s="28">
        <f t="shared" si="5"/>
        <v>77.922077922077918</v>
      </c>
      <c r="X60" s="26">
        <v>5.8879999999999999</v>
      </c>
      <c r="Y60" s="26">
        <v>4.7789999999999999</v>
      </c>
      <c r="Z60" s="26">
        <v>19</v>
      </c>
      <c r="AA60" s="28">
        <f t="shared" si="6"/>
        <v>3.9757271395689475</v>
      </c>
      <c r="AB60" s="26" t="s">
        <v>286</v>
      </c>
      <c r="AC60" s="44">
        <v>8.0000000000000002E-3</v>
      </c>
      <c r="AD60" s="29">
        <f t="shared" si="7"/>
        <v>47.103999999999999</v>
      </c>
      <c r="AE60" s="30">
        <f t="shared" si="8"/>
        <v>1.2833333333333334E-2</v>
      </c>
      <c r="AF60" s="30">
        <f t="shared" si="9"/>
        <v>0.62337662337662336</v>
      </c>
      <c r="AG60" s="26" t="s">
        <v>287</v>
      </c>
      <c r="AH60">
        <v>11.5</v>
      </c>
    </row>
    <row r="61" spans="1:34">
      <c r="A61" s="34">
        <v>169</v>
      </c>
      <c r="B61" s="34">
        <v>1138</v>
      </c>
      <c r="C61" s="34" t="s">
        <v>244</v>
      </c>
      <c r="D61" s="34" t="s">
        <v>288</v>
      </c>
      <c r="E61" s="35">
        <v>39646.443287037036</v>
      </c>
      <c r="F61" s="34" t="s">
        <v>289</v>
      </c>
      <c r="G61" s="34">
        <v>27.5</v>
      </c>
      <c r="H61" s="34" t="s">
        <v>1</v>
      </c>
      <c r="I61" s="34" t="s">
        <v>247</v>
      </c>
      <c r="J61" s="34" t="s">
        <v>281</v>
      </c>
      <c r="K61" s="34"/>
      <c r="L61" s="34"/>
      <c r="M61" s="34" t="s">
        <v>249</v>
      </c>
      <c r="N61" s="34" t="s">
        <v>250</v>
      </c>
      <c r="O61" s="34" t="s">
        <v>251</v>
      </c>
      <c r="P61" s="34">
        <v>36.394804000000001</v>
      </c>
      <c r="Q61" s="34">
        <v>-75.838699000000005</v>
      </c>
      <c r="R61" s="34" t="s">
        <v>252</v>
      </c>
      <c r="S61" s="34"/>
      <c r="T61" s="34" t="s">
        <v>8</v>
      </c>
      <c r="U61" s="34">
        <v>0.185</v>
      </c>
      <c r="V61" s="34">
        <v>13</v>
      </c>
      <c r="W61" s="36">
        <f t="shared" si="5"/>
        <v>70.270270270270274</v>
      </c>
      <c r="X61" s="34">
        <v>5.9870000000000001</v>
      </c>
      <c r="Y61" s="34">
        <v>5.8159999999999998</v>
      </c>
      <c r="Z61" s="34">
        <v>17</v>
      </c>
      <c r="AA61" s="36">
        <f t="shared" si="6"/>
        <v>2.922971114167813</v>
      </c>
      <c r="AB61" s="34" t="s">
        <v>290</v>
      </c>
      <c r="AC61" s="34">
        <v>8.9999999999999993E-3</v>
      </c>
      <c r="AD61" s="37">
        <f t="shared" si="7"/>
        <v>53.882999999999996</v>
      </c>
      <c r="AE61" s="38">
        <f t="shared" si="8"/>
        <v>1.4230769230769231E-2</v>
      </c>
      <c r="AF61" s="38">
        <f t="shared" si="9"/>
        <v>0.63243243243243241</v>
      </c>
      <c r="AG61" s="34" t="s">
        <v>291</v>
      </c>
      <c r="AH61">
        <v>12.5</v>
      </c>
    </row>
    <row r="62" spans="1:34">
      <c r="A62" s="34">
        <v>174</v>
      </c>
      <c r="B62" s="34">
        <v>1139</v>
      </c>
      <c r="C62" s="34" t="s">
        <v>244</v>
      </c>
      <c r="D62" s="34" t="s">
        <v>292</v>
      </c>
      <c r="E62" s="35">
        <v>39647.36886574074</v>
      </c>
      <c r="F62" s="34" t="s">
        <v>293</v>
      </c>
      <c r="G62" s="34">
        <v>28.5</v>
      </c>
      <c r="H62" s="34" t="s">
        <v>1</v>
      </c>
      <c r="I62" s="34" t="s">
        <v>247</v>
      </c>
      <c r="J62" s="34" t="s">
        <v>281</v>
      </c>
      <c r="K62" s="34"/>
      <c r="L62" s="34"/>
      <c r="M62" s="34" t="s">
        <v>249</v>
      </c>
      <c r="N62" s="34" t="s">
        <v>250</v>
      </c>
      <c r="O62" s="34" t="s">
        <v>251</v>
      </c>
      <c r="P62" s="34">
        <v>36.390000999999998</v>
      </c>
      <c r="Q62" s="34">
        <v>-75.836534</v>
      </c>
      <c r="R62" s="34" t="s">
        <v>294</v>
      </c>
      <c r="S62" s="34"/>
      <c r="T62" s="34" t="s">
        <v>29</v>
      </c>
      <c r="U62" s="34">
        <v>0.158</v>
      </c>
      <c r="V62" s="34">
        <v>12</v>
      </c>
      <c r="W62" s="36">
        <f t="shared" si="5"/>
        <v>75.949367088607588</v>
      </c>
      <c r="X62" s="34">
        <v>5.3520000000000003</v>
      </c>
      <c r="Y62" s="34">
        <v>2.3359999999999999</v>
      </c>
      <c r="Z62" s="34">
        <v>7</v>
      </c>
      <c r="AA62" s="36">
        <f t="shared" si="6"/>
        <v>2.9965753424657535</v>
      </c>
      <c r="AB62" s="34" t="s">
        <v>295</v>
      </c>
      <c r="AC62" s="34">
        <v>1.2999999999999999E-2</v>
      </c>
      <c r="AD62" s="37">
        <f t="shared" si="7"/>
        <v>69.575999999999993</v>
      </c>
      <c r="AE62" s="38">
        <f t="shared" si="8"/>
        <v>1.3166666666666667E-2</v>
      </c>
      <c r="AF62" s="38">
        <f t="shared" si="9"/>
        <v>0.98734177215189867</v>
      </c>
      <c r="AG62" s="34" t="s">
        <v>296</v>
      </c>
      <c r="AH62">
        <v>12</v>
      </c>
    </row>
    <row r="63" spans="1:34">
      <c r="A63" s="34"/>
      <c r="B63" s="34">
        <v>1140</v>
      </c>
      <c r="C63" s="34" t="s">
        <v>244</v>
      </c>
      <c r="D63" s="34" t="s">
        <v>292</v>
      </c>
      <c r="E63" s="35">
        <v>39647.36886574074</v>
      </c>
      <c r="F63" s="34" t="s">
        <v>293</v>
      </c>
      <c r="G63" s="34">
        <v>28.5</v>
      </c>
      <c r="H63" s="34" t="s">
        <v>1</v>
      </c>
      <c r="I63" s="34" t="s">
        <v>247</v>
      </c>
      <c r="J63" s="34" t="s">
        <v>281</v>
      </c>
      <c r="K63" s="34"/>
      <c r="L63" s="34"/>
      <c r="M63" s="34" t="s">
        <v>249</v>
      </c>
      <c r="N63" s="34" t="s">
        <v>250</v>
      </c>
      <c r="O63" s="34" t="s">
        <v>251</v>
      </c>
      <c r="P63" s="34">
        <v>36.390000999999998</v>
      </c>
      <c r="Q63" s="34">
        <v>-75.836534</v>
      </c>
      <c r="R63" s="34" t="s">
        <v>294</v>
      </c>
      <c r="S63" s="34"/>
      <c r="T63" s="34" t="s">
        <v>29</v>
      </c>
      <c r="U63" s="34">
        <v>0.11899999999999999</v>
      </c>
      <c r="V63" s="34">
        <v>9</v>
      </c>
      <c r="W63" s="36">
        <f t="shared" si="5"/>
        <v>75.630252100840337</v>
      </c>
      <c r="X63" s="34">
        <v>5.835</v>
      </c>
      <c r="Y63" s="34">
        <v>1.298</v>
      </c>
      <c r="Z63" s="34">
        <v>5</v>
      </c>
      <c r="AA63" s="36">
        <f t="shared" si="6"/>
        <v>3.852080123266564</v>
      </c>
      <c r="AB63" s="34" t="s">
        <v>295</v>
      </c>
      <c r="AC63" s="34">
        <v>8.9999999999999993E-3</v>
      </c>
      <c r="AD63" s="37">
        <f t="shared" si="7"/>
        <v>52.514999999999993</v>
      </c>
      <c r="AE63" s="38">
        <f t="shared" si="8"/>
        <v>1.3222222222222222E-2</v>
      </c>
      <c r="AF63" s="38">
        <f t="shared" si="9"/>
        <v>0.68067226890756294</v>
      </c>
      <c r="AG63" s="34" t="s">
        <v>297</v>
      </c>
      <c r="AH63">
        <v>12</v>
      </c>
    </row>
    <row r="64" spans="1:34">
      <c r="A64" s="34">
        <v>175</v>
      </c>
      <c r="B64" s="34">
        <v>1141</v>
      </c>
      <c r="C64" s="34" t="s">
        <v>244</v>
      </c>
      <c r="D64" s="34" t="s">
        <v>298</v>
      </c>
      <c r="E64" s="35">
        <v>39647.39162037037</v>
      </c>
      <c r="F64" s="34" t="s">
        <v>299</v>
      </c>
      <c r="G64" s="34">
        <v>28.5</v>
      </c>
      <c r="H64" s="34" t="s">
        <v>1</v>
      </c>
      <c r="I64" s="34" t="s">
        <v>247</v>
      </c>
      <c r="J64" s="34" t="s">
        <v>248</v>
      </c>
      <c r="K64" s="34"/>
      <c r="L64" s="34"/>
      <c r="M64" s="34" t="s">
        <v>249</v>
      </c>
      <c r="N64" s="34" t="s">
        <v>250</v>
      </c>
      <c r="O64" s="34" t="s">
        <v>251</v>
      </c>
      <c r="P64" s="34">
        <v>36.394804000000001</v>
      </c>
      <c r="Q64" s="34">
        <v>-75.838699000000005</v>
      </c>
      <c r="R64" s="34" t="s">
        <v>252</v>
      </c>
      <c r="S64" s="34"/>
      <c r="T64" s="34" t="s">
        <v>8</v>
      </c>
      <c r="U64" s="34">
        <v>9.9000000000000005E-2</v>
      </c>
      <c r="V64" s="34">
        <v>8</v>
      </c>
      <c r="W64" s="36">
        <f t="shared" si="5"/>
        <v>80.808080808080803</v>
      </c>
      <c r="X64" s="34">
        <v>6.01</v>
      </c>
      <c r="Y64" s="34">
        <v>1.796</v>
      </c>
      <c r="Z64" s="34">
        <v>10</v>
      </c>
      <c r="AA64" s="36">
        <f t="shared" si="6"/>
        <v>5.5679287305122491</v>
      </c>
      <c r="AB64" s="34" t="s">
        <v>300</v>
      </c>
      <c r="AC64" s="34">
        <v>8.0000000000000002E-3</v>
      </c>
      <c r="AD64" s="37">
        <f t="shared" si="7"/>
        <v>48.08</v>
      </c>
      <c r="AE64" s="38">
        <f t="shared" si="8"/>
        <v>1.2375000000000001E-2</v>
      </c>
      <c r="AF64" s="38">
        <f t="shared" si="9"/>
        <v>0.64646464646464641</v>
      </c>
      <c r="AG64" s="34" t="s">
        <v>301</v>
      </c>
      <c r="AH64">
        <v>8.5</v>
      </c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9"/>
  <sheetViews>
    <sheetView topLeftCell="G1" workbookViewId="0">
      <pane xSplit="17580" topLeftCell="AC1"/>
      <selection activeCell="A2" sqref="A2:AF9"/>
      <selection pane="topRight" activeCell="T1" sqref="T1"/>
    </sheetView>
  </sheetViews>
  <sheetFormatPr defaultColWidth="11" defaultRowHeight="15.75"/>
  <cols>
    <col min="5" max="5" width="15.375" bestFit="1" customWidth="1"/>
  </cols>
  <sheetData>
    <row r="1" spans="1:33">
      <c r="V1" s="63" t="s">
        <v>48</v>
      </c>
      <c r="W1" s="63"/>
      <c r="X1" s="63"/>
      <c r="Z1" s="63" t="s">
        <v>49</v>
      </c>
      <c r="AA1" s="63"/>
      <c r="AB1" s="63"/>
      <c r="AD1" s="4"/>
      <c r="AE1" s="5"/>
    </row>
    <row r="2" spans="1:33" s="10" customFormat="1" ht="47.25">
      <c r="A2" s="10" t="s">
        <v>50</v>
      </c>
      <c r="B2" s="10" t="s">
        <v>89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90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 t="s">
        <v>69</v>
      </c>
      <c r="U2" s="10" t="s">
        <v>70</v>
      </c>
      <c r="V2" s="10" t="s">
        <v>71</v>
      </c>
      <c r="W2" s="12" t="s">
        <v>72</v>
      </c>
      <c r="X2" s="10" t="s">
        <v>73</v>
      </c>
      <c r="Y2" s="10" t="s">
        <v>74</v>
      </c>
      <c r="Z2" s="10" t="s">
        <v>75</v>
      </c>
      <c r="AA2" s="12" t="s">
        <v>76</v>
      </c>
      <c r="AB2" s="10" t="s">
        <v>77</v>
      </c>
      <c r="AC2" s="14" t="s">
        <v>78</v>
      </c>
      <c r="AD2" s="16" t="s">
        <v>79</v>
      </c>
      <c r="AE2" s="18" t="s">
        <v>91</v>
      </c>
      <c r="AF2" s="14" t="s">
        <v>92</v>
      </c>
      <c r="AG2" s="14" t="s">
        <v>93</v>
      </c>
    </row>
    <row r="3" spans="1:33" s="2" customFormat="1">
      <c r="A3"/>
      <c r="B3">
        <v>1558</v>
      </c>
      <c r="C3"/>
      <c r="D3" t="s">
        <v>520</v>
      </c>
      <c r="E3" s="1">
        <v>40669.251388888886</v>
      </c>
      <c r="F3"/>
      <c r="G3">
        <v>18.899999999999999</v>
      </c>
      <c r="H3" t="s">
        <v>106</v>
      </c>
      <c r="I3" t="s">
        <v>521</v>
      </c>
      <c r="J3"/>
      <c r="K3" t="s">
        <v>522</v>
      </c>
      <c r="L3"/>
      <c r="M3" t="s">
        <v>102</v>
      </c>
      <c r="N3" t="s">
        <v>103</v>
      </c>
      <c r="O3" t="s">
        <v>173</v>
      </c>
      <c r="P3">
        <v>29.516999999999999</v>
      </c>
      <c r="Q3">
        <v>-82.222690999999998</v>
      </c>
      <c r="R3" t="s">
        <v>174</v>
      </c>
      <c r="S3" t="s">
        <v>175</v>
      </c>
      <c r="T3" t="s">
        <v>17</v>
      </c>
      <c r="U3">
        <v>0.875</v>
      </c>
      <c r="V3">
        <v>26</v>
      </c>
      <c r="W3" s="3">
        <f t="shared" ref="W3:W9" si="0">V3/U3</f>
        <v>29.714285714285715</v>
      </c>
      <c r="X3">
        <v>4.9850000000000003</v>
      </c>
      <c r="Y3"/>
      <c r="Z3"/>
      <c r="AA3" s="3"/>
      <c r="AB3"/>
      <c r="AC3"/>
      <c r="AD3" s="4"/>
      <c r="AE3" s="6">
        <f t="shared" ref="AE3:AE9" si="1">U3/V3</f>
        <v>3.3653846153846152E-2</v>
      </c>
      <c r="AF3"/>
      <c r="AG3"/>
    </row>
    <row r="4" spans="1:33" s="2" customFormat="1">
      <c r="A4"/>
      <c r="B4">
        <v>1555</v>
      </c>
      <c r="C4"/>
      <c r="D4" t="s">
        <v>523</v>
      </c>
      <c r="E4" s="1">
        <v>40669.230555555558</v>
      </c>
      <c r="F4"/>
      <c r="G4">
        <v>19.7</v>
      </c>
      <c r="H4" t="s">
        <v>106</v>
      </c>
      <c r="I4" t="s">
        <v>521</v>
      </c>
      <c r="J4"/>
      <c r="K4" t="s">
        <v>522</v>
      </c>
      <c r="L4"/>
      <c r="M4" t="s">
        <v>102</v>
      </c>
      <c r="N4" t="s">
        <v>103</v>
      </c>
      <c r="O4" t="s">
        <v>173</v>
      </c>
      <c r="P4">
        <v>29.516999999999999</v>
      </c>
      <c r="Q4">
        <v>-82.222690999999998</v>
      </c>
      <c r="R4" t="s">
        <v>174</v>
      </c>
      <c r="S4" t="s">
        <v>175</v>
      </c>
      <c r="T4" t="s">
        <v>17</v>
      </c>
      <c r="U4">
        <v>1.4159999999999999</v>
      </c>
      <c r="V4">
        <v>43</v>
      </c>
      <c r="W4" s="25">
        <f t="shared" si="0"/>
        <v>30.36723163841808</v>
      </c>
      <c r="X4">
        <v>4.944</v>
      </c>
      <c r="Y4"/>
      <c r="Z4"/>
      <c r="AA4" s="3"/>
      <c r="AB4" t="s">
        <v>524</v>
      </c>
      <c r="AC4">
        <v>0.02</v>
      </c>
      <c r="AD4" s="32">
        <f t="shared" ref="AD4:AD9" si="2">AC4*(X4*1000)</f>
        <v>98.88</v>
      </c>
      <c r="AE4" s="6">
        <f t="shared" si="1"/>
        <v>3.2930232558139531E-2</v>
      </c>
      <c r="AF4" s="6">
        <f t="shared" ref="AF4:AF9" si="3">AC4/AE4</f>
        <v>0.6073446327683617</v>
      </c>
      <c r="AG4"/>
    </row>
    <row r="5" spans="1:33" s="2" customFormat="1">
      <c r="A5"/>
      <c r="B5">
        <v>1556</v>
      </c>
      <c r="C5"/>
      <c r="D5" t="s">
        <v>525</v>
      </c>
      <c r="E5" s="1">
        <v>40669.230555555558</v>
      </c>
      <c r="F5"/>
      <c r="G5">
        <v>19.7</v>
      </c>
      <c r="H5" t="s">
        <v>106</v>
      </c>
      <c r="I5" t="s">
        <v>521</v>
      </c>
      <c r="J5"/>
      <c r="K5" t="s">
        <v>522</v>
      </c>
      <c r="L5"/>
      <c r="M5" t="s">
        <v>102</v>
      </c>
      <c r="N5" t="s">
        <v>103</v>
      </c>
      <c r="O5" t="s">
        <v>173</v>
      </c>
      <c r="P5">
        <v>29.516999999999999</v>
      </c>
      <c r="Q5">
        <v>-82.222690999999998</v>
      </c>
      <c r="R5" t="s">
        <v>174</v>
      </c>
      <c r="S5" t="s">
        <v>175</v>
      </c>
      <c r="T5" t="s">
        <v>17</v>
      </c>
      <c r="U5">
        <v>0.56200000000000006</v>
      </c>
      <c r="V5">
        <v>17</v>
      </c>
      <c r="W5" s="3">
        <f t="shared" si="0"/>
        <v>30.249110320284693</v>
      </c>
      <c r="X5">
        <v>4.9349999999999996</v>
      </c>
      <c r="Y5"/>
      <c r="Z5"/>
      <c r="AA5" s="3"/>
      <c r="AB5"/>
      <c r="AC5">
        <v>0.02</v>
      </c>
      <c r="AD5" s="4">
        <f t="shared" si="2"/>
        <v>98.7</v>
      </c>
      <c r="AE5" s="6">
        <f t="shared" si="1"/>
        <v>3.3058823529411765E-2</v>
      </c>
      <c r="AF5" s="6">
        <f t="shared" si="3"/>
        <v>0.604982206405694</v>
      </c>
      <c r="AG5"/>
    </row>
    <row r="6" spans="1:33" s="2" customFormat="1">
      <c r="A6"/>
      <c r="B6">
        <v>1557</v>
      </c>
      <c r="C6"/>
      <c r="D6" t="s">
        <v>526</v>
      </c>
      <c r="E6" s="1">
        <v>40669.230555555558</v>
      </c>
      <c r="F6"/>
      <c r="G6">
        <v>19.7</v>
      </c>
      <c r="H6" t="s">
        <v>106</v>
      </c>
      <c r="I6" t="s">
        <v>521</v>
      </c>
      <c r="J6"/>
      <c r="K6" t="s">
        <v>522</v>
      </c>
      <c r="L6"/>
      <c r="M6" t="s">
        <v>102</v>
      </c>
      <c r="N6" t="s">
        <v>103</v>
      </c>
      <c r="O6" t="s">
        <v>173</v>
      </c>
      <c r="P6">
        <v>29.516999999999999</v>
      </c>
      <c r="Q6">
        <v>-82.222690999999998</v>
      </c>
      <c r="R6" t="s">
        <v>174</v>
      </c>
      <c r="S6" t="s">
        <v>175</v>
      </c>
      <c r="T6" t="s">
        <v>17</v>
      </c>
      <c r="U6">
        <v>0.36299999999999999</v>
      </c>
      <c r="V6">
        <v>11</v>
      </c>
      <c r="W6" s="3">
        <f t="shared" si="0"/>
        <v>30.303030303030305</v>
      </c>
      <c r="X6">
        <v>5.008</v>
      </c>
      <c r="Y6"/>
      <c r="Z6"/>
      <c r="AA6" s="3"/>
      <c r="AB6"/>
      <c r="AC6">
        <v>0.02</v>
      </c>
      <c r="AD6" s="4">
        <f t="shared" si="2"/>
        <v>100.16</v>
      </c>
      <c r="AE6" s="6">
        <f t="shared" si="1"/>
        <v>3.3000000000000002E-2</v>
      </c>
      <c r="AF6" s="6">
        <f t="shared" si="3"/>
        <v>0.60606060606060608</v>
      </c>
      <c r="AG6"/>
    </row>
    <row r="7" spans="1:33" s="2" customFormat="1">
      <c r="A7"/>
      <c r="B7">
        <v>1559</v>
      </c>
      <c r="C7"/>
      <c r="D7" t="s">
        <v>206</v>
      </c>
      <c r="E7" s="1">
        <v>40671.229166666664</v>
      </c>
      <c r="F7"/>
      <c r="G7">
        <v>19.8</v>
      </c>
      <c r="H7" t="s">
        <v>106</v>
      </c>
      <c r="I7" t="s">
        <v>521</v>
      </c>
      <c r="J7" t="s">
        <v>527</v>
      </c>
      <c r="K7" t="s">
        <v>522</v>
      </c>
      <c r="L7"/>
      <c r="M7" t="s">
        <v>102</v>
      </c>
      <c r="N7" t="s">
        <v>103</v>
      </c>
      <c r="O7" t="s">
        <v>173</v>
      </c>
      <c r="P7">
        <v>29.516999999999999</v>
      </c>
      <c r="Q7">
        <v>-82.222690999999998</v>
      </c>
      <c r="R7" t="s">
        <v>174</v>
      </c>
      <c r="S7" t="s">
        <v>175</v>
      </c>
      <c r="T7" t="s">
        <v>17</v>
      </c>
      <c r="U7">
        <v>0.42799999999999999</v>
      </c>
      <c r="V7">
        <v>13</v>
      </c>
      <c r="W7" s="3">
        <f t="shared" si="0"/>
        <v>30.373831775700936</v>
      </c>
      <c r="X7">
        <v>4.8780000000000001</v>
      </c>
      <c r="Y7"/>
      <c r="Z7"/>
      <c r="AA7" s="3"/>
      <c r="AB7"/>
      <c r="AC7">
        <v>0.02</v>
      </c>
      <c r="AD7" s="4">
        <f t="shared" si="2"/>
        <v>97.56</v>
      </c>
      <c r="AE7" s="6">
        <f t="shared" si="1"/>
        <v>3.2923076923076923E-2</v>
      </c>
      <c r="AF7" s="6">
        <f t="shared" si="3"/>
        <v>0.60747663551401876</v>
      </c>
      <c r="AG7"/>
    </row>
    <row r="8" spans="1:33" s="2" customFormat="1">
      <c r="A8"/>
      <c r="B8">
        <v>1560</v>
      </c>
      <c r="C8"/>
      <c r="D8" t="s">
        <v>528</v>
      </c>
      <c r="E8" s="1">
        <v>40671.236805555556</v>
      </c>
      <c r="F8"/>
      <c r="G8">
        <v>19.8</v>
      </c>
      <c r="H8" t="s">
        <v>106</v>
      </c>
      <c r="I8" t="s">
        <v>521</v>
      </c>
      <c r="J8"/>
      <c r="K8" t="s">
        <v>522</v>
      </c>
      <c r="L8"/>
      <c r="M8" t="s">
        <v>102</v>
      </c>
      <c r="N8" t="s">
        <v>103</v>
      </c>
      <c r="O8" t="s">
        <v>173</v>
      </c>
      <c r="P8">
        <v>29.516999999999999</v>
      </c>
      <c r="Q8">
        <v>-82.222690999999998</v>
      </c>
      <c r="R8" t="s">
        <v>174</v>
      </c>
      <c r="S8" t="s">
        <v>175</v>
      </c>
      <c r="T8" t="s">
        <v>17</v>
      </c>
      <c r="U8">
        <v>0.85499999999999998</v>
      </c>
      <c r="V8">
        <v>26</v>
      </c>
      <c r="W8" s="3">
        <f t="shared" si="0"/>
        <v>30.4093567251462</v>
      </c>
      <c r="X8">
        <v>4.8949999999999996</v>
      </c>
      <c r="Y8"/>
      <c r="Z8"/>
      <c r="AA8" s="3"/>
      <c r="AB8"/>
      <c r="AC8">
        <v>2.1000000000000001E-2</v>
      </c>
      <c r="AD8" s="4">
        <f t="shared" si="2"/>
        <v>102.795</v>
      </c>
      <c r="AE8" s="6">
        <f t="shared" si="1"/>
        <v>3.2884615384615387E-2</v>
      </c>
      <c r="AF8" s="6">
        <f t="shared" si="3"/>
        <v>0.63859649122807016</v>
      </c>
      <c r="AG8"/>
    </row>
    <row r="9" spans="1:33" s="2" customFormat="1">
      <c r="A9"/>
      <c r="B9"/>
      <c r="C9"/>
      <c r="D9" t="s">
        <v>530</v>
      </c>
      <c r="E9" s="1">
        <v>41286.116574074076</v>
      </c>
      <c r="F9"/>
      <c r="G9">
        <v>21.2</v>
      </c>
      <c r="H9" t="s">
        <v>1</v>
      </c>
      <c r="I9" t="s">
        <v>529</v>
      </c>
      <c r="J9"/>
      <c r="K9"/>
      <c r="L9" t="s">
        <v>531</v>
      </c>
      <c r="M9" t="s">
        <v>102</v>
      </c>
      <c r="N9" s="41" t="s">
        <v>532</v>
      </c>
      <c r="O9" t="s">
        <v>533</v>
      </c>
      <c r="P9" s="41">
        <v>25.850845</v>
      </c>
      <c r="Q9" s="41">
        <v>-80.988997999999995</v>
      </c>
      <c r="R9" t="s">
        <v>534</v>
      </c>
      <c r="S9" s="41" t="s">
        <v>535</v>
      </c>
      <c r="T9" s="2" t="s">
        <v>536</v>
      </c>
      <c r="U9">
        <v>0.72099999999999997</v>
      </c>
      <c r="V9">
        <v>41</v>
      </c>
      <c r="W9" s="3">
        <f t="shared" si="0"/>
        <v>56.865464632454923</v>
      </c>
      <c r="X9">
        <v>5.45</v>
      </c>
      <c r="Y9">
        <v>21.832999999999998</v>
      </c>
      <c r="Z9">
        <v>13</v>
      </c>
      <c r="AA9" s="3">
        <f>Z9/Y9</f>
        <v>0.5954289378463794</v>
      </c>
      <c r="AB9" t="s">
        <v>537</v>
      </c>
      <c r="AC9">
        <v>1.0999999999999999E-2</v>
      </c>
      <c r="AD9" s="4">
        <f t="shared" si="2"/>
        <v>59.949999999999996</v>
      </c>
      <c r="AE9" s="5">
        <f t="shared" si="1"/>
        <v>1.7585365853658535E-2</v>
      </c>
      <c r="AF9" s="6">
        <f t="shared" si="3"/>
        <v>0.62552011095700422</v>
      </c>
      <c r="AG9"/>
    </row>
  </sheetData>
  <mergeCells count="2">
    <mergeCell ref="V1:X1"/>
    <mergeCell ref="Z1:AB1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regressions</vt:lpstr>
      <vt:lpstr>tinnulenta</vt:lpstr>
      <vt:lpstr>tinnula</vt:lpstr>
      <vt:lpstr>tinnulacita</vt:lpstr>
      <vt:lpstr>thomasi</vt:lpstr>
      <vt:lpstr>exigua</vt:lpstr>
      <vt:lpstr>vernalis</vt:lpstr>
      <vt:lpstr>delicatula</vt:lpstr>
      <vt:lpstr>fultoni</vt:lpstr>
      <vt:lpstr>scia</vt:lpstr>
      <vt:lpstr>imitator</vt:lpstr>
      <vt:lpstr>calusa</vt:lpstr>
      <vt:lpstr>litarena</vt:lpstr>
      <vt:lpstr>rosamacula</vt:lpstr>
    </vt:vector>
  </TitlesOfParts>
  <Company>Stroud Water Research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Funk</dc:creator>
  <cp:lastModifiedBy>Cooper,Teresa M</cp:lastModifiedBy>
  <dcterms:created xsi:type="dcterms:W3CDTF">2013-07-04T11:02:18Z</dcterms:created>
  <dcterms:modified xsi:type="dcterms:W3CDTF">2019-12-12T13:44:59Z</dcterms:modified>
</cp:coreProperties>
</file>