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235" windowHeight="11760"/>
  </bookViews>
  <sheets>
    <sheet name="msTable n+1" sheetId="8" r:id="rId1"/>
    <sheet name="phrasing data (3)" sheetId="7" r:id="rId2"/>
    <sheet name="phrasing data (2)" sheetId="11" r:id="rId3"/>
    <sheet name="phrasing data" sheetId="6" r:id="rId4"/>
    <sheet name="recordings used" sheetId="10" r:id="rId5"/>
  </sheets>
  <calcPr calcId="145621"/>
</workbook>
</file>

<file path=xl/calcChain.xml><?xml version="1.0" encoding="utf-8"?>
<calcChain xmlns="http://schemas.openxmlformats.org/spreadsheetml/2006/main">
  <c r="AY40" i="11" l="1"/>
  <c r="BH39" i="11"/>
  <c r="BB39" i="11"/>
  <c r="AV39" i="11"/>
  <c r="AP39" i="11"/>
  <c r="AJ39" i="11"/>
  <c r="F48" i="8"/>
  <c r="I48" i="8"/>
  <c r="Q40" i="8"/>
  <c r="P40" i="8"/>
  <c r="O40" i="8"/>
  <c r="Q39" i="8"/>
  <c r="P39" i="8"/>
  <c r="O39" i="8"/>
  <c r="Q38" i="8"/>
  <c r="P38" i="8"/>
  <c r="O38" i="8"/>
  <c r="Q37" i="8"/>
  <c r="P37" i="8"/>
  <c r="O37" i="8"/>
  <c r="Q36" i="8"/>
  <c r="P36" i="8"/>
  <c r="O36" i="8"/>
  <c r="Q25" i="8"/>
  <c r="P25" i="8"/>
  <c r="O25" i="8"/>
  <c r="Q24" i="8"/>
  <c r="P24" i="8"/>
  <c r="O24" i="8"/>
  <c r="Q23" i="8"/>
  <c r="P23" i="8"/>
  <c r="O23" i="8"/>
  <c r="Q22" i="8"/>
  <c r="P22" i="8"/>
  <c r="O22" i="8"/>
  <c r="Q21" i="8"/>
  <c r="P21" i="8"/>
  <c r="O21" i="8"/>
  <c r="Q47" i="8"/>
  <c r="P47" i="8"/>
  <c r="O47" i="8"/>
  <c r="Q46" i="8"/>
  <c r="P46" i="8"/>
  <c r="O46" i="8"/>
  <c r="Q45" i="8"/>
  <c r="P45" i="8"/>
  <c r="O45" i="8"/>
  <c r="Q44" i="8"/>
  <c r="P44" i="8"/>
  <c r="O44" i="8"/>
  <c r="Q32" i="8"/>
  <c r="P32" i="8"/>
  <c r="O32" i="8"/>
  <c r="Q31" i="8"/>
  <c r="P31" i="8"/>
  <c r="O31" i="8"/>
  <c r="Q30" i="8"/>
  <c r="P30" i="8"/>
  <c r="O30" i="8"/>
  <c r="Q29" i="8"/>
  <c r="P29" i="8"/>
  <c r="O29" i="8"/>
  <c r="Q17" i="8"/>
  <c r="P17" i="8"/>
  <c r="O17" i="8"/>
  <c r="Q16" i="8"/>
  <c r="P16" i="8"/>
  <c r="O16" i="8"/>
  <c r="Q15" i="8"/>
  <c r="P15" i="8"/>
  <c r="O15" i="8"/>
  <c r="Q14" i="8"/>
  <c r="P14" i="8"/>
  <c r="O14" i="8"/>
  <c r="O7" i="8"/>
  <c r="P7" i="8"/>
  <c r="Q7" i="8"/>
  <c r="O8" i="8"/>
  <c r="P8" i="8"/>
  <c r="Q8" i="8"/>
  <c r="O9" i="8"/>
  <c r="P9" i="8"/>
  <c r="Q9" i="8"/>
  <c r="O10" i="8"/>
  <c r="P10" i="8"/>
  <c r="Q10" i="8"/>
  <c r="Q6" i="8"/>
  <c r="P6" i="8"/>
  <c r="O6" i="8"/>
  <c r="N48" i="8"/>
  <c r="M48" i="8"/>
  <c r="L48" i="8"/>
  <c r="N41" i="8"/>
  <c r="M41" i="8"/>
  <c r="L41" i="8"/>
  <c r="N33" i="8"/>
  <c r="M33" i="8"/>
  <c r="L33" i="8"/>
  <c r="BN11" i="11"/>
  <c r="BO11" i="11"/>
  <c r="BN12" i="11"/>
  <c r="BO12" i="11"/>
  <c r="BN8" i="11"/>
  <c r="BO8" i="11"/>
  <c r="BN23" i="11"/>
  <c r="BO23" i="11"/>
  <c r="BN19" i="11"/>
  <c r="BO19" i="11"/>
  <c r="BN15" i="11"/>
  <c r="BO15" i="11"/>
  <c r="BN16" i="11"/>
  <c r="BO16" i="11"/>
  <c r="BN22" i="11"/>
  <c r="BO22" i="11"/>
  <c r="BN10" i="11"/>
  <c r="BO10" i="11"/>
  <c r="BN24" i="11"/>
  <c r="BO24" i="11"/>
  <c r="BN21" i="11"/>
  <c r="BO21" i="11"/>
  <c r="BN25" i="11"/>
  <c r="BO25" i="11"/>
  <c r="BN26" i="11"/>
  <c r="BO26" i="11"/>
  <c r="BN27" i="11"/>
  <c r="BO27" i="11"/>
  <c r="BN4" i="11"/>
  <c r="BO4" i="11"/>
  <c r="BN14" i="11"/>
  <c r="BO14" i="11"/>
  <c r="BN5" i="11"/>
  <c r="BO5" i="11"/>
  <c r="BN13" i="11"/>
  <c r="BO13" i="11"/>
  <c r="BN7" i="11"/>
  <c r="BO7" i="11"/>
  <c r="BN6" i="11"/>
  <c r="BO6" i="11"/>
  <c r="BN20" i="11"/>
  <c r="BO20" i="11"/>
  <c r="BN17" i="11"/>
  <c r="BO17" i="11"/>
  <c r="BN18" i="11"/>
  <c r="BO18" i="11"/>
  <c r="BN9" i="11"/>
  <c r="BO9" i="11"/>
  <c r="BT27" i="11"/>
  <c r="BU27" i="11"/>
  <c r="BT13" i="11"/>
  <c r="BU13" i="11"/>
  <c r="BT26" i="11"/>
  <c r="BU26" i="11"/>
  <c r="BT11" i="11"/>
  <c r="BU11" i="11"/>
  <c r="BT23" i="11"/>
  <c r="BU23" i="11"/>
  <c r="BT19" i="11"/>
  <c r="BU19" i="11"/>
  <c r="BT22" i="11"/>
  <c r="BU22" i="11"/>
  <c r="BT16" i="11"/>
  <c r="BU16" i="11"/>
  <c r="BT17" i="11"/>
  <c r="BU17" i="11"/>
  <c r="BT20" i="11"/>
  <c r="BU20" i="11"/>
  <c r="BT10" i="11"/>
  <c r="BU10" i="11"/>
  <c r="BT8" i="11"/>
  <c r="BU8" i="11"/>
  <c r="BT25" i="11"/>
  <c r="BU25" i="11"/>
  <c r="BT24" i="11"/>
  <c r="BU24" i="11"/>
  <c r="BT14" i="11"/>
  <c r="BU14" i="11"/>
  <c r="BT12" i="11"/>
  <c r="BU12" i="11"/>
  <c r="BT18" i="11"/>
  <c r="BU18" i="11"/>
  <c r="BT9" i="11"/>
  <c r="BU9" i="11"/>
  <c r="BT15" i="11"/>
  <c r="BU15" i="11"/>
  <c r="BT7" i="11"/>
  <c r="BU7" i="11"/>
  <c r="BT6" i="11"/>
  <c r="BU6" i="11"/>
  <c r="BT4" i="11"/>
  <c r="BU4" i="11"/>
  <c r="BU34" i="11"/>
  <c r="BT21" i="11"/>
  <c r="BU21" i="11"/>
  <c r="BT5" i="11"/>
  <c r="BU5" i="11"/>
  <c r="BZ12" i="11"/>
  <c r="CA12" i="11"/>
  <c r="BZ26" i="11"/>
  <c r="CA26" i="11"/>
  <c r="BZ14" i="11"/>
  <c r="CA14" i="11"/>
  <c r="BZ19" i="11"/>
  <c r="CA19" i="11"/>
  <c r="BZ23" i="11"/>
  <c r="CA23" i="11"/>
  <c r="BZ21" i="11"/>
  <c r="CA21" i="11"/>
  <c r="BZ22" i="11"/>
  <c r="CA22" i="11"/>
  <c r="BZ4" i="11"/>
  <c r="CA4" i="11"/>
  <c r="BZ5" i="11"/>
  <c r="CA5" i="11"/>
  <c r="BZ16" i="11"/>
  <c r="CA16" i="11"/>
  <c r="BZ17" i="11"/>
  <c r="CA17" i="11"/>
  <c r="BZ24" i="11"/>
  <c r="CA24" i="11"/>
  <c r="BZ13" i="11"/>
  <c r="CA13" i="11"/>
  <c r="BZ10" i="11"/>
  <c r="CA10" i="11"/>
  <c r="BZ15" i="11"/>
  <c r="CA15" i="11"/>
  <c r="BZ8" i="11"/>
  <c r="CA8" i="11"/>
  <c r="BZ20" i="11"/>
  <c r="CA20" i="11"/>
  <c r="BZ6" i="11"/>
  <c r="CA6" i="11"/>
  <c r="BZ11" i="11"/>
  <c r="CA11" i="11"/>
  <c r="BZ9" i="11"/>
  <c r="CA9" i="11"/>
  <c r="BZ7" i="11"/>
  <c r="CA7" i="11"/>
  <c r="BZ18" i="11"/>
  <c r="CA18" i="11"/>
  <c r="BZ25" i="11"/>
  <c r="CA25" i="11"/>
  <c r="BZ27" i="11"/>
  <c r="CF13" i="11"/>
  <c r="CG13" i="11"/>
  <c r="CF15" i="11"/>
  <c r="CG15" i="11"/>
  <c r="CF20" i="11"/>
  <c r="CG20" i="11"/>
  <c r="CF24" i="11"/>
  <c r="CG24" i="11"/>
  <c r="CF12" i="11"/>
  <c r="CG12" i="11"/>
  <c r="CF25" i="11"/>
  <c r="CG25" i="11"/>
  <c r="CF23" i="11"/>
  <c r="CG23" i="11"/>
  <c r="CF19" i="11"/>
  <c r="CG19" i="11"/>
  <c r="CF18" i="11"/>
  <c r="CG18" i="11"/>
  <c r="CF16" i="11"/>
  <c r="CG16" i="11"/>
  <c r="CF26" i="11"/>
  <c r="CG26" i="11"/>
  <c r="CF22" i="11"/>
  <c r="CG22" i="11"/>
  <c r="CF27" i="11"/>
  <c r="CF29" i="11"/>
  <c r="CF30" i="11"/>
  <c r="CF7" i="11"/>
  <c r="CG7" i="11"/>
  <c r="CF4" i="11"/>
  <c r="CG4" i="11"/>
  <c r="CF6" i="11"/>
  <c r="CG6" i="11"/>
  <c r="CF21" i="11"/>
  <c r="CG21" i="11"/>
  <c r="CF11" i="11"/>
  <c r="CG11" i="11"/>
  <c r="CF9" i="11"/>
  <c r="CG9" i="11"/>
  <c r="CF8" i="11"/>
  <c r="CG8" i="11"/>
  <c r="CF14" i="11"/>
  <c r="CG14" i="11"/>
  <c r="CF10" i="11"/>
  <c r="CG10" i="11"/>
  <c r="CF17" i="11"/>
  <c r="CG17" i="11"/>
  <c r="CF5" i="11"/>
  <c r="CM22" i="11"/>
  <c r="CN22" i="11"/>
  <c r="CM10" i="11"/>
  <c r="CN10" i="11"/>
  <c r="CM8" i="11"/>
  <c r="CN8" i="11"/>
  <c r="CM9" i="11"/>
  <c r="CN9" i="11"/>
  <c r="CM19" i="11"/>
  <c r="CN19" i="11"/>
  <c r="CM18" i="11"/>
  <c r="CN18" i="11"/>
  <c r="CM20" i="11"/>
  <c r="CN20" i="11"/>
  <c r="CM21" i="11"/>
  <c r="CN21" i="11"/>
  <c r="CM13" i="11"/>
  <c r="CN13" i="11"/>
  <c r="CM6" i="11"/>
  <c r="CM17" i="11"/>
  <c r="CN17" i="11"/>
  <c r="CM7" i="11"/>
  <c r="CN7" i="11"/>
  <c r="CM16" i="11"/>
  <c r="CN16" i="11"/>
  <c r="CM14" i="11"/>
  <c r="CN14" i="11"/>
  <c r="CM11" i="11"/>
  <c r="CN11" i="11"/>
  <c r="CM4" i="11"/>
  <c r="CN4" i="11"/>
  <c r="CM15" i="11"/>
  <c r="CN15" i="11"/>
  <c r="CM5" i="11"/>
  <c r="CN5" i="11"/>
  <c r="CM12" i="11"/>
  <c r="CS19" i="11"/>
  <c r="CT19" i="11"/>
  <c r="CS21" i="11"/>
  <c r="CT21" i="11"/>
  <c r="CS23" i="11"/>
  <c r="CT23" i="11"/>
  <c r="CS18" i="11"/>
  <c r="CT18" i="11"/>
  <c r="CS5" i="11"/>
  <c r="CT5" i="11"/>
  <c r="CS4" i="11"/>
  <c r="CT4" i="11"/>
  <c r="CS10" i="11"/>
  <c r="CT10" i="11"/>
  <c r="CS9" i="11"/>
  <c r="CT9" i="11"/>
  <c r="CS16" i="11"/>
  <c r="CT16" i="11"/>
  <c r="CS22" i="11"/>
  <c r="CT22" i="11"/>
  <c r="CS20" i="11"/>
  <c r="CT20" i="11"/>
  <c r="CS26" i="11"/>
  <c r="CT26" i="11"/>
  <c r="CS8" i="11"/>
  <c r="CT8" i="11"/>
  <c r="CS6" i="11"/>
  <c r="CT6" i="11"/>
  <c r="CS7" i="11"/>
  <c r="CT7" i="11"/>
  <c r="CS11" i="11"/>
  <c r="CT11" i="11"/>
  <c r="CS25" i="11"/>
  <c r="CT25" i="11"/>
  <c r="CS13" i="11"/>
  <c r="CT13" i="11"/>
  <c r="CS24" i="11"/>
  <c r="CT24" i="11"/>
  <c r="CS15" i="11"/>
  <c r="CT15" i="11"/>
  <c r="CS17" i="11"/>
  <c r="CT17" i="11"/>
  <c r="CS14" i="11"/>
  <c r="CT14" i="11"/>
  <c r="CS12" i="11"/>
  <c r="CT12" i="11"/>
  <c r="CY15" i="11"/>
  <c r="CZ15" i="11"/>
  <c r="CY9" i="11"/>
  <c r="CZ9" i="11"/>
  <c r="CY6" i="11"/>
  <c r="CZ6" i="11"/>
  <c r="CY20" i="11"/>
  <c r="CZ20" i="11"/>
  <c r="CY19" i="11"/>
  <c r="CZ19" i="11"/>
  <c r="CY12" i="11"/>
  <c r="CZ12" i="11"/>
  <c r="CY13" i="11"/>
  <c r="CZ13" i="11"/>
  <c r="CY14" i="11"/>
  <c r="CZ14" i="11"/>
  <c r="CY16" i="11"/>
  <c r="CZ16" i="11"/>
  <c r="CY7" i="11"/>
  <c r="CZ7" i="11"/>
  <c r="CY5" i="11"/>
  <c r="CZ5" i="11"/>
  <c r="CY4" i="11"/>
  <c r="CZ4" i="11"/>
  <c r="CY18" i="11"/>
  <c r="CZ18" i="11"/>
  <c r="CY11" i="11"/>
  <c r="CZ11" i="11"/>
  <c r="CY10" i="11"/>
  <c r="CZ10" i="11"/>
  <c r="CY8" i="11"/>
  <c r="CZ8" i="11"/>
  <c r="CY22" i="11"/>
  <c r="CZ22" i="11"/>
  <c r="CY17" i="11"/>
  <c r="CZ17" i="11"/>
  <c r="CY24" i="11"/>
  <c r="CZ24" i="11"/>
  <c r="CY23" i="11"/>
  <c r="CZ23" i="11"/>
  <c r="CY21" i="11"/>
  <c r="CZ21" i="11"/>
  <c r="CZ32" i="11"/>
  <c r="DE10" i="11"/>
  <c r="DF10" i="11"/>
  <c r="DE13" i="11"/>
  <c r="DF13" i="11"/>
  <c r="DE15" i="11"/>
  <c r="DF15" i="11"/>
  <c r="DE16" i="11"/>
  <c r="DF16" i="11"/>
  <c r="DE14" i="11"/>
  <c r="DF14" i="11"/>
  <c r="DE6" i="11"/>
  <c r="DF6" i="11"/>
  <c r="DE11" i="11"/>
  <c r="DF11" i="11"/>
  <c r="DE9" i="11"/>
  <c r="DE29" i="11"/>
  <c r="DE30" i="11"/>
  <c r="DE7" i="11"/>
  <c r="DF7" i="11"/>
  <c r="DE5" i="11"/>
  <c r="DF5" i="11"/>
  <c r="DE12" i="11"/>
  <c r="DF12" i="11"/>
  <c r="DE17" i="11"/>
  <c r="DF17" i="11"/>
  <c r="DE4" i="11"/>
  <c r="DF4" i="11"/>
  <c r="DE8" i="11"/>
  <c r="DE34" i="11"/>
  <c r="DK11" i="11"/>
  <c r="DL11" i="11"/>
  <c r="DK7" i="11"/>
  <c r="DL7" i="11"/>
  <c r="DK5" i="11"/>
  <c r="DL5" i="11"/>
  <c r="DK4" i="11"/>
  <c r="DL4" i="11"/>
  <c r="DK13" i="11"/>
  <c r="DL13" i="11"/>
  <c r="DK17" i="11"/>
  <c r="DL17" i="11"/>
  <c r="DK8" i="11"/>
  <c r="DL8" i="11"/>
  <c r="DK16" i="11"/>
  <c r="DL16" i="11"/>
  <c r="DK12" i="11"/>
  <c r="DL12" i="11"/>
  <c r="DK15" i="11"/>
  <c r="DL15" i="11"/>
  <c r="DK14" i="11"/>
  <c r="DL14" i="11"/>
  <c r="DK6" i="11"/>
  <c r="DL6" i="11"/>
  <c r="DK9" i="11"/>
  <c r="DL9" i="11"/>
  <c r="DK10" i="11"/>
  <c r="DL10" i="11"/>
  <c r="FG8" i="11"/>
  <c r="FH8" i="11"/>
  <c r="FG20" i="11"/>
  <c r="FH20" i="11"/>
  <c r="FG25" i="11"/>
  <c r="FH25" i="11"/>
  <c r="FG6" i="11"/>
  <c r="FH6" i="11"/>
  <c r="FG11" i="11"/>
  <c r="FH11" i="11"/>
  <c r="FG12" i="11"/>
  <c r="FH12" i="11"/>
  <c r="FG10" i="11"/>
  <c r="FH10" i="11"/>
  <c r="FG13" i="11"/>
  <c r="FH13" i="11"/>
  <c r="FG22" i="11"/>
  <c r="FH22" i="11"/>
  <c r="FG16" i="11"/>
  <c r="FH16" i="11"/>
  <c r="FG15" i="11"/>
  <c r="FH15" i="11"/>
  <c r="FG7" i="11"/>
  <c r="FH7" i="11"/>
  <c r="FG23" i="11"/>
  <c r="FH23" i="11"/>
  <c r="FG19" i="11"/>
  <c r="FH19" i="11"/>
  <c r="FG9" i="11"/>
  <c r="FH9" i="11"/>
  <c r="FG27" i="11"/>
  <c r="FH27" i="11"/>
  <c r="FG24" i="11"/>
  <c r="FH24" i="11"/>
  <c r="FG5" i="11"/>
  <c r="FH5" i="11"/>
  <c r="FG21" i="11"/>
  <c r="FH21" i="11"/>
  <c r="FG17" i="11"/>
  <c r="FH17" i="11"/>
  <c r="FG26" i="11"/>
  <c r="FH26" i="11"/>
  <c r="FG14" i="11"/>
  <c r="FH14" i="11"/>
  <c r="FG4" i="11"/>
  <c r="FH4" i="11"/>
  <c r="FG18" i="11"/>
  <c r="FH18" i="11"/>
  <c r="FA24" i="11"/>
  <c r="FB24" i="11"/>
  <c r="FA22" i="11"/>
  <c r="FB22" i="11"/>
  <c r="FA20" i="11"/>
  <c r="FB20" i="11"/>
  <c r="FA23" i="11"/>
  <c r="FB23" i="11"/>
  <c r="FA9" i="11"/>
  <c r="FB9" i="11"/>
  <c r="FA19" i="11"/>
  <c r="FB19" i="11"/>
  <c r="FA6" i="11"/>
  <c r="FB6" i="11"/>
  <c r="FA11" i="11"/>
  <c r="FB11" i="11"/>
  <c r="FA12" i="11"/>
  <c r="FB12" i="11"/>
  <c r="FA7" i="11"/>
  <c r="FB7" i="11"/>
  <c r="FA16" i="11"/>
  <c r="FB16" i="11"/>
  <c r="FA18" i="11"/>
  <c r="FB18" i="11"/>
  <c r="FA17" i="11"/>
  <c r="FB17" i="11"/>
  <c r="FA14" i="11"/>
  <c r="FB14" i="11"/>
  <c r="FA4" i="11"/>
  <c r="FB4" i="11"/>
  <c r="FA13" i="11"/>
  <c r="FB13" i="11"/>
  <c r="FA10" i="11"/>
  <c r="FB10" i="11"/>
  <c r="FA8" i="11"/>
  <c r="FB8" i="11"/>
  <c r="FA15" i="11"/>
  <c r="FB15" i="11"/>
  <c r="FA5" i="11"/>
  <c r="FB5" i="11"/>
  <c r="FA25" i="11"/>
  <c r="FB25" i="11"/>
  <c r="FA21" i="11"/>
  <c r="FB21" i="11"/>
  <c r="FA26" i="11"/>
  <c r="FB26" i="11"/>
  <c r="FA27" i="11"/>
  <c r="FB27" i="11"/>
  <c r="FM11" i="11"/>
  <c r="FN11" i="11"/>
  <c r="FM14" i="11"/>
  <c r="FN14" i="11"/>
  <c r="FM21" i="11"/>
  <c r="FN21" i="11"/>
  <c r="FM22" i="11"/>
  <c r="FN22" i="11"/>
  <c r="FM15" i="11"/>
  <c r="FN15" i="11"/>
  <c r="FM13" i="11"/>
  <c r="FN13" i="11"/>
  <c r="FM19" i="11"/>
  <c r="FN19" i="11"/>
  <c r="FM23" i="11"/>
  <c r="FN23" i="11"/>
  <c r="FM24" i="11"/>
  <c r="FN24" i="11"/>
  <c r="FM17" i="11"/>
  <c r="FN17" i="11"/>
  <c r="FM18" i="11"/>
  <c r="FN18" i="11"/>
  <c r="FM8" i="11"/>
  <c r="FN8" i="11"/>
  <c r="FM9" i="11"/>
  <c r="FN9" i="11"/>
  <c r="FM10" i="11"/>
  <c r="FN10" i="11"/>
  <c r="FM12" i="11"/>
  <c r="FN12" i="11"/>
  <c r="FM6" i="11"/>
  <c r="FN6" i="11"/>
  <c r="FM7" i="11"/>
  <c r="FN7" i="11"/>
  <c r="FM4" i="11"/>
  <c r="FN4" i="11"/>
  <c r="FM5" i="11"/>
  <c r="FN5" i="11"/>
  <c r="FM20" i="11"/>
  <c r="FN20" i="11"/>
  <c r="FM16" i="11"/>
  <c r="FN16" i="11"/>
  <c r="FS19" i="11"/>
  <c r="FT19" i="11"/>
  <c r="FS17" i="11"/>
  <c r="FT17" i="11"/>
  <c r="FS11" i="11"/>
  <c r="FT11" i="11"/>
  <c r="FS15" i="11"/>
  <c r="FT15" i="11"/>
  <c r="FS10" i="11"/>
  <c r="FT10" i="11"/>
  <c r="FS9" i="11"/>
  <c r="FT9" i="11"/>
  <c r="FS8" i="11"/>
  <c r="FT8" i="11"/>
  <c r="FS4" i="11"/>
  <c r="FT4" i="11"/>
  <c r="FS5" i="11"/>
  <c r="FT5" i="11"/>
  <c r="FS14" i="11"/>
  <c r="FT14" i="11"/>
  <c r="FS24" i="11"/>
  <c r="FT24" i="11"/>
  <c r="FS21" i="11"/>
  <c r="FT21" i="11"/>
  <c r="FS23" i="11"/>
  <c r="FT23" i="11"/>
  <c r="FS18" i="11"/>
  <c r="FT18" i="11"/>
  <c r="FS16" i="11"/>
  <c r="FT16" i="11"/>
  <c r="FS13" i="11"/>
  <c r="FT13" i="11"/>
  <c r="FS7" i="11"/>
  <c r="FT7" i="11"/>
  <c r="FS22" i="11"/>
  <c r="FT22" i="11"/>
  <c r="FS26" i="11"/>
  <c r="FT26" i="11"/>
  <c r="FS20" i="11"/>
  <c r="FT20" i="11"/>
  <c r="FS25" i="11"/>
  <c r="FT25" i="11"/>
  <c r="FS6" i="11"/>
  <c r="FT6" i="11"/>
  <c r="FS12" i="11"/>
  <c r="FT12" i="11"/>
  <c r="F41" i="8"/>
  <c r="I41" i="8"/>
  <c r="BX38" i="7"/>
  <c r="DL38" i="7"/>
  <c r="DK38" i="7"/>
  <c r="DH38" i="7"/>
  <c r="DG38" i="7"/>
  <c r="DG34" i="7"/>
  <c r="DD38" i="7"/>
  <c r="DC38" i="7"/>
  <c r="CZ38" i="7"/>
  <c r="CY38" i="7"/>
  <c r="BY38" i="7"/>
  <c r="BU38" i="7"/>
  <c r="BT38" i="7"/>
  <c r="BQ38" i="7"/>
  <c r="BP38" i="7"/>
  <c r="BM38" i="7"/>
  <c r="BL38" i="7"/>
  <c r="BI38" i="7"/>
  <c r="BH38" i="7"/>
  <c r="BD38" i="7"/>
  <c r="BC38" i="7"/>
  <c r="AZ38" i="7"/>
  <c r="AY38" i="7"/>
  <c r="AV38" i="7"/>
  <c r="AU38" i="7"/>
  <c r="AQ38" i="7"/>
  <c r="AR38" i="7"/>
  <c r="EU9" i="11"/>
  <c r="EV9" i="11"/>
  <c r="EU21" i="11"/>
  <c r="EV21" i="11"/>
  <c r="EU6" i="11"/>
  <c r="EV6" i="11"/>
  <c r="EU10" i="11"/>
  <c r="EV10" i="11"/>
  <c r="EU13" i="11"/>
  <c r="EV13" i="11"/>
  <c r="EU20" i="11"/>
  <c r="EV20" i="11"/>
  <c r="EU22" i="11"/>
  <c r="EV22" i="11"/>
  <c r="EU12" i="11"/>
  <c r="EV12" i="11"/>
  <c r="EU17" i="11"/>
  <c r="EV17" i="11"/>
  <c r="EU14" i="11"/>
  <c r="EV14" i="11"/>
  <c r="EU15" i="11"/>
  <c r="EU16" i="11"/>
  <c r="EV16" i="11"/>
  <c r="EU7" i="11"/>
  <c r="EV7" i="11"/>
  <c r="EU4" i="11"/>
  <c r="EU18" i="11"/>
  <c r="EV18" i="11"/>
  <c r="EU11" i="11"/>
  <c r="EV11" i="11"/>
  <c r="EU8" i="11"/>
  <c r="EV8" i="11"/>
  <c r="EU19" i="11"/>
  <c r="EV19" i="11"/>
  <c r="EU24" i="11"/>
  <c r="EV24" i="11"/>
  <c r="EU5" i="11"/>
  <c r="EV5" i="11"/>
  <c r="EU27" i="11"/>
  <c r="EV27" i="11"/>
  <c r="EU25" i="11"/>
  <c r="EV25" i="11"/>
  <c r="EU26" i="11"/>
  <c r="EV26" i="11"/>
  <c r="EU23" i="11"/>
  <c r="EV23" i="11"/>
  <c r="EN12" i="11"/>
  <c r="EO12" i="11"/>
  <c r="EN8" i="11"/>
  <c r="EO8" i="11"/>
  <c r="EN17" i="11"/>
  <c r="EO17" i="11"/>
  <c r="EN24" i="11"/>
  <c r="EO24" i="11"/>
  <c r="EN27" i="11"/>
  <c r="EO27" i="11"/>
  <c r="EN14" i="11"/>
  <c r="EO14" i="11"/>
  <c r="EN25" i="11"/>
  <c r="EO25" i="11"/>
  <c r="EN13" i="11"/>
  <c r="EO13" i="11"/>
  <c r="EN18" i="11"/>
  <c r="EO18" i="11"/>
  <c r="EN23" i="11"/>
  <c r="EO23" i="11"/>
  <c r="EN26" i="11"/>
  <c r="EO26" i="11"/>
  <c r="EN21" i="11"/>
  <c r="EO21" i="11"/>
  <c r="EN11" i="11"/>
  <c r="EO11" i="11"/>
  <c r="EN7" i="11"/>
  <c r="EO7" i="11"/>
  <c r="EN20" i="11"/>
  <c r="EO20" i="11"/>
  <c r="EN15" i="11"/>
  <c r="EO15" i="11"/>
  <c r="EN6" i="11"/>
  <c r="EO6" i="11"/>
  <c r="EN10" i="11"/>
  <c r="EO10" i="11"/>
  <c r="EN19" i="11"/>
  <c r="EO19" i="11"/>
  <c r="EN4" i="11"/>
  <c r="EO4" i="11"/>
  <c r="EN5" i="11"/>
  <c r="EO5" i="11"/>
  <c r="EN9" i="11"/>
  <c r="EO9" i="11"/>
  <c r="EN16" i="11"/>
  <c r="EO16" i="11"/>
  <c r="EN22" i="11"/>
  <c r="EO22" i="11"/>
  <c r="EG4" i="11"/>
  <c r="EH4" i="11"/>
  <c r="EG9" i="11"/>
  <c r="EH9" i="11"/>
  <c r="EG23" i="11"/>
  <c r="EH23" i="11"/>
  <c r="EG27" i="11"/>
  <c r="EH27" i="11"/>
  <c r="EG18" i="11"/>
  <c r="EH18" i="11"/>
  <c r="EG22" i="11"/>
  <c r="EH22" i="11"/>
  <c r="EG26" i="11"/>
  <c r="EH26" i="11"/>
  <c r="EG21" i="11"/>
  <c r="EH21" i="11"/>
  <c r="EG25" i="11"/>
  <c r="EH25" i="11"/>
  <c r="EG15" i="11"/>
  <c r="EH15" i="11"/>
  <c r="EG7" i="11"/>
  <c r="EH7" i="11"/>
  <c r="EG19" i="11"/>
  <c r="EH19" i="11"/>
  <c r="EG17" i="11"/>
  <c r="EH17" i="11"/>
  <c r="EG6" i="11"/>
  <c r="EH6" i="11"/>
  <c r="EG8" i="11"/>
  <c r="EH8" i="11"/>
  <c r="EG24" i="11"/>
  <c r="EH24" i="11"/>
  <c r="EG11" i="11"/>
  <c r="EH11" i="11"/>
  <c r="EG10" i="11"/>
  <c r="EH10" i="11"/>
  <c r="EG14" i="11"/>
  <c r="EH14" i="11"/>
  <c r="EG13" i="11"/>
  <c r="EH13" i="11"/>
  <c r="EG20" i="11"/>
  <c r="EH20" i="11"/>
  <c r="EG5" i="11"/>
  <c r="EH5" i="11"/>
  <c r="EG16" i="11"/>
  <c r="EH16" i="11"/>
  <c r="EG12" i="11"/>
  <c r="EH12" i="11"/>
  <c r="DZ10" i="11"/>
  <c r="EA10" i="11"/>
  <c r="DZ13" i="11"/>
  <c r="EA13" i="11"/>
  <c r="DZ18" i="11"/>
  <c r="EA18" i="11"/>
  <c r="DZ7" i="11"/>
  <c r="EA7" i="11"/>
  <c r="DZ8" i="11"/>
  <c r="EA8" i="11"/>
  <c r="DZ16" i="11"/>
  <c r="EA16" i="11"/>
  <c r="DZ9" i="11"/>
  <c r="EA9" i="11"/>
  <c r="DZ6" i="11"/>
  <c r="EA6" i="11"/>
  <c r="DZ14" i="11"/>
  <c r="EA14" i="11"/>
  <c r="DZ23" i="11"/>
  <c r="EA23" i="11"/>
  <c r="DZ12" i="11"/>
  <c r="EA12" i="11"/>
  <c r="DZ25" i="11"/>
  <c r="EA25" i="11"/>
  <c r="DZ24" i="11"/>
  <c r="EA24" i="11"/>
  <c r="DZ17" i="11"/>
  <c r="EA17" i="11"/>
  <c r="DZ5" i="11"/>
  <c r="EA5" i="11"/>
  <c r="DZ4" i="11"/>
  <c r="EA4" i="11"/>
  <c r="DZ20" i="11"/>
  <c r="EA20" i="11"/>
  <c r="DZ22" i="11"/>
  <c r="EA22" i="11"/>
  <c r="DZ11" i="11"/>
  <c r="EA11" i="11"/>
  <c r="DZ15" i="11"/>
  <c r="DZ29" i="11"/>
  <c r="DZ30" i="11"/>
  <c r="DZ19" i="11"/>
  <c r="EA19" i="11"/>
  <c r="DZ27" i="11"/>
  <c r="EA27" i="11"/>
  <c r="DZ26" i="11"/>
  <c r="EA26" i="11"/>
  <c r="DZ21" i="11"/>
  <c r="EA21" i="11"/>
  <c r="DS13" i="11"/>
  <c r="DT13" i="11"/>
  <c r="DS19" i="11"/>
  <c r="DT19" i="11"/>
  <c r="DS18" i="11"/>
  <c r="DT18" i="11"/>
  <c r="DS25" i="11"/>
  <c r="DT25" i="11"/>
  <c r="DS5" i="11"/>
  <c r="DT5" i="11"/>
  <c r="DS7" i="11"/>
  <c r="DT7" i="11"/>
  <c r="DS9" i="11"/>
  <c r="DT9" i="11"/>
  <c r="DS20" i="11"/>
  <c r="DT20" i="11"/>
  <c r="DS17" i="11"/>
  <c r="DT17" i="11"/>
  <c r="DS8" i="11"/>
  <c r="DT8" i="11"/>
  <c r="DS27" i="11"/>
  <c r="DT27" i="11"/>
  <c r="DS26" i="11"/>
  <c r="DT26" i="11"/>
  <c r="DS6" i="11"/>
  <c r="DT6" i="11"/>
  <c r="DS14" i="11"/>
  <c r="DT14" i="11"/>
  <c r="DS12" i="11"/>
  <c r="DT12" i="11"/>
  <c r="DS24" i="11"/>
  <c r="DT24" i="11"/>
  <c r="DS16" i="11"/>
  <c r="DT16" i="11"/>
  <c r="DS15" i="11"/>
  <c r="DT15" i="11"/>
  <c r="DS10" i="11"/>
  <c r="DT10" i="11"/>
  <c r="DS21" i="11"/>
  <c r="DT21" i="11"/>
  <c r="DS4" i="11"/>
  <c r="DT4" i="11"/>
  <c r="DS11" i="11"/>
  <c r="DT11" i="11"/>
  <c r="DS22" i="11"/>
  <c r="DT22" i="11"/>
  <c r="DS23" i="11"/>
  <c r="DT23" i="11"/>
  <c r="CD38" i="7"/>
  <c r="L18" i="8"/>
  <c r="M18" i="8"/>
  <c r="N18" i="8"/>
  <c r="BH17" i="11"/>
  <c r="BI17" i="11"/>
  <c r="BH11" i="11"/>
  <c r="BI11" i="11"/>
  <c r="BH4" i="11"/>
  <c r="BI4" i="11"/>
  <c r="BH20" i="11"/>
  <c r="BI20" i="11"/>
  <c r="BH21" i="11"/>
  <c r="BI21" i="11"/>
  <c r="BH15" i="11"/>
  <c r="BI15" i="11"/>
  <c r="BH9" i="11"/>
  <c r="BI9" i="11"/>
  <c r="BH6" i="11"/>
  <c r="BI6" i="11"/>
  <c r="BH7" i="11"/>
  <c r="BI7" i="11"/>
  <c r="BH5" i="11"/>
  <c r="BI5" i="11"/>
  <c r="BH13" i="11"/>
  <c r="BI13" i="11"/>
  <c r="BH12" i="11"/>
  <c r="BI12" i="11"/>
  <c r="BH14" i="11"/>
  <c r="BI14" i="11"/>
  <c r="BH16" i="11"/>
  <c r="BI16" i="11"/>
  <c r="BH26" i="11"/>
  <c r="BI26" i="11"/>
  <c r="BH25" i="11"/>
  <c r="BI25" i="11"/>
  <c r="BH27" i="11"/>
  <c r="BI27" i="11"/>
  <c r="BH18" i="11"/>
  <c r="BI18" i="11"/>
  <c r="BH24" i="11"/>
  <c r="BI24" i="11"/>
  <c r="BH23" i="11"/>
  <c r="BI23" i="11"/>
  <c r="BH22" i="11"/>
  <c r="BI22" i="11"/>
  <c r="BH19" i="11"/>
  <c r="BI19" i="11"/>
  <c r="BH8" i="11"/>
  <c r="BI8" i="11"/>
  <c r="BH10" i="11"/>
  <c r="BI10" i="11"/>
  <c r="BB5" i="11"/>
  <c r="BC5" i="11"/>
  <c r="BB9" i="11"/>
  <c r="BC9" i="11"/>
  <c r="BB19" i="11"/>
  <c r="BC19" i="11"/>
  <c r="BB11" i="11"/>
  <c r="BC11" i="11"/>
  <c r="BB12" i="11"/>
  <c r="BC12" i="11"/>
  <c r="BB7" i="11"/>
  <c r="BC7" i="11"/>
  <c r="BB13" i="11"/>
  <c r="BC13" i="11"/>
  <c r="BB17" i="11"/>
  <c r="BC17" i="11"/>
  <c r="BB14" i="11"/>
  <c r="BC14" i="11"/>
  <c r="BB16" i="11"/>
  <c r="BC16" i="11"/>
  <c r="BB10" i="11"/>
  <c r="BC10" i="11"/>
  <c r="BB20" i="11"/>
  <c r="BC20" i="11"/>
  <c r="BB18" i="11"/>
  <c r="BC18" i="11"/>
  <c r="BB15" i="11"/>
  <c r="BC15" i="11"/>
  <c r="BB6" i="11"/>
  <c r="BC6" i="11"/>
  <c r="BB8" i="11"/>
  <c r="BC8" i="11"/>
  <c r="BB4" i="11"/>
  <c r="BC4" i="11"/>
  <c r="AV9" i="11"/>
  <c r="AW9" i="11"/>
  <c r="AV17" i="11"/>
  <c r="AW17" i="11"/>
  <c r="AV10" i="11"/>
  <c r="AW10" i="11"/>
  <c r="AV19" i="11"/>
  <c r="AW19" i="11"/>
  <c r="AV22" i="11"/>
  <c r="AW22" i="11"/>
  <c r="AV23" i="11"/>
  <c r="AW23" i="11"/>
  <c r="AV20" i="11"/>
  <c r="AW20" i="11"/>
  <c r="AV5" i="11"/>
  <c r="AW5" i="11"/>
  <c r="AV12" i="11"/>
  <c r="AW12" i="11"/>
  <c r="AV14" i="11"/>
  <c r="AW14" i="11"/>
  <c r="AV4" i="11"/>
  <c r="AV16" i="11"/>
  <c r="AW16" i="11"/>
  <c r="AV18" i="11"/>
  <c r="AW18" i="11"/>
  <c r="AV11" i="11"/>
  <c r="AW11" i="11"/>
  <c r="AV6" i="11"/>
  <c r="AW6" i="11"/>
  <c r="AV13" i="11"/>
  <c r="AW13" i="11"/>
  <c r="AV7" i="11"/>
  <c r="AW7" i="11"/>
  <c r="AV24" i="11"/>
  <c r="AW24" i="11"/>
  <c r="AV15" i="11"/>
  <c r="AW15" i="11"/>
  <c r="AV8" i="11"/>
  <c r="AW8" i="11"/>
  <c r="AV21" i="11"/>
  <c r="AW21" i="11"/>
  <c r="AP13" i="11"/>
  <c r="AQ13" i="11"/>
  <c r="AP17" i="11"/>
  <c r="AQ17" i="11"/>
  <c r="AP8" i="11"/>
  <c r="AQ8" i="11"/>
  <c r="AP19" i="11"/>
  <c r="AQ19" i="11"/>
  <c r="AP12" i="11"/>
  <c r="AQ12" i="11"/>
  <c r="AP16" i="11"/>
  <c r="AQ16" i="11"/>
  <c r="AP21" i="11"/>
  <c r="AQ21" i="11"/>
  <c r="AP15" i="11"/>
  <c r="AQ15" i="11"/>
  <c r="AP9" i="11"/>
  <c r="AP22" i="11"/>
  <c r="AQ22" i="11"/>
  <c r="AP4" i="11"/>
  <c r="AQ4" i="11"/>
  <c r="AP14" i="11"/>
  <c r="AQ14" i="11"/>
  <c r="AP10" i="11"/>
  <c r="AQ10" i="11"/>
  <c r="AP7" i="11"/>
  <c r="AQ7" i="11"/>
  <c r="AP5" i="11"/>
  <c r="AQ5" i="11"/>
  <c r="AP11" i="11"/>
  <c r="AQ11" i="11"/>
  <c r="AP6" i="11"/>
  <c r="AQ6" i="11"/>
  <c r="AP20" i="11"/>
  <c r="AQ20" i="11"/>
  <c r="AP18" i="11"/>
  <c r="AJ8" i="11"/>
  <c r="AK8" i="11"/>
  <c r="AJ24" i="11"/>
  <c r="AK24" i="11"/>
  <c r="AJ25" i="11"/>
  <c r="AK25" i="11"/>
  <c r="AJ10" i="11"/>
  <c r="AK10" i="11"/>
  <c r="AJ12" i="11"/>
  <c r="AK12" i="11"/>
  <c r="AJ13" i="11"/>
  <c r="AK13" i="11"/>
  <c r="AJ18" i="11"/>
  <c r="AK18" i="11"/>
  <c r="AJ21" i="11"/>
  <c r="AK21" i="11"/>
  <c r="AJ17" i="11"/>
  <c r="AK17" i="11"/>
  <c r="AJ20" i="11"/>
  <c r="AK20" i="11"/>
  <c r="AJ19" i="11"/>
  <c r="AK19" i="11"/>
  <c r="AJ9" i="11"/>
  <c r="AJ22" i="11"/>
  <c r="AK22" i="11"/>
  <c r="AJ14" i="11"/>
  <c r="AK14" i="11"/>
  <c r="AJ5" i="11"/>
  <c r="AK5" i="11"/>
  <c r="AJ11" i="11"/>
  <c r="AK11" i="11"/>
  <c r="AJ7" i="11"/>
  <c r="AK7" i="11"/>
  <c r="AJ16" i="11"/>
  <c r="AK16" i="11"/>
  <c r="AJ23" i="11"/>
  <c r="AK23" i="11"/>
  <c r="AJ6" i="11"/>
  <c r="AK6" i="11"/>
  <c r="AJ15" i="11"/>
  <c r="AJ4" i="11"/>
  <c r="AK4" i="11"/>
  <c r="K33" i="8"/>
  <c r="J33" i="8"/>
  <c r="I33" i="8"/>
  <c r="H33" i="8"/>
  <c r="G33" i="8"/>
  <c r="F33" i="8"/>
  <c r="N26" i="8"/>
  <c r="M26" i="8"/>
  <c r="L26" i="8"/>
  <c r="K26" i="8"/>
  <c r="J26" i="8"/>
  <c r="I26" i="8"/>
  <c r="H26" i="8"/>
  <c r="G26" i="8"/>
  <c r="F26" i="8"/>
  <c r="F11" i="8"/>
  <c r="I18" i="8"/>
  <c r="F18" i="8"/>
  <c r="CT38" i="7"/>
  <c r="CU38" i="7"/>
  <c r="CQ38" i="7"/>
  <c r="CP38" i="7"/>
  <c r="CM38" i="7"/>
  <c r="CL38" i="7"/>
  <c r="CI38" i="7"/>
  <c r="CH38" i="7"/>
  <c r="CE38" i="7"/>
  <c r="AI38" i="7"/>
  <c r="AJ38" i="7"/>
  <c r="AE38" i="7"/>
  <c r="AF38" i="7"/>
  <c r="AB38" i="7"/>
  <c r="AA38" i="7"/>
  <c r="X38" i="7"/>
  <c r="W38" i="7"/>
  <c r="I11" i="8"/>
  <c r="L11" i="8"/>
  <c r="M11" i="8"/>
  <c r="N11" i="8"/>
  <c r="O41" i="7"/>
  <c r="O42" i="7"/>
  <c r="O44" i="7"/>
  <c r="O43" i="7"/>
  <c r="N43" i="7"/>
  <c r="N42" i="7"/>
  <c r="N41" i="7"/>
  <c r="N44" i="7"/>
  <c r="O38" i="7"/>
  <c r="N38" i="7"/>
  <c r="N34" i="7"/>
  <c r="AC16" i="11"/>
  <c r="AD16" i="11"/>
  <c r="AC21" i="11"/>
  <c r="AD21" i="11"/>
  <c r="AC8" i="11"/>
  <c r="AD8" i="11"/>
  <c r="AC4" i="11"/>
  <c r="AD4" i="11"/>
  <c r="AC19" i="11"/>
  <c r="AD19" i="11"/>
  <c r="AC13" i="11"/>
  <c r="AD13" i="11"/>
  <c r="AC5" i="11"/>
  <c r="AD5" i="11"/>
  <c r="AC6" i="11"/>
  <c r="AD6" i="11"/>
  <c r="AC7" i="11"/>
  <c r="AD7" i="11"/>
  <c r="AC26" i="11"/>
  <c r="AD26" i="11"/>
  <c r="AC10" i="11"/>
  <c r="AD10" i="11"/>
  <c r="AC24" i="11"/>
  <c r="AD24" i="11"/>
  <c r="AC27" i="11"/>
  <c r="AD27" i="11"/>
  <c r="AC17" i="11"/>
  <c r="AD17" i="11"/>
  <c r="AC11" i="11"/>
  <c r="AD11" i="11"/>
  <c r="AC9" i="11"/>
  <c r="AD9" i="11"/>
  <c r="AC12" i="11"/>
  <c r="AD12" i="11"/>
  <c r="AC15" i="11"/>
  <c r="AD15" i="11"/>
  <c r="AC18" i="11"/>
  <c r="AD18" i="11"/>
  <c r="AC25" i="11"/>
  <c r="AD25" i="11"/>
  <c r="AC14" i="11"/>
  <c r="AD14" i="11"/>
  <c r="AC20" i="11"/>
  <c r="AD20" i="11"/>
  <c r="AC23" i="11"/>
  <c r="AD23" i="11"/>
  <c r="AC22" i="11"/>
  <c r="AD22" i="11"/>
  <c r="W19" i="11"/>
  <c r="X19" i="11"/>
  <c r="W20" i="11"/>
  <c r="X20" i="11"/>
  <c r="W17" i="11"/>
  <c r="X17" i="11"/>
  <c r="W16" i="11"/>
  <c r="X16" i="11"/>
  <c r="W6" i="11"/>
  <c r="X6" i="11"/>
  <c r="W26" i="11"/>
  <c r="X26" i="11"/>
  <c r="W12" i="11"/>
  <c r="X12" i="11"/>
  <c r="W14" i="11"/>
  <c r="X14" i="11"/>
  <c r="W24" i="11"/>
  <c r="X24" i="11"/>
  <c r="W5" i="11"/>
  <c r="X5" i="11"/>
  <c r="W21" i="11"/>
  <c r="X21" i="11"/>
  <c r="W18" i="11"/>
  <c r="X18" i="11"/>
  <c r="W11" i="11"/>
  <c r="X11" i="11"/>
  <c r="W7" i="11"/>
  <c r="X7" i="11"/>
  <c r="W13" i="11"/>
  <c r="X13" i="11"/>
  <c r="W25" i="11"/>
  <c r="X25" i="11"/>
  <c r="W4" i="11"/>
  <c r="W23" i="11"/>
  <c r="X23" i="11"/>
  <c r="W9" i="11"/>
  <c r="X9" i="11"/>
  <c r="W22" i="11"/>
  <c r="X22" i="11"/>
  <c r="W8" i="11"/>
  <c r="X8" i="11"/>
  <c r="W27" i="11"/>
  <c r="X27" i="11"/>
  <c r="W10" i="11"/>
  <c r="X10" i="11"/>
  <c r="W15" i="11"/>
  <c r="Q26" i="11"/>
  <c r="R26" i="11"/>
  <c r="Q12" i="11"/>
  <c r="R12" i="11"/>
  <c r="Q4" i="11"/>
  <c r="R4" i="11"/>
  <c r="Q9" i="11"/>
  <c r="R9" i="11"/>
  <c r="Q25" i="11"/>
  <c r="R25" i="11"/>
  <c r="Q21" i="11"/>
  <c r="R21" i="11"/>
  <c r="Q13" i="11"/>
  <c r="R13" i="11"/>
  <c r="Q15" i="11"/>
  <c r="R15" i="11"/>
  <c r="Q16" i="11"/>
  <c r="R16" i="11"/>
  <c r="Q27" i="11"/>
  <c r="R27" i="11"/>
  <c r="Q10" i="11"/>
  <c r="R10" i="11"/>
  <c r="Q7" i="11"/>
  <c r="R7" i="11"/>
  <c r="Q23" i="11"/>
  <c r="Q18" i="11"/>
  <c r="R18" i="11"/>
  <c r="Q8" i="11"/>
  <c r="R8" i="11"/>
  <c r="Q19" i="11"/>
  <c r="R19" i="11"/>
  <c r="Q22" i="11"/>
  <c r="R22" i="11"/>
  <c r="Q14" i="11"/>
  <c r="R14" i="11"/>
  <c r="Q20" i="11"/>
  <c r="R20" i="11"/>
  <c r="Q5" i="11"/>
  <c r="R5" i="11"/>
  <c r="Q6" i="11"/>
  <c r="R6" i="11"/>
  <c r="Q24" i="11"/>
  <c r="R24" i="11"/>
  <c r="Q17" i="11"/>
  <c r="R17" i="11"/>
  <c r="Q11" i="11"/>
  <c r="S38" i="7"/>
  <c r="R38" i="7"/>
  <c r="G38" i="7"/>
  <c r="F38" i="7"/>
  <c r="K38" i="7"/>
  <c r="J38" i="7"/>
  <c r="C38" i="7"/>
  <c r="B38" i="7"/>
  <c r="K14" i="11"/>
  <c r="L14" i="11"/>
  <c r="E27" i="11"/>
  <c r="F27" i="11"/>
  <c r="K20" i="11"/>
  <c r="L20" i="11"/>
  <c r="E26" i="11"/>
  <c r="F26" i="11"/>
  <c r="K9" i="11"/>
  <c r="L9" i="11"/>
  <c r="E25" i="11"/>
  <c r="F25" i="11"/>
  <c r="K26" i="11"/>
  <c r="L26" i="11"/>
  <c r="E24" i="11"/>
  <c r="F24" i="11"/>
  <c r="K16" i="11"/>
  <c r="L16" i="11"/>
  <c r="E23" i="11"/>
  <c r="F23" i="11"/>
  <c r="K23" i="11"/>
  <c r="L23" i="11"/>
  <c r="E22" i="11"/>
  <c r="F22" i="11"/>
  <c r="K4" i="11"/>
  <c r="L4" i="11"/>
  <c r="E21" i="11"/>
  <c r="F21" i="11"/>
  <c r="K8" i="11"/>
  <c r="L8" i="11"/>
  <c r="E20" i="11"/>
  <c r="F20" i="11"/>
  <c r="K21" i="11"/>
  <c r="L21" i="11"/>
  <c r="E19" i="11"/>
  <c r="F19" i="11"/>
  <c r="K7" i="11"/>
  <c r="L7" i="11"/>
  <c r="E18" i="11"/>
  <c r="F18" i="11"/>
  <c r="K6" i="11"/>
  <c r="L6" i="11"/>
  <c r="E17" i="11"/>
  <c r="F17" i="11"/>
  <c r="K25" i="11"/>
  <c r="L25" i="11"/>
  <c r="E16" i="11"/>
  <c r="F16" i="11"/>
  <c r="K10" i="11"/>
  <c r="L10" i="11"/>
  <c r="E15" i="11"/>
  <c r="E29" i="11"/>
  <c r="E30" i="11"/>
  <c r="K11" i="11"/>
  <c r="L11" i="11"/>
  <c r="E14" i="11"/>
  <c r="F14" i="11"/>
  <c r="K22" i="11"/>
  <c r="L22" i="11"/>
  <c r="E13" i="11"/>
  <c r="F13" i="11"/>
  <c r="K5" i="11"/>
  <c r="L5" i="11"/>
  <c r="E12" i="11"/>
  <c r="F12" i="11"/>
  <c r="K18" i="11"/>
  <c r="L18" i="11"/>
  <c r="E11" i="11"/>
  <c r="F11" i="11"/>
  <c r="K17" i="11"/>
  <c r="L17" i="11"/>
  <c r="E10" i="11"/>
  <c r="F10" i="11"/>
  <c r="K12" i="11"/>
  <c r="L12" i="11"/>
  <c r="E9" i="11"/>
  <c r="F9" i="11"/>
  <c r="K27" i="11"/>
  <c r="L27" i="11"/>
  <c r="E8" i="11"/>
  <c r="F8" i="11"/>
  <c r="K13" i="11"/>
  <c r="L13" i="11"/>
  <c r="E7" i="11"/>
  <c r="F7" i="11"/>
  <c r="K24" i="11"/>
  <c r="L24" i="11"/>
  <c r="E6" i="11"/>
  <c r="F6" i="11"/>
  <c r="K15" i="11"/>
  <c r="L15" i="11"/>
  <c r="E5" i="11"/>
  <c r="F5" i="11"/>
  <c r="K19" i="11"/>
  <c r="L19" i="11"/>
  <c r="E4" i="11"/>
  <c r="E33" i="11"/>
  <c r="R45" i="8"/>
  <c r="R46" i="8"/>
  <c r="R47" i="8"/>
  <c r="R44" i="8"/>
  <c r="R48" i="8"/>
  <c r="R37" i="8"/>
  <c r="R38" i="8"/>
  <c r="R39" i="8"/>
  <c r="R40" i="8"/>
  <c r="R36" i="8"/>
  <c r="R30" i="8"/>
  <c r="R31" i="8"/>
  <c r="R32" i="8"/>
  <c r="R29" i="8"/>
  <c r="R15" i="8"/>
  <c r="R16" i="8"/>
  <c r="R17" i="8"/>
  <c r="R14" i="8"/>
  <c r="R22" i="8"/>
  <c r="R23" i="8"/>
  <c r="R24" i="8"/>
  <c r="R25" i="8"/>
  <c r="R21" i="8"/>
  <c r="R26" i="8"/>
  <c r="R7" i="8"/>
  <c r="R8" i="8"/>
  <c r="R9" i="8"/>
  <c r="R10" i="8"/>
  <c r="R6" i="8"/>
  <c r="BU41" i="7"/>
  <c r="BU44" i="7"/>
  <c r="BU42" i="7"/>
  <c r="BU43" i="7"/>
  <c r="BT43" i="7"/>
  <c r="BT42" i="7"/>
  <c r="BT44" i="7"/>
  <c r="BT41" i="7"/>
  <c r="BX34" i="7"/>
  <c r="BY36" i="7"/>
  <c r="BY35" i="7"/>
  <c r="BY37" i="7"/>
  <c r="BY34" i="7"/>
  <c r="BX36" i="7"/>
  <c r="BX35" i="7"/>
  <c r="BX37" i="7"/>
  <c r="BU34" i="7"/>
  <c r="BU35" i="7"/>
  <c r="BU37" i="7"/>
  <c r="BU36" i="7"/>
  <c r="BT36" i="7"/>
  <c r="BT35" i="7"/>
  <c r="BT37" i="7"/>
  <c r="BT34" i="7"/>
  <c r="BY43" i="7"/>
  <c r="BX43" i="7"/>
  <c r="BY42" i="7"/>
  <c r="BY44" i="7"/>
  <c r="BX42" i="7"/>
  <c r="BX44" i="7"/>
  <c r="BY41" i="7"/>
  <c r="BX41" i="7"/>
  <c r="BQ35" i="7"/>
  <c r="BQ37" i="7"/>
  <c r="BQ34" i="7"/>
  <c r="BQ36" i="7"/>
  <c r="BQ41" i="7"/>
  <c r="BQ42" i="7"/>
  <c r="BQ44" i="7"/>
  <c r="BQ43" i="7"/>
  <c r="BP43" i="7"/>
  <c r="BP42" i="7"/>
  <c r="BP41" i="7"/>
  <c r="BP36" i="7"/>
  <c r="BP35" i="7"/>
  <c r="BP37" i="7"/>
  <c r="BP34" i="7"/>
  <c r="BM41" i="7"/>
  <c r="BM44" i="7"/>
  <c r="BM42" i="7"/>
  <c r="BM43" i="7"/>
  <c r="BL43" i="7"/>
  <c r="BL42" i="7"/>
  <c r="BL41" i="7"/>
  <c r="BM34" i="7"/>
  <c r="BM35" i="7"/>
  <c r="BM36" i="7"/>
  <c r="BL36" i="7"/>
  <c r="BL35" i="7"/>
  <c r="BL34" i="7"/>
  <c r="BL37" i="7"/>
  <c r="BI41" i="7"/>
  <c r="BI42" i="7"/>
  <c r="BI44" i="7"/>
  <c r="BI43" i="7"/>
  <c r="BH43" i="7"/>
  <c r="BH42" i="7"/>
  <c r="BH41" i="7"/>
  <c r="BI34" i="7"/>
  <c r="BI35" i="7"/>
  <c r="BI36" i="7"/>
  <c r="BH36" i="7"/>
  <c r="BH35" i="7"/>
  <c r="BH37" i="7"/>
  <c r="BH34" i="7"/>
  <c r="CY41" i="7"/>
  <c r="DK42" i="7"/>
  <c r="DL41" i="7"/>
  <c r="DL42" i="7"/>
  <c r="DL44" i="7"/>
  <c r="DL43" i="7"/>
  <c r="DK43" i="7"/>
  <c r="DK41" i="7"/>
  <c r="DL34" i="7"/>
  <c r="DL35" i="7"/>
  <c r="DL36" i="7"/>
  <c r="DK36" i="7"/>
  <c r="DK35" i="7"/>
  <c r="DK34" i="7"/>
  <c r="DH41" i="7"/>
  <c r="DH42" i="7"/>
  <c r="DH44" i="7"/>
  <c r="DH43" i="7"/>
  <c r="DG43" i="7"/>
  <c r="DG42" i="7"/>
  <c r="DG41" i="7"/>
  <c r="DH36" i="7"/>
  <c r="DD41" i="7"/>
  <c r="DD42" i="7"/>
  <c r="DD44" i="7"/>
  <c r="DD43" i="7"/>
  <c r="DC43" i="7"/>
  <c r="DC42" i="7"/>
  <c r="DC41" i="7"/>
  <c r="CZ41" i="7"/>
  <c r="CZ42" i="7"/>
  <c r="CZ44" i="7"/>
  <c r="CZ43" i="7"/>
  <c r="CY43" i="7"/>
  <c r="CY42" i="7"/>
  <c r="CY44" i="7"/>
  <c r="DH34" i="7"/>
  <c r="DH37" i="7"/>
  <c r="DH35" i="7"/>
  <c r="DG36" i="7"/>
  <c r="DG35" i="7"/>
  <c r="DG37" i="7"/>
  <c r="DD34" i="7"/>
  <c r="DD35" i="7"/>
  <c r="DD37" i="7"/>
  <c r="DD36" i="7"/>
  <c r="CZ34" i="7"/>
  <c r="CZ35" i="7"/>
  <c r="CZ37" i="7"/>
  <c r="CZ36" i="7"/>
  <c r="DC36" i="7"/>
  <c r="DC35" i="7"/>
  <c r="CY36" i="7"/>
  <c r="CY35" i="7"/>
  <c r="CY37" i="7"/>
  <c r="CY34" i="7"/>
  <c r="DC34" i="7"/>
  <c r="DC37" i="7"/>
  <c r="K48" i="8"/>
  <c r="J48" i="8"/>
  <c r="H48" i="8"/>
  <c r="G48" i="8"/>
  <c r="K41" i="8"/>
  <c r="J41" i="8"/>
  <c r="H41" i="8"/>
  <c r="G41" i="8"/>
  <c r="H18" i="8"/>
  <c r="J18" i="8"/>
  <c r="K18" i="8"/>
  <c r="G18" i="8"/>
  <c r="K11" i="8"/>
  <c r="J11" i="8"/>
  <c r="H11" i="8"/>
  <c r="G11" i="8"/>
  <c r="CT36" i="7"/>
  <c r="CU35" i="7"/>
  <c r="CU43" i="7"/>
  <c r="CT43" i="7"/>
  <c r="CU42" i="7"/>
  <c r="CT42" i="7"/>
  <c r="CU41" i="7"/>
  <c r="CU44" i="7"/>
  <c r="CT41" i="7"/>
  <c r="CU36" i="7"/>
  <c r="CT35" i="7"/>
  <c r="CU34" i="7"/>
  <c r="CT34" i="7"/>
  <c r="CQ43" i="7"/>
  <c r="CP43" i="7"/>
  <c r="CQ42" i="7"/>
  <c r="CQ44" i="7"/>
  <c r="CP42" i="7"/>
  <c r="CQ41" i="7"/>
  <c r="CP41" i="7"/>
  <c r="CQ36" i="7"/>
  <c r="CP36" i="7"/>
  <c r="CQ35" i="7"/>
  <c r="CP35" i="7"/>
  <c r="CQ34" i="7"/>
  <c r="CP34" i="7"/>
  <c r="CE43" i="7"/>
  <c r="CD43" i="7"/>
  <c r="CE42" i="7"/>
  <c r="CD42" i="7"/>
  <c r="CE41" i="7"/>
  <c r="CE44" i="7"/>
  <c r="CD41" i="7"/>
  <c r="CE36" i="7"/>
  <c r="CD36" i="7"/>
  <c r="CE35" i="7"/>
  <c r="CD35" i="7"/>
  <c r="CE34" i="7"/>
  <c r="CD34" i="7"/>
  <c r="AQ43" i="7"/>
  <c r="AQ41" i="7"/>
  <c r="AQ34" i="7"/>
  <c r="BD43" i="7"/>
  <c r="BC43" i="7"/>
  <c r="BD42" i="7"/>
  <c r="BC42" i="7"/>
  <c r="BD41" i="7"/>
  <c r="BC41" i="7"/>
  <c r="BD36" i="7"/>
  <c r="BC36" i="7"/>
  <c r="BD35" i="7"/>
  <c r="BC35" i="7"/>
  <c r="BC37" i="7"/>
  <c r="BD34" i="7"/>
  <c r="BC34" i="7"/>
  <c r="AZ43" i="7"/>
  <c r="AY43" i="7"/>
  <c r="AZ42" i="7"/>
  <c r="AY42" i="7"/>
  <c r="AZ41" i="7"/>
  <c r="AY41" i="7"/>
  <c r="AZ36" i="7"/>
  <c r="AY36" i="7"/>
  <c r="AZ35" i="7"/>
  <c r="AY35" i="7"/>
  <c r="AZ34" i="7"/>
  <c r="AY34" i="7"/>
  <c r="AY37" i="7"/>
  <c r="AV43" i="7"/>
  <c r="AU43" i="7"/>
  <c r="AV42" i="7"/>
  <c r="AU42" i="7"/>
  <c r="AU44" i="7"/>
  <c r="AV41" i="7"/>
  <c r="AU41" i="7"/>
  <c r="AV36" i="7"/>
  <c r="AU36" i="7"/>
  <c r="AV35" i="7"/>
  <c r="AU35" i="7"/>
  <c r="AV34" i="7"/>
  <c r="AU34" i="7"/>
  <c r="AR43" i="7"/>
  <c r="AR42" i="7"/>
  <c r="AQ42" i="7"/>
  <c r="AQ44" i="7"/>
  <c r="AR41" i="7"/>
  <c r="AR36" i="7"/>
  <c r="AQ36" i="7"/>
  <c r="AR35" i="7"/>
  <c r="AQ35" i="7"/>
  <c r="AQ37" i="7"/>
  <c r="AR34" i="7"/>
  <c r="AR37" i="7"/>
  <c r="AJ41" i="7"/>
  <c r="AJ42" i="7"/>
  <c r="AJ43" i="7"/>
  <c r="AI43" i="7"/>
  <c r="AI42" i="7"/>
  <c r="AI44" i="7"/>
  <c r="AI41" i="7"/>
  <c r="AF41" i="7"/>
  <c r="AF42" i="7"/>
  <c r="AF44" i="7"/>
  <c r="AF43" i="7"/>
  <c r="AE43" i="7"/>
  <c r="AE42" i="7"/>
  <c r="AE41" i="7"/>
  <c r="AJ34" i="7"/>
  <c r="AJ35" i="7"/>
  <c r="AJ37" i="7"/>
  <c r="AJ36" i="7"/>
  <c r="AI36" i="7"/>
  <c r="AI35" i="7"/>
  <c r="AI34" i="7"/>
  <c r="AF34" i="7"/>
  <c r="AF35" i="7"/>
  <c r="AF37" i="7"/>
  <c r="AF36" i="7"/>
  <c r="AE36" i="7"/>
  <c r="AE35" i="7"/>
  <c r="AE34" i="7"/>
  <c r="AE37" i="7"/>
  <c r="AB41" i="7"/>
  <c r="AB42" i="7"/>
  <c r="AB43" i="7"/>
  <c r="AA43" i="7"/>
  <c r="AA42" i="7"/>
  <c r="AA41" i="7"/>
  <c r="AA44" i="7"/>
  <c r="AB34" i="7"/>
  <c r="AB35" i="7"/>
  <c r="AB37" i="7"/>
  <c r="AB36" i="7"/>
  <c r="AA36" i="7"/>
  <c r="AA35" i="7"/>
  <c r="AA34" i="7"/>
  <c r="X41" i="7"/>
  <c r="X42" i="7"/>
  <c r="X44" i="7"/>
  <c r="X43" i="7"/>
  <c r="X34" i="7"/>
  <c r="X35" i="7"/>
  <c r="X37" i="7"/>
  <c r="X36" i="7"/>
  <c r="W43" i="7"/>
  <c r="W42" i="7"/>
  <c r="W41" i="7"/>
  <c r="W36" i="7"/>
  <c r="W35" i="7"/>
  <c r="W34" i="7"/>
  <c r="AA37" i="7"/>
  <c r="R42" i="7"/>
  <c r="J41" i="7"/>
  <c r="S43" i="7"/>
  <c r="R43" i="7"/>
  <c r="S42" i="7"/>
  <c r="S41" i="7"/>
  <c r="S44" i="7"/>
  <c r="R41" i="7"/>
  <c r="R44" i="7"/>
  <c r="S36" i="7"/>
  <c r="R36" i="7"/>
  <c r="S35" i="7"/>
  <c r="R35" i="7"/>
  <c r="R37" i="7"/>
  <c r="S34" i="7"/>
  <c r="R34" i="7"/>
  <c r="K43" i="7"/>
  <c r="J43" i="7"/>
  <c r="K42" i="7"/>
  <c r="J42" i="7"/>
  <c r="J44" i="7"/>
  <c r="K41" i="7"/>
  <c r="K44" i="7"/>
  <c r="K36" i="7"/>
  <c r="J36" i="7"/>
  <c r="K35" i="7"/>
  <c r="J35" i="7"/>
  <c r="K34" i="7"/>
  <c r="J34" i="7"/>
  <c r="EJ27" i="6"/>
  <c r="EI27" i="6"/>
  <c r="EJ26" i="6"/>
  <c r="EI26" i="6"/>
  <c r="EJ25" i="6"/>
  <c r="EI25" i="6"/>
  <c r="EJ24" i="6"/>
  <c r="EI24" i="6"/>
  <c r="EJ23" i="6"/>
  <c r="EI23" i="6"/>
  <c r="EJ22" i="6"/>
  <c r="EI22" i="6"/>
  <c r="EJ21" i="6"/>
  <c r="EI21" i="6"/>
  <c r="EJ20" i="6"/>
  <c r="EI20" i="6"/>
  <c r="EJ19" i="6"/>
  <c r="EI19" i="6"/>
  <c r="EJ18" i="6"/>
  <c r="EI18" i="6"/>
  <c r="EJ17" i="6"/>
  <c r="EI17" i="6"/>
  <c r="EJ16" i="6"/>
  <c r="EI16" i="6"/>
  <c r="EJ15" i="6"/>
  <c r="EI15" i="6"/>
  <c r="EJ14" i="6"/>
  <c r="EI14" i="6"/>
  <c r="EJ13" i="6"/>
  <c r="EI13" i="6"/>
  <c r="EJ12" i="6"/>
  <c r="EI12" i="6"/>
  <c r="EJ11" i="6"/>
  <c r="EI11" i="6"/>
  <c r="EJ10" i="6"/>
  <c r="EI10" i="6"/>
  <c r="EJ9" i="6"/>
  <c r="EI9" i="6"/>
  <c r="EJ8" i="6"/>
  <c r="EI8" i="6"/>
  <c r="EJ7" i="6"/>
  <c r="EI7" i="6"/>
  <c r="EJ6" i="6"/>
  <c r="EI6" i="6"/>
  <c r="EJ5" i="6"/>
  <c r="EI5" i="6"/>
  <c r="EJ4" i="6"/>
  <c r="EI4" i="6"/>
  <c r="EC17" i="6"/>
  <c r="EB17" i="6"/>
  <c r="EC16" i="6"/>
  <c r="EB16" i="6"/>
  <c r="EC15" i="6"/>
  <c r="EB15" i="6"/>
  <c r="EC14" i="6"/>
  <c r="EB14" i="6"/>
  <c r="EC13" i="6"/>
  <c r="EB13" i="6"/>
  <c r="EC12" i="6"/>
  <c r="EB12" i="6"/>
  <c r="EC11" i="6"/>
  <c r="EB11" i="6"/>
  <c r="EC10" i="6"/>
  <c r="EB10" i="6"/>
  <c r="EC9" i="6"/>
  <c r="EB9" i="6"/>
  <c r="EC8" i="6"/>
  <c r="EB8" i="6"/>
  <c r="EC7" i="6"/>
  <c r="EB7" i="6"/>
  <c r="EC6" i="6"/>
  <c r="EB6" i="6"/>
  <c r="EC5" i="6"/>
  <c r="EB5" i="6"/>
  <c r="EC4" i="6"/>
  <c r="EB4" i="6"/>
  <c r="AK29" i="6"/>
  <c r="AK31" i="6"/>
  <c r="AK33" i="6"/>
  <c r="AK35" i="6"/>
  <c r="AK37" i="6"/>
  <c r="AK39" i="6"/>
  <c r="AK41" i="6"/>
  <c r="AK43" i="6"/>
  <c r="AK45" i="6"/>
  <c r="AK47" i="6"/>
  <c r="FE27" i="6"/>
  <c r="FD27" i="6"/>
  <c r="FE26" i="6"/>
  <c r="FD26" i="6"/>
  <c r="FE25" i="6"/>
  <c r="FD25" i="6"/>
  <c r="FE24" i="6"/>
  <c r="FD24" i="6"/>
  <c r="FE23" i="6"/>
  <c r="FD23" i="6"/>
  <c r="FE22" i="6"/>
  <c r="FD22" i="6"/>
  <c r="FE21" i="6"/>
  <c r="FD21" i="6"/>
  <c r="FE20" i="6"/>
  <c r="FD20" i="6"/>
  <c r="FE19" i="6"/>
  <c r="FD19" i="6"/>
  <c r="FE18" i="6"/>
  <c r="FD18" i="6"/>
  <c r="FE17" i="6"/>
  <c r="FD17" i="6"/>
  <c r="FE16" i="6"/>
  <c r="FD16" i="6"/>
  <c r="FE15" i="6"/>
  <c r="FD15" i="6"/>
  <c r="FE14" i="6"/>
  <c r="FD14" i="6"/>
  <c r="FE13" i="6"/>
  <c r="FD13" i="6"/>
  <c r="FE12" i="6"/>
  <c r="FD12" i="6"/>
  <c r="FE11" i="6"/>
  <c r="FD11" i="6"/>
  <c r="FE10" i="6"/>
  <c r="FD10" i="6"/>
  <c r="FE9" i="6"/>
  <c r="FD9" i="6"/>
  <c r="FE8" i="6"/>
  <c r="FD8" i="6"/>
  <c r="FE7" i="6"/>
  <c r="FD7" i="6"/>
  <c r="FE6" i="6"/>
  <c r="FD6" i="6"/>
  <c r="FE5" i="6"/>
  <c r="FD5" i="6"/>
  <c r="FE4" i="6"/>
  <c r="FD4" i="6"/>
  <c r="AE27" i="6"/>
  <c r="AD27" i="6"/>
  <c r="AE26" i="6"/>
  <c r="AD26" i="6"/>
  <c r="AE25" i="6"/>
  <c r="AD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4" i="6"/>
  <c r="AD14" i="6"/>
  <c r="AE13" i="6"/>
  <c r="AD13" i="6"/>
  <c r="AE12" i="6"/>
  <c r="AD12" i="6"/>
  <c r="AE11" i="6"/>
  <c r="AD11" i="6"/>
  <c r="AE10" i="6"/>
  <c r="AD10" i="6"/>
  <c r="AE9" i="6"/>
  <c r="AD9" i="6"/>
  <c r="AE8" i="6"/>
  <c r="AD8" i="6"/>
  <c r="AE7" i="6"/>
  <c r="AD7" i="6"/>
  <c r="AE6" i="6"/>
  <c r="AD6" i="6"/>
  <c r="AE5" i="6"/>
  <c r="AD5" i="6"/>
  <c r="AE4" i="6"/>
  <c r="AD4" i="6"/>
  <c r="R27" i="6"/>
  <c r="Q27" i="6"/>
  <c r="R26" i="6"/>
  <c r="Q26" i="6"/>
  <c r="R25" i="6"/>
  <c r="Q25" i="6"/>
  <c r="R24" i="6"/>
  <c r="Q24" i="6"/>
  <c r="R23" i="6"/>
  <c r="Q23" i="6"/>
  <c r="R22" i="6"/>
  <c r="Q22" i="6"/>
  <c r="R21" i="6"/>
  <c r="Q21" i="6"/>
  <c r="R20" i="6"/>
  <c r="Q20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R4" i="6"/>
  <c r="Q4" i="6"/>
  <c r="DH26" i="6"/>
  <c r="DG26" i="6"/>
  <c r="DH25" i="6"/>
  <c r="DG25" i="6"/>
  <c r="DH24" i="6"/>
  <c r="DG24" i="6"/>
  <c r="DH23" i="6"/>
  <c r="DG23" i="6"/>
  <c r="DH22" i="6"/>
  <c r="DG22" i="6"/>
  <c r="DA22" i="6"/>
  <c r="CZ22" i="6"/>
  <c r="DH21" i="6"/>
  <c r="DG21" i="6"/>
  <c r="DA21" i="6"/>
  <c r="CZ21" i="6"/>
  <c r="DH20" i="6"/>
  <c r="DG20" i="6"/>
  <c r="DA20" i="6"/>
  <c r="CZ20" i="6"/>
  <c r="DH19" i="6"/>
  <c r="DG19" i="6"/>
  <c r="DA19" i="6"/>
  <c r="CZ19" i="6"/>
  <c r="DH18" i="6"/>
  <c r="DG18" i="6"/>
  <c r="DA18" i="6"/>
  <c r="CZ18" i="6"/>
  <c r="DH17" i="6"/>
  <c r="DG17" i="6"/>
  <c r="DA17" i="6"/>
  <c r="CZ17" i="6"/>
  <c r="DH16" i="6"/>
  <c r="DG16" i="6"/>
  <c r="DA16" i="6"/>
  <c r="CZ16" i="6"/>
  <c r="DH15" i="6"/>
  <c r="DG15" i="6"/>
  <c r="DA15" i="6"/>
  <c r="CZ15" i="6"/>
  <c r="DH14" i="6"/>
  <c r="DG14" i="6"/>
  <c r="DA14" i="6"/>
  <c r="CZ14" i="6"/>
  <c r="DH13" i="6"/>
  <c r="DG13" i="6"/>
  <c r="DA13" i="6"/>
  <c r="CZ13" i="6"/>
  <c r="DH12" i="6"/>
  <c r="DG12" i="6"/>
  <c r="DA12" i="6"/>
  <c r="CZ12" i="6"/>
  <c r="DH11" i="6"/>
  <c r="DG11" i="6"/>
  <c r="DA11" i="6"/>
  <c r="CZ11" i="6"/>
  <c r="DH10" i="6"/>
  <c r="DG10" i="6"/>
  <c r="DA10" i="6"/>
  <c r="CZ10" i="6"/>
  <c r="DH9" i="6"/>
  <c r="DG9" i="6"/>
  <c r="DA9" i="6"/>
  <c r="CZ9" i="6"/>
  <c r="DH8" i="6"/>
  <c r="DG8" i="6"/>
  <c r="DA8" i="6"/>
  <c r="CZ8" i="6"/>
  <c r="DH7" i="6"/>
  <c r="DG7" i="6"/>
  <c r="DA7" i="6"/>
  <c r="CZ7" i="6"/>
  <c r="DH6" i="6"/>
  <c r="DG6" i="6"/>
  <c r="DA6" i="6"/>
  <c r="CZ6" i="6"/>
  <c r="DH5" i="6"/>
  <c r="DG5" i="6"/>
  <c r="DA5" i="6"/>
  <c r="CZ5" i="6"/>
  <c r="DH4" i="6"/>
  <c r="DG4" i="6"/>
  <c r="DA4" i="6"/>
  <c r="CZ4" i="6"/>
  <c r="DO24" i="6"/>
  <c r="DN24" i="6"/>
  <c r="DO23" i="6"/>
  <c r="DN23" i="6"/>
  <c r="DO22" i="6"/>
  <c r="DN22" i="6"/>
  <c r="DO21" i="6"/>
  <c r="DN21" i="6"/>
  <c r="DO20" i="6"/>
  <c r="DN20" i="6"/>
  <c r="DO19" i="6"/>
  <c r="DN19" i="6"/>
  <c r="DO18" i="6"/>
  <c r="DN18" i="6"/>
  <c r="DV17" i="6"/>
  <c r="DU17" i="6"/>
  <c r="DO17" i="6"/>
  <c r="DN17" i="6"/>
  <c r="DV16" i="6"/>
  <c r="DU16" i="6"/>
  <c r="DO16" i="6"/>
  <c r="DN16" i="6"/>
  <c r="DV15" i="6"/>
  <c r="DU15" i="6"/>
  <c r="DO15" i="6"/>
  <c r="DN15" i="6"/>
  <c r="DV14" i="6"/>
  <c r="DU14" i="6"/>
  <c r="DO14" i="6"/>
  <c r="DN14" i="6"/>
  <c r="DV13" i="6"/>
  <c r="DU13" i="6"/>
  <c r="DO13" i="6"/>
  <c r="DN13" i="6"/>
  <c r="DV12" i="6"/>
  <c r="DU12" i="6"/>
  <c r="DO12" i="6"/>
  <c r="DN12" i="6"/>
  <c r="DV11" i="6"/>
  <c r="DU11" i="6"/>
  <c r="DO11" i="6"/>
  <c r="DN11" i="6"/>
  <c r="DV10" i="6"/>
  <c r="DU10" i="6"/>
  <c r="DO10" i="6"/>
  <c r="DN10" i="6"/>
  <c r="DV9" i="6"/>
  <c r="DU9" i="6"/>
  <c r="DO9" i="6"/>
  <c r="DN9" i="6"/>
  <c r="DV8" i="6"/>
  <c r="DU8" i="6"/>
  <c r="DO8" i="6"/>
  <c r="DN8" i="6"/>
  <c r="DV7" i="6"/>
  <c r="DU7" i="6"/>
  <c r="DO7" i="6"/>
  <c r="DN7" i="6"/>
  <c r="DV6" i="6"/>
  <c r="DU6" i="6"/>
  <c r="DO6" i="6"/>
  <c r="DN6" i="6"/>
  <c r="DV5" i="6"/>
  <c r="DU5" i="6"/>
  <c r="DO5" i="6"/>
  <c r="DN5" i="6"/>
  <c r="DV4" i="6"/>
  <c r="DU4" i="6"/>
  <c r="DO4" i="6"/>
  <c r="DN4" i="6"/>
  <c r="FL27" i="6"/>
  <c r="FK27" i="6"/>
  <c r="FL26" i="6"/>
  <c r="FK26" i="6"/>
  <c r="FL25" i="6"/>
  <c r="FK25" i="6"/>
  <c r="FL24" i="6"/>
  <c r="FK24" i="6"/>
  <c r="FL23" i="6"/>
  <c r="FK23" i="6"/>
  <c r="FL22" i="6"/>
  <c r="FK22" i="6"/>
  <c r="FL21" i="6"/>
  <c r="FK21" i="6"/>
  <c r="FL20" i="6"/>
  <c r="FK20" i="6"/>
  <c r="FL19" i="6"/>
  <c r="FK19" i="6"/>
  <c r="FL18" i="6"/>
  <c r="FK18" i="6"/>
  <c r="FL17" i="6"/>
  <c r="FK17" i="6"/>
  <c r="FL16" i="6"/>
  <c r="FK16" i="6"/>
  <c r="FL15" i="6"/>
  <c r="FK15" i="6"/>
  <c r="FL14" i="6"/>
  <c r="FK14" i="6"/>
  <c r="FL13" i="6"/>
  <c r="FK13" i="6"/>
  <c r="FL12" i="6"/>
  <c r="FK12" i="6"/>
  <c r="FL11" i="6"/>
  <c r="FK11" i="6"/>
  <c r="FL10" i="6"/>
  <c r="FK10" i="6"/>
  <c r="FL9" i="6"/>
  <c r="FK9" i="6"/>
  <c r="FL8" i="6"/>
  <c r="FK8" i="6"/>
  <c r="FL7" i="6"/>
  <c r="FK7" i="6"/>
  <c r="FL6" i="6"/>
  <c r="FK6" i="6"/>
  <c r="FL5" i="6"/>
  <c r="FK5" i="6"/>
  <c r="FL4" i="6"/>
  <c r="FK4" i="6"/>
  <c r="GN26" i="6"/>
  <c r="GM26" i="6"/>
  <c r="GN25" i="6"/>
  <c r="GM25" i="6"/>
  <c r="GN24" i="6"/>
  <c r="GM24" i="6"/>
  <c r="GN23" i="6"/>
  <c r="GM23" i="6"/>
  <c r="GN22" i="6"/>
  <c r="GM22" i="6"/>
  <c r="GN21" i="6"/>
  <c r="GM21" i="6"/>
  <c r="GN20" i="6"/>
  <c r="GM20" i="6"/>
  <c r="GN19" i="6"/>
  <c r="GM19" i="6"/>
  <c r="GN18" i="6"/>
  <c r="GM18" i="6"/>
  <c r="GN17" i="6"/>
  <c r="GM17" i="6"/>
  <c r="GN16" i="6"/>
  <c r="GM16" i="6"/>
  <c r="GN15" i="6"/>
  <c r="GM15" i="6"/>
  <c r="GN14" i="6"/>
  <c r="GM14" i="6"/>
  <c r="GN13" i="6"/>
  <c r="GM13" i="6"/>
  <c r="GN12" i="6"/>
  <c r="GM12" i="6"/>
  <c r="GN11" i="6"/>
  <c r="GM11" i="6"/>
  <c r="GN10" i="6"/>
  <c r="GM10" i="6"/>
  <c r="GN9" i="6"/>
  <c r="GM9" i="6"/>
  <c r="GN8" i="6"/>
  <c r="GM8" i="6"/>
  <c r="GN7" i="6"/>
  <c r="GM7" i="6"/>
  <c r="GN6" i="6"/>
  <c r="GM6" i="6"/>
  <c r="GN5" i="6"/>
  <c r="GM5" i="6"/>
  <c r="GN4" i="6"/>
  <c r="GM4" i="6"/>
  <c r="GG24" i="6"/>
  <c r="GF24" i="6"/>
  <c r="GG23" i="6"/>
  <c r="GF23" i="6"/>
  <c r="GG22" i="6"/>
  <c r="GF22" i="6"/>
  <c r="GG21" i="6"/>
  <c r="GF21" i="6"/>
  <c r="GG20" i="6"/>
  <c r="GF20" i="6"/>
  <c r="GG19" i="6"/>
  <c r="GF19" i="6"/>
  <c r="GG18" i="6"/>
  <c r="GF18" i="6"/>
  <c r="GG17" i="6"/>
  <c r="GF17" i="6"/>
  <c r="GG16" i="6"/>
  <c r="GF16" i="6"/>
  <c r="GG15" i="6"/>
  <c r="GF15" i="6"/>
  <c r="GG14" i="6"/>
  <c r="GF14" i="6"/>
  <c r="GG13" i="6"/>
  <c r="GF13" i="6"/>
  <c r="GG12" i="6"/>
  <c r="GF12" i="6"/>
  <c r="GG11" i="6"/>
  <c r="GF11" i="6"/>
  <c r="GG10" i="6"/>
  <c r="GF10" i="6"/>
  <c r="GG9" i="6"/>
  <c r="GF9" i="6"/>
  <c r="GG8" i="6"/>
  <c r="GF8" i="6"/>
  <c r="GG7" i="6"/>
  <c r="GF7" i="6"/>
  <c r="GG6" i="6"/>
  <c r="GF6" i="6"/>
  <c r="GG5" i="6"/>
  <c r="GF5" i="6"/>
  <c r="GG4" i="6"/>
  <c r="GF4" i="6"/>
  <c r="FZ27" i="6"/>
  <c r="FY27" i="6"/>
  <c r="FS27" i="6"/>
  <c r="FR27" i="6"/>
  <c r="FZ26" i="6"/>
  <c r="FY26" i="6"/>
  <c r="FS26" i="6"/>
  <c r="FR26" i="6"/>
  <c r="FZ25" i="6"/>
  <c r="FY25" i="6"/>
  <c r="FS25" i="6"/>
  <c r="FR25" i="6"/>
  <c r="FZ24" i="6"/>
  <c r="FY24" i="6"/>
  <c r="FS24" i="6"/>
  <c r="FR24" i="6"/>
  <c r="FZ23" i="6"/>
  <c r="FY23" i="6"/>
  <c r="FS23" i="6"/>
  <c r="FR23" i="6"/>
  <c r="FZ22" i="6"/>
  <c r="FY22" i="6"/>
  <c r="FS22" i="6"/>
  <c r="FR22" i="6"/>
  <c r="FZ21" i="6"/>
  <c r="FY21" i="6"/>
  <c r="FS21" i="6"/>
  <c r="FR21" i="6"/>
  <c r="FZ20" i="6"/>
  <c r="FY20" i="6"/>
  <c r="FS20" i="6"/>
  <c r="FR20" i="6"/>
  <c r="FZ19" i="6"/>
  <c r="FY19" i="6"/>
  <c r="FS19" i="6"/>
  <c r="FR19" i="6"/>
  <c r="FZ18" i="6"/>
  <c r="FY18" i="6"/>
  <c r="FS18" i="6"/>
  <c r="FR18" i="6"/>
  <c r="FZ17" i="6"/>
  <c r="FY17" i="6"/>
  <c r="FS17" i="6"/>
  <c r="FR17" i="6"/>
  <c r="FZ16" i="6"/>
  <c r="FY16" i="6"/>
  <c r="FS16" i="6"/>
  <c r="FR16" i="6"/>
  <c r="FZ15" i="6"/>
  <c r="FY15" i="6"/>
  <c r="FS15" i="6"/>
  <c r="FR15" i="6"/>
  <c r="FZ14" i="6"/>
  <c r="FY14" i="6"/>
  <c r="FS14" i="6"/>
  <c r="FR14" i="6"/>
  <c r="FZ13" i="6"/>
  <c r="FY13" i="6"/>
  <c r="FS13" i="6"/>
  <c r="FR13" i="6"/>
  <c r="FZ12" i="6"/>
  <c r="FY12" i="6"/>
  <c r="FS12" i="6"/>
  <c r="FR12" i="6"/>
  <c r="FZ11" i="6"/>
  <c r="FY11" i="6"/>
  <c r="FS11" i="6"/>
  <c r="FR11" i="6"/>
  <c r="FZ10" i="6"/>
  <c r="FY10" i="6"/>
  <c r="FS10" i="6"/>
  <c r="FR10" i="6"/>
  <c r="FZ9" i="6"/>
  <c r="FY9" i="6"/>
  <c r="FS9" i="6"/>
  <c r="FR9" i="6"/>
  <c r="FZ8" i="6"/>
  <c r="FY8" i="6"/>
  <c r="FS8" i="6"/>
  <c r="FR8" i="6"/>
  <c r="FZ7" i="6"/>
  <c r="FY7" i="6"/>
  <c r="FS7" i="6"/>
  <c r="FR7" i="6"/>
  <c r="FZ6" i="6"/>
  <c r="FY6" i="6"/>
  <c r="FS6" i="6"/>
  <c r="FR6" i="6"/>
  <c r="FZ5" i="6"/>
  <c r="FY5" i="6"/>
  <c r="FS5" i="6"/>
  <c r="FR5" i="6"/>
  <c r="FZ4" i="6"/>
  <c r="FY4" i="6"/>
  <c r="FS4" i="6"/>
  <c r="FR4" i="6"/>
  <c r="CT27" i="6"/>
  <c r="CS27" i="6"/>
  <c r="CT26" i="6"/>
  <c r="CS26" i="6"/>
  <c r="CT25" i="6"/>
  <c r="CS25" i="6"/>
  <c r="CT24" i="6"/>
  <c r="CS24" i="6"/>
  <c r="CT23" i="6"/>
  <c r="CS23" i="6"/>
  <c r="CT22" i="6"/>
  <c r="CS22" i="6"/>
  <c r="CT21" i="6"/>
  <c r="CS21" i="6"/>
  <c r="CT20" i="6"/>
  <c r="CS20" i="6"/>
  <c r="CT19" i="6"/>
  <c r="CS19" i="6"/>
  <c r="CT18" i="6"/>
  <c r="CS18" i="6"/>
  <c r="CT17" i="6"/>
  <c r="CS17" i="6"/>
  <c r="CT16" i="6"/>
  <c r="CS16" i="6"/>
  <c r="CT15" i="6"/>
  <c r="CS15" i="6"/>
  <c r="CT14" i="6"/>
  <c r="CS14" i="6"/>
  <c r="CT13" i="6"/>
  <c r="CS13" i="6"/>
  <c r="CT12" i="6"/>
  <c r="CS12" i="6"/>
  <c r="CT11" i="6"/>
  <c r="CS11" i="6"/>
  <c r="CT10" i="6"/>
  <c r="CS10" i="6"/>
  <c r="CT9" i="6"/>
  <c r="CS9" i="6"/>
  <c r="CT8" i="6"/>
  <c r="CS8" i="6"/>
  <c r="CT7" i="6"/>
  <c r="CS7" i="6"/>
  <c r="CT6" i="6"/>
  <c r="CS6" i="6"/>
  <c r="CT5" i="6"/>
  <c r="CS5" i="6"/>
  <c r="CT4" i="6"/>
  <c r="CS4" i="6"/>
  <c r="CM27" i="6"/>
  <c r="CL27" i="6"/>
  <c r="CF27" i="6"/>
  <c r="CE27" i="6"/>
  <c r="BY27" i="6"/>
  <c r="BX27" i="6"/>
  <c r="CM26" i="6"/>
  <c r="CL26" i="6"/>
  <c r="CF26" i="6"/>
  <c r="CE26" i="6"/>
  <c r="BY26" i="6"/>
  <c r="BX26" i="6"/>
  <c r="CM25" i="6"/>
  <c r="CL25" i="6"/>
  <c r="CF25" i="6"/>
  <c r="CE25" i="6"/>
  <c r="BY25" i="6"/>
  <c r="BX25" i="6"/>
  <c r="CM24" i="6"/>
  <c r="CL24" i="6"/>
  <c r="CF24" i="6"/>
  <c r="CE24" i="6"/>
  <c r="BY24" i="6"/>
  <c r="BX24" i="6"/>
  <c r="CM23" i="6"/>
  <c r="CL23" i="6"/>
  <c r="CF23" i="6"/>
  <c r="CE23" i="6"/>
  <c r="BY23" i="6"/>
  <c r="BX23" i="6"/>
  <c r="CM22" i="6"/>
  <c r="CL22" i="6"/>
  <c r="CF22" i="6"/>
  <c r="CE22" i="6"/>
  <c r="BY22" i="6"/>
  <c r="BX22" i="6"/>
  <c r="CM21" i="6"/>
  <c r="CL21" i="6"/>
  <c r="CF21" i="6"/>
  <c r="CE21" i="6"/>
  <c r="BY21" i="6"/>
  <c r="BX21" i="6"/>
  <c r="CM20" i="6"/>
  <c r="CL20" i="6"/>
  <c r="CF20" i="6"/>
  <c r="CE20" i="6"/>
  <c r="BY20" i="6"/>
  <c r="BX20" i="6"/>
  <c r="CM19" i="6"/>
  <c r="CL19" i="6"/>
  <c r="CF19" i="6"/>
  <c r="CE19" i="6"/>
  <c r="BY19" i="6"/>
  <c r="BX19" i="6"/>
  <c r="CM18" i="6"/>
  <c r="CL18" i="6"/>
  <c r="CF18" i="6"/>
  <c r="CE18" i="6"/>
  <c r="BY18" i="6"/>
  <c r="BX18" i="6"/>
  <c r="CM17" i="6"/>
  <c r="CL17" i="6"/>
  <c r="CF17" i="6"/>
  <c r="CE17" i="6"/>
  <c r="BY17" i="6"/>
  <c r="BX17" i="6"/>
  <c r="CM16" i="6"/>
  <c r="CL16" i="6"/>
  <c r="CF16" i="6"/>
  <c r="CE16" i="6"/>
  <c r="BY16" i="6"/>
  <c r="BX16" i="6"/>
  <c r="CM15" i="6"/>
  <c r="CL15" i="6"/>
  <c r="CF15" i="6"/>
  <c r="CE15" i="6"/>
  <c r="BY15" i="6"/>
  <c r="BX15" i="6"/>
  <c r="CM14" i="6"/>
  <c r="CL14" i="6"/>
  <c r="CF14" i="6"/>
  <c r="CE14" i="6"/>
  <c r="BY14" i="6"/>
  <c r="BX14" i="6"/>
  <c r="CM13" i="6"/>
  <c r="CL13" i="6"/>
  <c r="CF13" i="6"/>
  <c r="CE13" i="6"/>
  <c r="BY13" i="6"/>
  <c r="BX13" i="6"/>
  <c r="CM12" i="6"/>
  <c r="CL12" i="6"/>
  <c r="CF12" i="6"/>
  <c r="CE12" i="6"/>
  <c r="BY12" i="6"/>
  <c r="BX12" i="6"/>
  <c r="CM11" i="6"/>
  <c r="CL11" i="6"/>
  <c r="CF11" i="6"/>
  <c r="CE11" i="6"/>
  <c r="BY11" i="6"/>
  <c r="BX11" i="6"/>
  <c r="CM10" i="6"/>
  <c r="CL10" i="6"/>
  <c r="CF10" i="6"/>
  <c r="CE10" i="6"/>
  <c r="BY10" i="6"/>
  <c r="BX10" i="6"/>
  <c r="CM9" i="6"/>
  <c r="CL9" i="6"/>
  <c r="CF9" i="6"/>
  <c r="CE9" i="6"/>
  <c r="BY9" i="6"/>
  <c r="BX9" i="6"/>
  <c r="CM8" i="6"/>
  <c r="CL8" i="6"/>
  <c r="CF8" i="6"/>
  <c r="CE8" i="6"/>
  <c r="BY8" i="6"/>
  <c r="BX8" i="6"/>
  <c r="CM7" i="6"/>
  <c r="CL7" i="6"/>
  <c r="CF7" i="6"/>
  <c r="CE7" i="6"/>
  <c r="BY7" i="6"/>
  <c r="BX7" i="6"/>
  <c r="CM6" i="6"/>
  <c r="CL6" i="6"/>
  <c r="CF6" i="6"/>
  <c r="CE6" i="6"/>
  <c r="BY6" i="6"/>
  <c r="BX6" i="6"/>
  <c r="CM5" i="6"/>
  <c r="CL5" i="6"/>
  <c r="CF5" i="6"/>
  <c r="CE5" i="6"/>
  <c r="BY5" i="6"/>
  <c r="BX5" i="6"/>
  <c r="CM4" i="6"/>
  <c r="CL4" i="6"/>
  <c r="CF4" i="6"/>
  <c r="CE4" i="6"/>
  <c r="BY4" i="6"/>
  <c r="BX4" i="6"/>
  <c r="BR27" i="6"/>
  <c r="BQ27" i="6"/>
  <c r="BR26" i="6"/>
  <c r="BQ26" i="6"/>
  <c r="BR25" i="6"/>
  <c r="BQ25" i="6"/>
  <c r="BR24" i="6"/>
  <c r="BQ24" i="6"/>
  <c r="BR23" i="6"/>
  <c r="BQ23" i="6"/>
  <c r="BR22" i="6"/>
  <c r="BQ22" i="6"/>
  <c r="BR21" i="6"/>
  <c r="BQ21" i="6"/>
  <c r="BR20" i="6"/>
  <c r="BQ20" i="6"/>
  <c r="BR19" i="6"/>
  <c r="BQ19" i="6"/>
  <c r="BR18" i="6"/>
  <c r="BQ18" i="6"/>
  <c r="BR17" i="6"/>
  <c r="BQ17" i="6"/>
  <c r="BR16" i="6"/>
  <c r="BQ16" i="6"/>
  <c r="BR15" i="6"/>
  <c r="BQ15" i="6"/>
  <c r="BR14" i="6"/>
  <c r="BQ14" i="6"/>
  <c r="BR13" i="6"/>
  <c r="BQ13" i="6"/>
  <c r="BR12" i="6"/>
  <c r="BQ12" i="6"/>
  <c r="BR11" i="6"/>
  <c r="BQ11" i="6"/>
  <c r="BR10" i="6"/>
  <c r="BQ10" i="6"/>
  <c r="BR9" i="6"/>
  <c r="BQ9" i="6"/>
  <c r="BR8" i="6"/>
  <c r="BQ8" i="6"/>
  <c r="BR7" i="6"/>
  <c r="BQ7" i="6"/>
  <c r="BR6" i="6"/>
  <c r="BQ6" i="6"/>
  <c r="BR5" i="6"/>
  <c r="BQ5" i="6"/>
  <c r="BR4" i="6"/>
  <c r="BQ4" i="6"/>
  <c r="AW18" i="6"/>
  <c r="AX18" i="6"/>
  <c r="BD18" i="6"/>
  <c r="BE18" i="6"/>
  <c r="AW19" i="6"/>
  <c r="AX19" i="6"/>
  <c r="BD19" i="6"/>
  <c r="BE19" i="6"/>
  <c r="AW20" i="6"/>
  <c r="AX20" i="6"/>
  <c r="BD20" i="6"/>
  <c r="BE20" i="6"/>
  <c r="AW21" i="6"/>
  <c r="AX21" i="6"/>
  <c r="BD21" i="6"/>
  <c r="BE21" i="6"/>
  <c r="AW22" i="6"/>
  <c r="AX22" i="6"/>
  <c r="AW23" i="6"/>
  <c r="AX23" i="6"/>
  <c r="AW24" i="6"/>
  <c r="AX24" i="6"/>
  <c r="AX17" i="6"/>
  <c r="AW17" i="6"/>
  <c r="AX16" i="6"/>
  <c r="AW16" i="6"/>
  <c r="AX15" i="6"/>
  <c r="AW15" i="6"/>
  <c r="AX14" i="6"/>
  <c r="AW14" i="6"/>
  <c r="AX13" i="6"/>
  <c r="AW13" i="6"/>
  <c r="AX12" i="6"/>
  <c r="AW12" i="6"/>
  <c r="AX11" i="6"/>
  <c r="AW11" i="6"/>
  <c r="AX10" i="6"/>
  <c r="AW10" i="6"/>
  <c r="AX9" i="6"/>
  <c r="AW9" i="6"/>
  <c r="AX8" i="6"/>
  <c r="AW8" i="6"/>
  <c r="AX7" i="6"/>
  <c r="AW7" i="6"/>
  <c r="AX6" i="6"/>
  <c r="AW6" i="6"/>
  <c r="AX5" i="6"/>
  <c r="AW5" i="6"/>
  <c r="AX4" i="6"/>
  <c r="AW4" i="6"/>
  <c r="BE17" i="6"/>
  <c r="BD17" i="6"/>
  <c r="BE16" i="6"/>
  <c r="BD16" i="6"/>
  <c r="BE15" i="6"/>
  <c r="BD15" i="6"/>
  <c r="BE14" i="6"/>
  <c r="BD14" i="6"/>
  <c r="BE13" i="6"/>
  <c r="BD13" i="6"/>
  <c r="BE12" i="6"/>
  <c r="BD12" i="6"/>
  <c r="BE11" i="6"/>
  <c r="BD11" i="6"/>
  <c r="BE10" i="6"/>
  <c r="BD10" i="6"/>
  <c r="BE9" i="6"/>
  <c r="BD9" i="6"/>
  <c r="BE8" i="6"/>
  <c r="BD8" i="6"/>
  <c r="BE7" i="6"/>
  <c r="BD7" i="6"/>
  <c r="BE6" i="6"/>
  <c r="BD6" i="6"/>
  <c r="BE5" i="6"/>
  <c r="BD5" i="6"/>
  <c r="O36" i="7"/>
  <c r="N36" i="7"/>
  <c r="O35" i="7"/>
  <c r="N35" i="7"/>
  <c r="N37" i="7"/>
  <c r="O34" i="7"/>
  <c r="C43" i="7"/>
  <c r="B43" i="7"/>
  <c r="C42" i="7"/>
  <c r="B42" i="7"/>
  <c r="B44" i="7"/>
  <c r="C41" i="7"/>
  <c r="B41" i="7"/>
  <c r="C36" i="7"/>
  <c r="B36" i="7"/>
  <c r="C35" i="7"/>
  <c r="B35" i="7"/>
  <c r="C34" i="7"/>
  <c r="B34" i="7"/>
  <c r="CM43" i="7"/>
  <c r="CM42" i="7"/>
  <c r="CM41" i="7"/>
  <c r="CL43" i="7"/>
  <c r="CL42" i="7"/>
  <c r="CL41" i="7"/>
  <c r="CI41" i="7"/>
  <c r="CI42" i="7"/>
  <c r="CI44" i="7"/>
  <c r="CI43" i="7"/>
  <c r="CH43" i="7"/>
  <c r="CH42" i="7"/>
  <c r="CH41" i="7"/>
  <c r="CM36" i="7"/>
  <c r="CL36" i="7"/>
  <c r="CM35" i="7"/>
  <c r="CL35" i="7"/>
  <c r="CM34" i="7"/>
  <c r="CL34" i="7"/>
  <c r="CL37" i="7"/>
  <c r="CI36" i="7"/>
  <c r="CH36" i="7"/>
  <c r="CI35" i="7"/>
  <c r="CH35" i="7"/>
  <c r="CI34" i="7"/>
  <c r="CH34" i="7"/>
  <c r="EP4" i="6"/>
  <c r="EQ4" i="6"/>
  <c r="EP5" i="6"/>
  <c r="EQ5" i="6"/>
  <c r="EP6" i="6"/>
  <c r="EQ6" i="6"/>
  <c r="EP7" i="6"/>
  <c r="EQ7" i="6"/>
  <c r="EP8" i="6"/>
  <c r="EQ8" i="6"/>
  <c r="EP9" i="6"/>
  <c r="EQ9" i="6"/>
  <c r="EQ27" i="6"/>
  <c r="EP27" i="6"/>
  <c r="EQ26" i="6"/>
  <c r="EP26" i="6"/>
  <c r="EQ25" i="6"/>
  <c r="EP25" i="6"/>
  <c r="EQ24" i="6"/>
  <c r="EP24" i="6"/>
  <c r="EQ23" i="6"/>
  <c r="EP23" i="6"/>
  <c r="EQ22" i="6"/>
  <c r="EP22" i="6"/>
  <c r="EQ21" i="6"/>
  <c r="EP21" i="6"/>
  <c r="EQ20" i="6"/>
  <c r="EP20" i="6"/>
  <c r="EQ19" i="6"/>
  <c r="EP19" i="6"/>
  <c r="EQ18" i="6"/>
  <c r="EP18" i="6"/>
  <c r="EQ17" i="6"/>
  <c r="EP17" i="6"/>
  <c r="EQ16" i="6"/>
  <c r="EP16" i="6"/>
  <c r="EQ15" i="6"/>
  <c r="EP15" i="6"/>
  <c r="EQ14" i="6"/>
  <c r="EP14" i="6"/>
  <c r="EQ13" i="6"/>
  <c r="EP13" i="6"/>
  <c r="EQ12" i="6"/>
  <c r="EP12" i="6"/>
  <c r="EQ11" i="6"/>
  <c r="EP11" i="6"/>
  <c r="EQ10" i="6"/>
  <c r="EP10" i="6"/>
  <c r="EX27" i="6"/>
  <c r="EX5" i="6"/>
  <c r="EX6" i="6"/>
  <c r="EX7" i="6"/>
  <c r="EX8" i="6"/>
  <c r="EX9" i="6"/>
  <c r="EX10" i="6"/>
  <c r="EX11" i="6"/>
  <c r="EX12" i="6"/>
  <c r="EX13" i="6"/>
  <c r="EX14" i="6"/>
  <c r="EX15" i="6"/>
  <c r="EX16" i="6"/>
  <c r="EX17" i="6"/>
  <c r="EX18" i="6"/>
  <c r="EX19" i="6"/>
  <c r="EX20" i="6"/>
  <c r="EX21" i="6"/>
  <c r="EX22" i="6"/>
  <c r="EX23" i="6"/>
  <c r="EX24" i="6"/>
  <c r="EX25" i="6"/>
  <c r="EX26" i="6"/>
  <c r="EX4" i="6"/>
  <c r="EW5" i="6"/>
  <c r="EW6" i="6"/>
  <c r="EW7" i="6"/>
  <c r="EW8" i="6"/>
  <c r="EW9" i="6"/>
  <c r="EW10" i="6"/>
  <c r="EW11" i="6"/>
  <c r="EW12" i="6"/>
  <c r="EW13" i="6"/>
  <c r="EW14" i="6"/>
  <c r="EW15" i="6"/>
  <c r="EW16" i="6"/>
  <c r="EW17" i="6"/>
  <c r="EW18" i="6"/>
  <c r="EW19" i="6"/>
  <c r="EW20" i="6"/>
  <c r="EW21" i="6"/>
  <c r="EW22" i="6"/>
  <c r="EW23" i="6"/>
  <c r="EW24" i="6"/>
  <c r="EW25" i="6"/>
  <c r="EW26" i="6"/>
  <c r="EW27" i="6"/>
  <c r="EW4" i="6"/>
  <c r="G10" i="7"/>
  <c r="F29" i="7"/>
  <c r="F43" i="7"/>
  <c r="G15" i="7"/>
  <c r="G35" i="7"/>
  <c r="G37" i="7"/>
  <c r="E51" i="6"/>
  <c r="D50" i="6"/>
  <c r="E49" i="6"/>
  <c r="D48" i="6"/>
  <c r="E47" i="6"/>
  <c r="D46" i="6"/>
  <c r="E45" i="6"/>
  <c r="D44" i="6"/>
  <c r="E43" i="6"/>
  <c r="D42" i="6"/>
  <c r="E41" i="6"/>
  <c r="D40" i="6"/>
  <c r="E39" i="6"/>
  <c r="D38" i="6"/>
  <c r="E37" i="6"/>
  <c r="D36" i="6"/>
  <c r="E35" i="6"/>
  <c r="D34" i="6"/>
  <c r="E33" i="6"/>
  <c r="D32" i="6"/>
  <c r="E31" i="6"/>
  <c r="D30" i="6"/>
  <c r="E29" i="6"/>
  <c r="D28" i="6"/>
  <c r="E27" i="6"/>
  <c r="D26" i="6"/>
  <c r="E25" i="6"/>
  <c r="D24" i="6"/>
  <c r="E23" i="6"/>
  <c r="D22" i="6"/>
  <c r="E21" i="6"/>
  <c r="D20" i="6"/>
  <c r="E19" i="6"/>
  <c r="D18" i="6"/>
  <c r="E17" i="6"/>
  <c r="D16" i="6"/>
  <c r="E15" i="6"/>
  <c r="D14" i="6"/>
  <c r="E13" i="6"/>
  <c r="D12" i="6"/>
  <c r="E11" i="6"/>
  <c r="D10" i="6"/>
  <c r="E9" i="6"/>
  <c r="D8" i="6"/>
  <c r="E7" i="6"/>
  <c r="D6" i="6"/>
  <c r="E5" i="6"/>
  <c r="D4" i="6"/>
  <c r="X51" i="6"/>
  <c r="W50" i="6"/>
  <c r="X49" i="6"/>
  <c r="W48" i="6"/>
  <c r="X47" i="6"/>
  <c r="W46" i="6"/>
  <c r="X45" i="6"/>
  <c r="W44" i="6"/>
  <c r="X43" i="6"/>
  <c r="W42" i="6"/>
  <c r="X41" i="6"/>
  <c r="W40" i="6"/>
  <c r="X39" i="6"/>
  <c r="W38" i="6"/>
  <c r="X37" i="6"/>
  <c r="W36" i="6"/>
  <c r="X35" i="6"/>
  <c r="W34" i="6"/>
  <c r="X33" i="6"/>
  <c r="W32" i="6"/>
  <c r="X31" i="6"/>
  <c r="W30" i="6"/>
  <c r="X29" i="6"/>
  <c r="W28" i="6"/>
  <c r="X27" i="6"/>
  <c r="W26" i="6"/>
  <c r="X25" i="6"/>
  <c r="W24" i="6"/>
  <c r="X23" i="6"/>
  <c r="W22" i="6"/>
  <c r="X21" i="6"/>
  <c r="W20" i="6"/>
  <c r="X19" i="6"/>
  <c r="W18" i="6"/>
  <c r="X17" i="6"/>
  <c r="W16" i="6"/>
  <c r="X15" i="6"/>
  <c r="W14" i="6"/>
  <c r="X13" i="6"/>
  <c r="W12" i="6"/>
  <c r="X11" i="6"/>
  <c r="W10" i="6"/>
  <c r="X9" i="6"/>
  <c r="W8" i="6"/>
  <c r="X7" i="6"/>
  <c r="W6" i="6"/>
  <c r="X5" i="6"/>
  <c r="W4" i="6"/>
  <c r="J46" i="6"/>
  <c r="J48" i="6"/>
  <c r="J50" i="6"/>
  <c r="K49" i="6"/>
  <c r="K51" i="6"/>
  <c r="AJ46" i="6"/>
  <c r="AJ44" i="6"/>
  <c r="AJ42" i="6"/>
  <c r="AJ40" i="6"/>
  <c r="AJ38" i="6"/>
  <c r="AJ36" i="6"/>
  <c r="AJ34" i="6"/>
  <c r="AJ32" i="6"/>
  <c r="AJ30" i="6"/>
  <c r="AJ28" i="6"/>
  <c r="AK27" i="6"/>
  <c r="AJ26" i="6"/>
  <c r="AK25" i="6"/>
  <c r="AJ24" i="6"/>
  <c r="AK23" i="6"/>
  <c r="AJ22" i="6"/>
  <c r="AK21" i="6"/>
  <c r="AJ20" i="6"/>
  <c r="AK19" i="6"/>
  <c r="AJ18" i="6"/>
  <c r="AK17" i="6"/>
  <c r="AJ16" i="6"/>
  <c r="AK15" i="6"/>
  <c r="AJ14" i="6"/>
  <c r="AK13" i="6"/>
  <c r="AJ12" i="6"/>
  <c r="AK11" i="6"/>
  <c r="AJ10" i="6"/>
  <c r="AK9" i="6"/>
  <c r="AJ8" i="6"/>
  <c r="AK7" i="6"/>
  <c r="AJ6" i="6"/>
  <c r="AK5" i="6"/>
  <c r="AJ4" i="6"/>
  <c r="BK25" i="6"/>
  <c r="BJ24" i="6"/>
  <c r="BK23" i="6"/>
  <c r="BJ22" i="6"/>
  <c r="BK21" i="6"/>
  <c r="BJ20" i="6"/>
  <c r="BK19" i="6"/>
  <c r="BJ18" i="6"/>
  <c r="BK17" i="6"/>
  <c r="BJ16" i="6"/>
  <c r="BK15" i="6"/>
  <c r="BJ14" i="6"/>
  <c r="BK13" i="6"/>
  <c r="BJ12" i="6"/>
  <c r="BK11" i="6"/>
  <c r="BJ10" i="6"/>
  <c r="BK9" i="6"/>
  <c r="BJ8" i="6"/>
  <c r="BK7" i="6"/>
  <c r="BJ6" i="6"/>
  <c r="BK5" i="6"/>
  <c r="BJ4" i="6"/>
  <c r="AQ41" i="6"/>
  <c r="AP40" i="6"/>
  <c r="AQ39" i="6"/>
  <c r="AP38" i="6"/>
  <c r="AQ37" i="6"/>
  <c r="AP36" i="6"/>
  <c r="AQ35" i="6"/>
  <c r="AP34" i="6"/>
  <c r="AQ33" i="6"/>
  <c r="AP32" i="6"/>
  <c r="AQ31" i="6"/>
  <c r="AP30" i="6"/>
  <c r="AQ29" i="6"/>
  <c r="AP28" i="6"/>
  <c r="AQ27" i="6"/>
  <c r="AP26" i="6"/>
  <c r="AQ25" i="6"/>
  <c r="AP24" i="6"/>
  <c r="AQ23" i="6"/>
  <c r="AP22" i="6"/>
  <c r="AQ21" i="6"/>
  <c r="AP20" i="6"/>
  <c r="AQ19" i="6"/>
  <c r="AP18" i="6"/>
  <c r="AQ17" i="6"/>
  <c r="AP16" i="6"/>
  <c r="AQ15" i="6"/>
  <c r="AP14" i="6"/>
  <c r="AQ13" i="6"/>
  <c r="AP12" i="6"/>
  <c r="AQ11" i="6"/>
  <c r="AP10" i="6"/>
  <c r="AQ9" i="6"/>
  <c r="AP8" i="6"/>
  <c r="AQ7" i="6"/>
  <c r="AP6" i="6"/>
  <c r="AQ5" i="6"/>
  <c r="AP4" i="6"/>
  <c r="K47" i="6"/>
  <c r="K45" i="6"/>
  <c r="J44" i="6"/>
  <c r="K43" i="6"/>
  <c r="J42" i="6"/>
  <c r="K41" i="6"/>
  <c r="J40" i="6"/>
  <c r="K39" i="6"/>
  <c r="J38" i="6"/>
  <c r="K37" i="6"/>
  <c r="J36" i="6"/>
  <c r="K35" i="6"/>
  <c r="J34" i="6"/>
  <c r="K33" i="6"/>
  <c r="J32" i="6"/>
  <c r="K31" i="6"/>
  <c r="J30" i="6"/>
  <c r="K29" i="6"/>
  <c r="J28" i="6"/>
  <c r="K27" i="6"/>
  <c r="J26" i="6"/>
  <c r="K25" i="6"/>
  <c r="J24" i="6"/>
  <c r="K23" i="6"/>
  <c r="J22" i="6"/>
  <c r="K21" i="6"/>
  <c r="J20" i="6"/>
  <c r="K19" i="6"/>
  <c r="J18" i="6"/>
  <c r="K17" i="6"/>
  <c r="J16" i="6"/>
  <c r="K15" i="6"/>
  <c r="J14" i="6"/>
  <c r="K13" i="6"/>
  <c r="J12" i="6"/>
  <c r="K11" i="6"/>
  <c r="J10" i="6"/>
  <c r="K9" i="6"/>
  <c r="J8" i="6"/>
  <c r="K7" i="6"/>
  <c r="J6" i="6"/>
  <c r="K5" i="6"/>
  <c r="J4" i="6"/>
  <c r="B37" i="7"/>
  <c r="F34" i="7"/>
  <c r="F36" i="7"/>
  <c r="F42" i="7"/>
  <c r="C37" i="7"/>
  <c r="C44" i="7"/>
  <c r="G36" i="7"/>
  <c r="O37" i="7"/>
  <c r="CM37" i="7"/>
  <c r="CH37" i="7"/>
  <c r="CQ37" i="7"/>
  <c r="CU37" i="7"/>
  <c r="CP37" i="7"/>
  <c r="CP44" i="7"/>
  <c r="CT37" i="7"/>
  <c r="CT44" i="7"/>
  <c r="CE37" i="7"/>
  <c r="CD37" i="7"/>
  <c r="CD44" i="7"/>
  <c r="AR44" i="7"/>
  <c r="AY44" i="7"/>
  <c r="BC44" i="7"/>
  <c r="AE44" i="7"/>
  <c r="AZ37" i="7"/>
  <c r="AZ44" i="7"/>
  <c r="BD37" i="7"/>
  <c r="BD44" i="7"/>
  <c r="AU37" i="7"/>
  <c r="AV37" i="7"/>
  <c r="AV44" i="7"/>
  <c r="CH44" i="7"/>
  <c r="W37" i="7"/>
  <c r="K37" i="7"/>
  <c r="J37" i="7"/>
  <c r="S37" i="7"/>
  <c r="AI37" i="7"/>
  <c r="AB44" i="7"/>
  <c r="W44" i="7"/>
  <c r="CL44" i="7"/>
  <c r="CI37" i="7"/>
  <c r="CM44" i="7"/>
  <c r="AJ44" i="7"/>
  <c r="BI37" i="7"/>
  <c r="BM37" i="7"/>
  <c r="DL37" i="7"/>
  <c r="BL44" i="7"/>
  <c r="BP44" i="7"/>
  <c r="BH44" i="7"/>
  <c r="DK37" i="7"/>
  <c r="DK44" i="7"/>
  <c r="DG44" i="7"/>
  <c r="DC44" i="7"/>
  <c r="R33" i="8"/>
  <c r="R41" i="8"/>
  <c r="Q48" i="8"/>
  <c r="O48" i="8"/>
  <c r="P41" i="8"/>
  <c r="P33" i="8"/>
  <c r="Q26" i="8"/>
  <c r="O26" i="8"/>
  <c r="Q18" i="8"/>
  <c r="O18" i="8"/>
  <c r="Q11" i="8"/>
  <c r="O11" i="8"/>
  <c r="R11" i="8"/>
  <c r="R18" i="8"/>
  <c r="P48" i="8"/>
  <c r="Q41" i="8"/>
  <c r="O41" i="8"/>
  <c r="Q33" i="8"/>
  <c r="O33" i="8"/>
  <c r="P26" i="8"/>
  <c r="P18" i="8"/>
  <c r="P11" i="8"/>
  <c r="CM29" i="11"/>
  <c r="CM30" i="11"/>
  <c r="FN33" i="11"/>
  <c r="CT34" i="11"/>
  <c r="FT33" i="11"/>
  <c r="DF8" i="11"/>
  <c r="DF9" i="11"/>
  <c r="CF34" i="11"/>
  <c r="BZ34" i="11"/>
  <c r="FM34" i="11"/>
  <c r="FB34" i="11"/>
  <c r="FH34" i="11"/>
  <c r="DL33" i="11"/>
  <c r="CY33" i="11"/>
  <c r="CS33" i="11"/>
  <c r="CM34" i="11"/>
  <c r="CG27" i="11"/>
  <c r="CA27" i="11"/>
  <c r="CA34" i="11"/>
  <c r="FA33" i="11"/>
  <c r="FA34" i="11"/>
  <c r="FH32" i="11"/>
  <c r="FH33" i="11"/>
  <c r="FA32" i="11"/>
  <c r="FA36" i="11"/>
  <c r="FG29" i="11"/>
  <c r="FG30" i="11"/>
  <c r="FM29" i="11"/>
  <c r="FM30" i="11"/>
  <c r="FM33" i="11"/>
  <c r="FN34" i="11"/>
  <c r="FN32" i="11"/>
  <c r="FN35" i="11"/>
  <c r="FS29" i="11"/>
  <c r="FS30" i="11"/>
  <c r="FS33" i="11"/>
  <c r="FT34" i="11"/>
  <c r="FT32" i="11"/>
  <c r="FT35" i="11"/>
  <c r="CN12" i="11"/>
  <c r="CN6" i="11"/>
  <c r="CG5" i="11"/>
  <c r="BN29" i="11"/>
  <c r="BN30" i="11"/>
  <c r="BO32" i="11"/>
  <c r="BO33" i="11"/>
  <c r="BO35" i="11"/>
  <c r="BT32" i="11"/>
  <c r="BT33" i="11"/>
  <c r="BT35" i="11"/>
  <c r="BT34" i="11"/>
  <c r="BZ29" i="11"/>
  <c r="BZ30" i="11"/>
  <c r="CA32" i="11"/>
  <c r="CA33" i="11"/>
  <c r="CA35" i="11"/>
  <c r="CT33" i="11"/>
  <c r="CM33" i="11"/>
  <c r="CS32" i="11"/>
  <c r="CS35" i="11"/>
  <c r="CS34" i="11"/>
  <c r="CY32" i="11"/>
  <c r="CY34" i="11"/>
  <c r="CZ33" i="11"/>
  <c r="CZ35" i="11"/>
  <c r="DE33" i="11"/>
  <c r="DK29" i="11"/>
  <c r="DK30" i="11"/>
  <c r="DK33" i="11"/>
  <c r="DK34" i="11"/>
  <c r="DF33" i="11"/>
  <c r="DL34" i="11"/>
  <c r="DL32" i="11"/>
  <c r="FB32" i="11"/>
  <c r="FB33" i="11"/>
  <c r="FG33" i="11"/>
  <c r="FG34" i="11"/>
  <c r="FA29" i="11"/>
  <c r="FA30" i="11"/>
  <c r="FG32" i="11"/>
  <c r="FG36" i="11"/>
  <c r="FM32" i="11"/>
  <c r="FS32" i="11"/>
  <c r="FS34" i="11"/>
  <c r="BN32" i="11"/>
  <c r="BN36" i="11"/>
  <c r="BN33" i="11"/>
  <c r="BN34" i="11"/>
  <c r="BT29" i="11"/>
  <c r="BT30" i="11"/>
  <c r="BU32" i="11"/>
  <c r="BU33" i="11"/>
  <c r="BZ32" i="11"/>
  <c r="BZ36" i="11"/>
  <c r="BZ33" i="11"/>
  <c r="CF32" i="11"/>
  <c r="CF33" i="11"/>
  <c r="CT32" i="11"/>
  <c r="CM32" i="11"/>
  <c r="CM36" i="11"/>
  <c r="CS29" i="11"/>
  <c r="CS30" i="11"/>
  <c r="CY29" i="11"/>
  <c r="CY30" i="11"/>
  <c r="CZ34" i="11"/>
  <c r="DE32" i="11"/>
  <c r="DE36" i="11"/>
  <c r="DK32" i="11"/>
  <c r="DK36" i="11"/>
  <c r="DF34" i="11"/>
  <c r="DK37" i="11"/>
  <c r="CY36" i="11"/>
  <c r="CY35" i="11"/>
  <c r="CS36" i="11"/>
  <c r="DE37" i="11"/>
  <c r="CY37" i="11"/>
  <c r="CS37" i="11"/>
  <c r="CM37" i="11"/>
  <c r="BZ37" i="11"/>
  <c r="BT37" i="11"/>
  <c r="BN37" i="11"/>
  <c r="FS36" i="11"/>
  <c r="FS35" i="11"/>
  <c r="FS37" i="11"/>
  <c r="FM37" i="11"/>
  <c r="FM36" i="11"/>
  <c r="FM35" i="11"/>
  <c r="FG37" i="11"/>
  <c r="FA37" i="11"/>
  <c r="DS29" i="11"/>
  <c r="DS30" i="11"/>
  <c r="EU29" i="11"/>
  <c r="EU30" i="11"/>
  <c r="EA15" i="11"/>
  <c r="EH34" i="11"/>
  <c r="EU34" i="11"/>
  <c r="EN29" i="11"/>
  <c r="EN30" i="11"/>
  <c r="EV4" i="11"/>
  <c r="EV15" i="11"/>
  <c r="EU32" i="11"/>
  <c r="EU33" i="11"/>
  <c r="EO34" i="11"/>
  <c r="EO33" i="11"/>
  <c r="EO32" i="11"/>
  <c r="EN32" i="11"/>
  <c r="EN33" i="11"/>
  <c r="EN34" i="11"/>
  <c r="EG29" i="11"/>
  <c r="EG30" i="11"/>
  <c r="EH32" i="11"/>
  <c r="EH33" i="11"/>
  <c r="EG32" i="11"/>
  <c r="EG33" i="11"/>
  <c r="EG35" i="11"/>
  <c r="EG34" i="11"/>
  <c r="DZ32" i="11"/>
  <c r="DZ33" i="11"/>
  <c r="DZ35" i="11"/>
  <c r="DZ34" i="11"/>
  <c r="EU37" i="11"/>
  <c r="EN37" i="11"/>
  <c r="EG37" i="11"/>
  <c r="DT34" i="11"/>
  <c r="DT33" i="11"/>
  <c r="DT35" i="11"/>
  <c r="DT32" i="11"/>
  <c r="DS32" i="11"/>
  <c r="DS33" i="11"/>
  <c r="DS34" i="11"/>
  <c r="BH29" i="11"/>
  <c r="BH30" i="11"/>
  <c r="G34" i="7"/>
  <c r="G41" i="7"/>
  <c r="G43" i="7"/>
  <c r="G42" i="7"/>
  <c r="G44" i="7"/>
  <c r="F41" i="7"/>
  <c r="F44" i="7"/>
  <c r="F35" i="7"/>
  <c r="F37" i="7"/>
  <c r="BI34" i="11"/>
  <c r="BH32" i="11"/>
  <c r="BI32" i="11"/>
  <c r="BI33" i="11"/>
  <c r="BH33" i="11"/>
  <c r="BH34" i="11"/>
  <c r="AV33" i="11"/>
  <c r="AP29" i="11"/>
  <c r="AP30" i="11"/>
  <c r="BB29" i="11"/>
  <c r="AP33" i="11"/>
  <c r="AV32" i="11"/>
  <c r="AV37" i="11"/>
  <c r="AV34" i="11"/>
  <c r="BB33" i="11"/>
  <c r="AV29" i="11"/>
  <c r="AV30" i="11"/>
  <c r="AP32" i="11"/>
  <c r="AP34" i="11"/>
  <c r="BB32" i="11"/>
  <c r="BB36" i="11"/>
  <c r="BB34" i="11"/>
  <c r="BB30" i="11"/>
  <c r="AQ9" i="11"/>
  <c r="AQ18" i="11"/>
  <c r="AW4" i="11"/>
  <c r="AJ32" i="11"/>
  <c r="AJ34" i="11"/>
  <c r="AJ29" i="11"/>
  <c r="AJ30" i="11"/>
  <c r="AJ33" i="11"/>
  <c r="AK15" i="11"/>
  <c r="AK9" i="11"/>
  <c r="W29" i="11"/>
  <c r="W30" i="11"/>
  <c r="F4" i="11"/>
  <c r="AD34" i="11"/>
  <c r="E32" i="11"/>
  <c r="E34" i="11"/>
  <c r="AC29" i="11"/>
  <c r="AC30" i="11"/>
  <c r="AD32" i="11"/>
  <c r="AD33" i="11"/>
  <c r="K33" i="11"/>
  <c r="K29" i="11"/>
  <c r="K30" i="11"/>
  <c r="Q32" i="11"/>
  <c r="Q33" i="11"/>
  <c r="Q34" i="11"/>
  <c r="W34" i="11"/>
  <c r="AC32" i="11"/>
  <c r="AC33" i="11"/>
  <c r="AC34" i="11"/>
  <c r="K34" i="11"/>
  <c r="K32" i="11"/>
  <c r="Q29" i="11"/>
  <c r="Q30" i="11"/>
  <c r="X15" i="11"/>
  <c r="X4" i="11"/>
  <c r="W32" i="11"/>
  <c r="W33" i="11"/>
  <c r="R11" i="11"/>
  <c r="R23" i="11"/>
  <c r="F15" i="11"/>
  <c r="FB35" i="11"/>
  <c r="DL35" i="11"/>
  <c r="DF32" i="11"/>
  <c r="DF35" i="11"/>
  <c r="FH35" i="11"/>
  <c r="CF36" i="11"/>
  <c r="CF37" i="11"/>
  <c r="DK35" i="11"/>
  <c r="CM35" i="11"/>
  <c r="CG34" i="11"/>
  <c r="CG33" i="11"/>
  <c r="CG32" i="11"/>
  <c r="CN33" i="11"/>
  <c r="CN32" i="11"/>
  <c r="CN34" i="11"/>
  <c r="EU35" i="11"/>
  <c r="CF35" i="11"/>
  <c r="BZ35" i="11"/>
  <c r="BU35" i="11"/>
  <c r="BN35" i="11"/>
  <c r="FG35" i="11"/>
  <c r="CT35" i="11"/>
  <c r="BT36" i="11"/>
  <c r="FA35" i="11"/>
  <c r="DS35" i="11"/>
  <c r="DZ37" i="11"/>
  <c r="EH35" i="11"/>
  <c r="EN35" i="11"/>
  <c r="EU36" i="11"/>
  <c r="EV34" i="11"/>
  <c r="EV33" i="11"/>
  <c r="EV32" i="11"/>
  <c r="EN36" i="11"/>
  <c r="EO35" i="11"/>
  <c r="EG36" i="11"/>
  <c r="DZ36" i="11"/>
  <c r="DS37" i="11"/>
  <c r="DS36" i="11"/>
  <c r="BH37" i="11"/>
  <c r="BH35" i="11"/>
  <c r="AP37" i="11"/>
  <c r="AP35" i="11"/>
  <c r="BI35" i="11"/>
  <c r="BH36" i="11"/>
  <c r="BB35" i="11"/>
  <c r="AJ36" i="11"/>
  <c r="BB37" i="11"/>
  <c r="AV36" i="11"/>
  <c r="AJ37" i="11"/>
  <c r="AP36" i="11"/>
  <c r="AV35" i="11"/>
  <c r="AJ35" i="11"/>
  <c r="AC35" i="11"/>
  <c r="E35" i="11"/>
  <c r="E36" i="11"/>
  <c r="E37" i="11"/>
  <c r="W36" i="11"/>
  <c r="W37" i="11"/>
  <c r="K35" i="11"/>
  <c r="K36" i="11"/>
  <c r="K37" i="11"/>
  <c r="AC36" i="11"/>
  <c r="AC37" i="11"/>
  <c r="Q36" i="11"/>
  <c r="Q37" i="11"/>
  <c r="Q35" i="11"/>
  <c r="AD35" i="11"/>
  <c r="W35" i="11"/>
  <c r="CN35" i="11"/>
  <c r="CG35" i="11"/>
  <c r="EV35" i="11"/>
  <c r="AK32" i="11"/>
  <c r="AK34" i="11"/>
  <c r="AK33" i="11"/>
  <c r="AK35" i="11"/>
  <c r="EA32" i="11"/>
  <c r="EA34" i="11"/>
  <c r="EA33" i="11"/>
  <c r="EA35" i="11"/>
  <c r="F33" i="11"/>
  <c r="F34" i="11"/>
  <c r="F32" i="11"/>
  <c r="L32" i="11"/>
  <c r="L34" i="11"/>
  <c r="L33" i="11"/>
  <c r="L35" i="11"/>
  <c r="R33" i="11"/>
  <c r="R35" i="11"/>
  <c r="R32" i="11"/>
  <c r="R34" i="11"/>
  <c r="X33" i="11"/>
  <c r="X34" i="11"/>
  <c r="X32" i="11"/>
  <c r="AQ34" i="11"/>
  <c r="AQ32" i="11"/>
  <c r="AQ33" i="11"/>
  <c r="AQ35" i="11"/>
  <c r="AW33" i="11"/>
  <c r="AW34" i="11"/>
  <c r="AW32" i="11"/>
  <c r="BC33" i="11"/>
  <c r="BC34" i="11"/>
  <c r="BC32" i="11"/>
  <c r="DE35" i="11"/>
  <c r="BO34" i="11"/>
  <c r="AW35" i="11"/>
  <c r="X35" i="11"/>
  <c r="BC35" i="11"/>
  <c r="F35" i="11"/>
</calcChain>
</file>

<file path=xl/sharedStrings.xml><?xml version="1.0" encoding="utf-8"?>
<sst xmlns="http://schemas.openxmlformats.org/spreadsheetml/2006/main" count="2969" uniqueCount="325">
  <si>
    <t>Year</t>
  </si>
  <si>
    <t>CutNo</t>
  </si>
  <si>
    <t>Genus</t>
  </si>
  <si>
    <t>SpeciesNo</t>
  </si>
  <si>
    <t>IndivNo</t>
  </si>
  <si>
    <t>Take</t>
  </si>
  <si>
    <t>TempC</t>
  </si>
  <si>
    <t>County</t>
  </si>
  <si>
    <t>CollDate</t>
  </si>
  <si>
    <t>CollNo</t>
  </si>
  <si>
    <t>Habitat</t>
  </si>
  <si>
    <t>LNSCatNo</t>
  </si>
  <si>
    <t>CDNo</t>
  </si>
  <si>
    <t>Anaxipha</t>
  </si>
  <si>
    <t/>
  </si>
  <si>
    <t>18</t>
  </si>
  <si>
    <t>a</t>
  </si>
  <si>
    <t>b</t>
  </si>
  <si>
    <t>Alachua</t>
  </si>
  <si>
    <t>roadside weeds</t>
  </si>
  <si>
    <t>34</t>
  </si>
  <si>
    <t>d</t>
  </si>
  <si>
    <t>e</t>
  </si>
  <si>
    <t>f</t>
  </si>
  <si>
    <t>128428</t>
  </si>
  <si>
    <t>35</t>
  </si>
  <si>
    <t>128525</t>
  </si>
  <si>
    <t>128665</t>
  </si>
  <si>
    <t>Escambia</t>
  </si>
  <si>
    <t>roadside grass thru wet woods</t>
  </si>
  <si>
    <t>121238</t>
  </si>
  <si>
    <t>in grass, high rdsd near pond</t>
  </si>
  <si>
    <t>121229</t>
  </si>
  <si>
    <t>Collier</t>
  </si>
  <si>
    <t>dense hammock, thick understory</t>
  </si>
  <si>
    <t>121224</t>
  </si>
  <si>
    <t>Pharmacy Gardens</t>
  </si>
  <si>
    <t>32</t>
  </si>
  <si>
    <t>outside DPI warehouse</t>
  </si>
  <si>
    <t>125586</t>
  </si>
  <si>
    <t>19</t>
  </si>
  <si>
    <t>128424</t>
  </si>
  <si>
    <t>128419</t>
  </si>
  <si>
    <t>128433</t>
  </si>
  <si>
    <t>125585</t>
  </si>
  <si>
    <t>swamp forest &amp; roadside</t>
  </si>
  <si>
    <t>125638</t>
  </si>
  <si>
    <t>Dare</t>
  </si>
  <si>
    <t>salt marsh &amp; roadside</t>
  </si>
  <si>
    <t>121330</t>
  </si>
  <si>
    <t>121327</t>
  </si>
  <si>
    <t>121326</t>
  </si>
  <si>
    <t>on white mangrove seedling (&amp; on ground?</t>
  </si>
  <si>
    <t>121480</t>
  </si>
  <si>
    <t>121478</t>
  </si>
  <si>
    <t>121477</t>
  </si>
  <si>
    <t>black mangrove seedlings</t>
  </si>
  <si>
    <t>121474</t>
  </si>
  <si>
    <t>121470</t>
  </si>
  <si>
    <t>121469</t>
  </si>
  <si>
    <t>121466</t>
  </si>
  <si>
    <t>lizard tail marsh</t>
  </si>
  <si>
    <t>121497</t>
  </si>
  <si>
    <t>121496</t>
  </si>
  <si>
    <t>121495</t>
  </si>
  <si>
    <t>121494</t>
  </si>
  <si>
    <t>121493</t>
  </si>
  <si>
    <t>flower beds in turkey oak area</t>
  </si>
  <si>
    <t>121490</t>
  </si>
  <si>
    <t>121489</t>
  </si>
  <si>
    <t>cypress bay-head</t>
  </si>
  <si>
    <t>121485</t>
  </si>
  <si>
    <t>Viburnum bushes</t>
  </si>
  <si>
    <t>121483</t>
  </si>
  <si>
    <t>on willow, nr permanent pond</t>
  </si>
  <si>
    <t>121482</t>
  </si>
  <si>
    <t>Analyze</t>
  </si>
  <si>
    <t>x</t>
  </si>
  <si>
    <t>PT1</t>
  </si>
  <si>
    <t>PT2</t>
  </si>
  <si>
    <t>PTi1</t>
  </si>
  <si>
    <t>PTi2</t>
  </si>
  <si>
    <t>PT3</t>
  </si>
  <si>
    <t>PTi3</t>
  </si>
  <si>
    <t>PT4</t>
  </si>
  <si>
    <t>PTi4</t>
  </si>
  <si>
    <t>PT5</t>
  </si>
  <si>
    <t>PTi5</t>
  </si>
  <si>
    <t>PT6</t>
  </si>
  <si>
    <t>PT7</t>
  </si>
  <si>
    <t>PT8</t>
  </si>
  <si>
    <t>PT9</t>
  </si>
  <si>
    <t>PT10</t>
  </si>
  <si>
    <t>PT11</t>
  </si>
  <si>
    <t>PT12</t>
  </si>
  <si>
    <t>PT13</t>
  </si>
  <si>
    <t>PT14</t>
  </si>
  <si>
    <t>PT15</t>
  </si>
  <si>
    <t>PTi6</t>
  </si>
  <si>
    <t>PTi7</t>
  </si>
  <si>
    <t>PTi8</t>
  </si>
  <si>
    <t>PTi9</t>
  </si>
  <si>
    <t>PTi10</t>
  </si>
  <si>
    <t>PTi11</t>
  </si>
  <si>
    <t>PTi12</t>
  </si>
  <si>
    <t>PTi13</t>
  </si>
  <si>
    <t>PTi14</t>
  </si>
  <si>
    <t>PTi15</t>
  </si>
  <si>
    <t>PT</t>
  </si>
  <si>
    <t>PT16</t>
  </si>
  <si>
    <t>PTi16</t>
  </si>
  <si>
    <t>PT17</t>
  </si>
  <si>
    <t>PTi17</t>
  </si>
  <si>
    <t>PT18</t>
  </si>
  <si>
    <t>PTi18</t>
  </si>
  <si>
    <t>PT19</t>
  </si>
  <si>
    <t>PTi19</t>
  </si>
  <si>
    <t>PT20</t>
  </si>
  <si>
    <t>PTi20</t>
  </si>
  <si>
    <t>PT21</t>
  </si>
  <si>
    <t>PTi21</t>
  </si>
  <si>
    <t>PT22</t>
  </si>
  <si>
    <t>PTi22</t>
  </si>
  <si>
    <t>PT23</t>
  </si>
  <si>
    <t>PTi23</t>
  </si>
  <si>
    <t>PT24</t>
  </si>
  <si>
    <t>PTi24</t>
  </si>
  <si>
    <t>start (s)</t>
  </si>
  <si>
    <t>PTi</t>
  </si>
  <si>
    <t>MLNS  no.: 121238  Temp:24.6</t>
  </si>
  <si>
    <t>Recording: 611-27 rosamacula</t>
  </si>
  <si>
    <t>MLNS  no.: 128525    Temp: 26.0</t>
  </si>
  <si>
    <t>MLNS  no.: 121224  Temp: 25.3</t>
  </si>
  <si>
    <t>Recording: 611-41 rosamacula</t>
  </si>
  <si>
    <t>Recording: 612-4-d  fultoni</t>
  </si>
  <si>
    <t>Temp:  24.7</t>
  </si>
  <si>
    <t>Temp: 24.0</t>
  </si>
  <si>
    <t>MLNS  no.:128419</t>
  </si>
  <si>
    <t>MLNS  no.:125585</t>
  </si>
  <si>
    <t>Recording: 612-32  fultoni</t>
  </si>
  <si>
    <t>Temp:  23.8</t>
  </si>
  <si>
    <t>MLNS  no.:125638</t>
  </si>
  <si>
    <t>Recording: 612-27-b  fultoni</t>
  </si>
  <si>
    <t>Recording: 618-10 delictula</t>
  </si>
  <si>
    <t>Recording: 618-11-a delictula</t>
  </si>
  <si>
    <t>Recording: 618-12-b delictula</t>
  </si>
  <si>
    <t>P's</t>
  </si>
  <si>
    <t>mean</t>
  </si>
  <si>
    <t>n</t>
  </si>
  <si>
    <t>SD</t>
  </si>
  <si>
    <t>Recording: 613-9-a litarena</t>
  </si>
  <si>
    <t>Recording: 611-10-e rosamacula</t>
  </si>
  <si>
    <t>MLNS  no.: 128525  Temp: 26.0</t>
  </si>
  <si>
    <t>PT25</t>
  </si>
  <si>
    <t>(pulse trains and intervals</t>
  </si>
  <si>
    <t xml:space="preserve">     sorted by duration)</t>
  </si>
  <si>
    <t>Recording: 611-10-e</t>
  </si>
  <si>
    <t xml:space="preserve">Recording: 611-27 </t>
  </si>
  <si>
    <t xml:space="preserve">Recording: 611-41 </t>
  </si>
  <si>
    <r>
      <rPr>
        <b/>
        <i/>
        <sz val="11"/>
        <color indexed="8"/>
        <rFont val="Calibri"/>
        <family val="2"/>
      </rPr>
      <t>Anaxipha rosamacula</t>
    </r>
    <r>
      <rPr>
        <sz val="11"/>
        <color theme="1"/>
        <rFont val="Calibri"/>
        <family val="2"/>
        <scheme val="minor"/>
      </rPr>
      <t xml:space="preserve"> (611)</t>
    </r>
  </si>
  <si>
    <t>MLNS  no.:125638  Temp:  23.8</t>
  </si>
  <si>
    <t>MLNS  no.:125585  Temp: 24.0</t>
  </si>
  <si>
    <t>end</t>
  </si>
  <si>
    <t>MLNS  no.:121490  Temp:24.7</t>
  </si>
  <si>
    <t>start</t>
  </si>
  <si>
    <t>PT no.</t>
  </si>
  <si>
    <t>CV(%)</t>
  </si>
  <si>
    <r>
      <rPr>
        <b/>
        <i/>
        <sz val="11"/>
        <color indexed="8"/>
        <rFont val="Calibri"/>
        <family val="2"/>
      </rPr>
      <t>Anaxipha fultoni</t>
    </r>
    <r>
      <rPr>
        <sz val="11"/>
        <color theme="1"/>
        <rFont val="Calibri"/>
        <family val="2"/>
        <scheme val="minor"/>
      </rPr>
      <t xml:space="preserve"> (612)</t>
    </r>
  </si>
  <si>
    <r>
      <rPr>
        <b/>
        <i/>
        <sz val="11"/>
        <color indexed="8"/>
        <rFont val="Calibri"/>
        <family val="2"/>
      </rPr>
      <t>Anaxipha delicatula</t>
    </r>
    <r>
      <rPr>
        <sz val="11"/>
        <color theme="1"/>
        <rFont val="Calibri"/>
        <family val="2"/>
        <scheme val="minor"/>
      </rPr>
      <t xml:space="preserve"> (618)</t>
    </r>
  </si>
  <si>
    <t>P no.</t>
  </si>
  <si>
    <t>(pulses, pulse trains and intervals</t>
  </si>
  <si>
    <t xml:space="preserve">     sorted by count and duration)</t>
  </si>
  <si>
    <t>all measurements</t>
  </si>
  <si>
    <t>the two measurements at each extreme not used</t>
  </si>
  <si>
    <t>ms Table n+1.  Phrasing of pulse sequences in species with discontinuous calling songs</t>
  </si>
  <si>
    <t>NGx</t>
  </si>
  <si>
    <t>h</t>
  </si>
  <si>
    <t>128510</t>
  </si>
  <si>
    <t>128506</t>
  </si>
  <si>
    <t>Hy</t>
  </si>
  <si>
    <t>Highlands</t>
  </si>
  <si>
    <t>planted slash pine</t>
  </si>
  <si>
    <t>121276</t>
  </si>
  <si>
    <t>Px</t>
  </si>
  <si>
    <t>Pinellas</t>
  </si>
  <si>
    <t>grass area in pine-palmetto</t>
  </si>
  <si>
    <t>121264</t>
  </si>
  <si>
    <t>pasture</t>
  </si>
  <si>
    <t>125697</t>
  </si>
  <si>
    <t>nr creek; roadside</t>
  </si>
  <si>
    <t>125703</t>
  </si>
  <si>
    <t>33</t>
  </si>
  <si>
    <t>121328</t>
  </si>
  <si>
    <t>Done?</t>
  </si>
  <si>
    <t>Dade</t>
  </si>
  <si>
    <t>on trees in hammock</t>
  </si>
  <si>
    <t>121504</t>
  </si>
  <si>
    <t>x?</t>
  </si>
  <si>
    <t>subtropical hammock</t>
  </si>
  <si>
    <t>121503</t>
  </si>
  <si>
    <t>121502</t>
  </si>
  <si>
    <t>121501</t>
  </si>
  <si>
    <t>121500</t>
  </si>
  <si>
    <t>121499</t>
  </si>
  <si>
    <t>Recording: 612-35 fultoni</t>
  </si>
  <si>
    <t>MLNS  no.:121276</t>
  </si>
  <si>
    <t>Temp: 24.5</t>
  </si>
  <si>
    <t>Recording: 612-36 fultoni</t>
  </si>
  <si>
    <t>Recording: 613-10 litarena</t>
  </si>
  <si>
    <t>Recording: 613-11  litarena</t>
  </si>
  <si>
    <t>MLNS  no.:121330  Temp: 24.0</t>
  </si>
  <si>
    <t>MLNS  no.:121328  Temp: 27.3</t>
  </si>
  <si>
    <t>MLNS  no.:121327  Temp: 25.8</t>
  </si>
  <si>
    <t>Recording: 613-12  litarena</t>
  </si>
  <si>
    <t>MLNS  no.:121326  Temp: 25.2</t>
  </si>
  <si>
    <t>MLNS  no.:121504  Temp: 26.0</t>
  </si>
  <si>
    <t>MLNS  no.:121502  Temp: 27.0</t>
  </si>
  <si>
    <t>Recording: 619-1  imitator</t>
  </si>
  <si>
    <t>Recording: 619-3  imitator</t>
  </si>
  <si>
    <t>Recording: 619-4  imitator</t>
  </si>
  <si>
    <t>Recording: 619-5  imitator</t>
  </si>
  <si>
    <t>MLNS  no.:121500  Temp: 27.0</t>
  </si>
  <si>
    <t>MLNS  no.:121501  Temp: 27.0</t>
  </si>
  <si>
    <t>Recording: 611-36 rosamacula</t>
  </si>
  <si>
    <t>MLNS  no.: 121229   Temp: 25.0</t>
  </si>
  <si>
    <t>Recording: 611-47 rosamacula</t>
  </si>
  <si>
    <t>MLNS  no.: 125586   Temp: 24.0</t>
  </si>
  <si>
    <t>Recording: 612-8 fultoni [Highlands Co.]</t>
  </si>
  <si>
    <t>MLNS  no.:121483  Temp:25.2</t>
  </si>
  <si>
    <t>Recording: 618-13 delictula</t>
  </si>
  <si>
    <t>Recording: 617-1-a  obscura</t>
  </si>
  <si>
    <t>MLNS  no.:121480  Temp:  25.0</t>
  </si>
  <si>
    <t>Recording: 617-2  obscura</t>
  </si>
  <si>
    <t>MLNS  no.:121478  Temp:  25.5</t>
  </si>
  <si>
    <t>Recording: 617-3-a  obscura</t>
  </si>
  <si>
    <t>MLNS  no.:121477  Temp:  25.5</t>
  </si>
  <si>
    <t>Recording: 617-6  obscura</t>
  </si>
  <si>
    <t>Recording: 618-14 delictula</t>
  </si>
  <si>
    <t>MLNS  no.:121482  Temp:25.2</t>
  </si>
  <si>
    <t>Recording: 617-7-a  obscura</t>
  </si>
  <si>
    <t>MLNS  no.:121470 Temp:  25.5</t>
  </si>
  <si>
    <t>MLNS  no.:121469  Temp:  25.0</t>
  </si>
  <si>
    <t>Alachua County, Florida; Temp: 24.0 to 26.0 C</t>
  </si>
  <si>
    <t>MLNS  no.:125697  Temp: 23</t>
  </si>
  <si>
    <t>MLNS  no.:125703  Temp: 23.0</t>
  </si>
  <si>
    <t>Alachua County, Florida; Temp. 23.0 to 24.7 C</t>
  </si>
  <si>
    <r>
      <rPr>
        <b/>
        <i/>
        <sz val="11"/>
        <color indexed="8"/>
        <rFont val="Calibri"/>
        <family val="2"/>
      </rPr>
      <t>Anaxipha litarena</t>
    </r>
    <r>
      <rPr>
        <sz val="11"/>
        <color theme="1"/>
        <rFont val="Calibri"/>
        <family val="2"/>
        <scheme val="minor"/>
      </rPr>
      <t xml:space="preserve"> (613)</t>
    </r>
  </si>
  <si>
    <t>Alachua County, Florida; Temp: 24.0 to 27.3 C</t>
  </si>
  <si>
    <r>
      <rPr>
        <b/>
        <i/>
        <sz val="11"/>
        <color indexed="8"/>
        <rFont val="Calibri"/>
        <family val="2"/>
      </rPr>
      <t>Anaxipha obscura</t>
    </r>
    <r>
      <rPr>
        <sz val="11"/>
        <color theme="1"/>
        <rFont val="Calibri"/>
        <family val="2"/>
        <scheme val="minor"/>
      </rPr>
      <t xml:space="preserve"> (617)</t>
    </r>
  </si>
  <si>
    <t>MLNS  no.:121489  Temp:  24.5</t>
  </si>
  <si>
    <t>MLNS  no.:121485  Temp.:24.2</t>
  </si>
  <si>
    <t>MLNS  no.:121485  Temp.: 24.2</t>
  </si>
  <si>
    <t>MLNS  no.:121490  Temp: 24.7</t>
  </si>
  <si>
    <t>Alachua County, Florida; Temp.: 24.2 to 25.2</t>
  </si>
  <si>
    <r>
      <rPr>
        <b/>
        <i/>
        <sz val="11"/>
        <color indexed="8"/>
        <rFont val="Calibri"/>
        <family val="2"/>
      </rPr>
      <t>Anaxipha imitator</t>
    </r>
    <r>
      <rPr>
        <sz val="11"/>
        <color theme="1"/>
        <rFont val="Calibri"/>
        <family val="2"/>
        <scheme val="minor"/>
      </rPr>
      <t xml:space="preserve"> (619)</t>
    </r>
  </si>
  <si>
    <t>Dade County, Florida; Temp.: 26.0 to 27.0</t>
  </si>
  <si>
    <t>611-36</t>
  </si>
  <si>
    <t>MLNS no.</t>
  </si>
  <si>
    <t xml:space="preserve">611-27 </t>
  </si>
  <si>
    <t>611-41</t>
  </si>
  <si>
    <t>611-47</t>
  </si>
  <si>
    <t>612-32</t>
  </si>
  <si>
    <t>612-35</t>
  </si>
  <si>
    <t>612-36</t>
  </si>
  <si>
    <t>MLNS  no.:125697  Temp: 23.0</t>
  </si>
  <si>
    <t>618-10</t>
  </si>
  <si>
    <t>Temp (°C)</t>
  </si>
  <si>
    <t>WTL no.</t>
  </si>
  <si>
    <t>618-13</t>
  </si>
  <si>
    <t>618-14</t>
  </si>
  <si>
    <t xml:space="preserve">      Intervals</t>
  </si>
  <si>
    <r>
      <t xml:space="preserve">A. rosamacula, </t>
    </r>
    <r>
      <rPr>
        <sz val="11"/>
        <color indexed="8"/>
        <rFont val="Calibri"/>
        <family val="2"/>
      </rPr>
      <t>Alachua Co., Fla.</t>
    </r>
  </si>
  <si>
    <r>
      <t>A. fultoni</t>
    </r>
    <r>
      <rPr>
        <sz val="11"/>
        <color indexed="8"/>
        <rFont val="Calibri"/>
        <family val="2"/>
      </rPr>
      <t>, Alachua Co., Fla.</t>
    </r>
  </si>
  <si>
    <r>
      <t>A. delicatula</t>
    </r>
    <r>
      <rPr>
        <sz val="11"/>
        <color indexed="8"/>
        <rFont val="Calibri"/>
        <family val="2"/>
      </rPr>
      <t>, Alachua Co., Fla.</t>
    </r>
  </si>
  <si>
    <r>
      <t>A. litarena</t>
    </r>
    <r>
      <rPr>
        <sz val="11"/>
        <color indexed="8"/>
        <rFont val="Calibri"/>
        <family val="2"/>
      </rPr>
      <t>, Dare Co., N. Car.</t>
    </r>
  </si>
  <si>
    <t>611-10e</t>
  </si>
  <si>
    <t>612-27b</t>
  </si>
  <si>
    <t>618-11a</t>
  </si>
  <si>
    <t>618-12b</t>
  </si>
  <si>
    <t>613-9a</t>
  </si>
  <si>
    <t>613-10</t>
  </si>
  <si>
    <t>613-11</t>
  </si>
  <si>
    <t>613-12</t>
  </si>
  <si>
    <t>617-1a</t>
  </si>
  <si>
    <t>617-2</t>
  </si>
  <si>
    <t>617-3a</t>
  </si>
  <si>
    <t>617-6</t>
  </si>
  <si>
    <t>617-7a</t>
  </si>
  <si>
    <r>
      <t>A. imitator</t>
    </r>
    <r>
      <rPr>
        <sz val="11"/>
        <color indexed="8"/>
        <rFont val="Calibri"/>
        <family val="2"/>
      </rPr>
      <t>, Dade Co., Fla.</t>
    </r>
  </si>
  <si>
    <t>619-1</t>
  </si>
  <si>
    <t>619-3</t>
  </si>
  <si>
    <t>619-4</t>
  </si>
  <si>
    <t>619-5</t>
  </si>
  <si>
    <t>Collier County, Florida; Temp: 25.0 to 25.5 C</t>
  </si>
  <si>
    <t>Pulses/mean</t>
  </si>
  <si>
    <t>rosamacula n.sp.</t>
  </si>
  <si>
    <t>literena</t>
  </si>
  <si>
    <t>imitator</t>
  </si>
  <si>
    <t>fultoni n.sp.</t>
  </si>
  <si>
    <t>delicatula</t>
  </si>
  <si>
    <r>
      <t>pulse train</t>
    </r>
    <r>
      <rPr>
        <b/>
        <i/>
        <vertAlign val="superscript"/>
        <sz val="11"/>
        <color indexed="8"/>
        <rFont val="Calibri"/>
        <family val="2"/>
      </rPr>
      <t>a</t>
    </r>
  </si>
  <si>
    <t>Species</t>
  </si>
  <si>
    <t xml:space="preserve">Parameters from Table n used in calculating </t>
  </si>
  <si>
    <t xml:space="preserve">   the numbers of pulses in mean pulse trains</t>
  </si>
  <si>
    <t xml:space="preserve">   of the trend line for the species (Table n):  N=D*(bT+a).</t>
  </si>
  <si>
    <t>median PTP</t>
  </si>
  <si>
    <t>PTP</t>
  </si>
  <si>
    <t>PTP/s</t>
  </si>
  <si>
    <t>median</t>
  </si>
  <si>
    <t>Mmean</t>
  </si>
  <si>
    <t>mSD</t>
  </si>
  <si>
    <t xml:space="preserve">         Pulse trains</t>
  </si>
  <si>
    <t xml:space="preserve">      Pulse-train periods</t>
  </si>
  <si>
    <t>1/median PTP</t>
  </si>
  <si>
    <t>Mean -2 SD</t>
  </si>
  <si>
    <t>Mean +2 SD</t>
  </si>
  <si>
    <t>[not part of Table n+1]</t>
  </si>
  <si>
    <r>
      <rPr>
        <vertAlign val="superscript"/>
        <sz val="11"/>
        <color indexed="8"/>
        <rFont val="Calibri"/>
        <family val="2"/>
      </rPr>
      <t>a</t>
    </r>
    <r>
      <rPr>
        <sz val="11"/>
        <color theme="1"/>
        <rFont val="Calibri"/>
        <family val="2"/>
        <scheme val="minor"/>
      </rPr>
      <t>Pulses  per mean pulse train (N) of each recording  was calculated from the duration of</t>
    </r>
  </si>
  <si>
    <t xml:space="preserve">   its mean pulse train (D), the temperature of the caller (T), and the slope (a) and intersect (b)</t>
  </si>
  <si>
    <t>Coefficients of variation</t>
  </si>
  <si>
    <t>Pti</t>
  </si>
  <si>
    <t>median PTi</t>
  </si>
  <si>
    <t>mean median PTi for five individuals =</t>
  </si>
  <si>
    <r>
      <t>A. scia</t>
    </r>
    <r>
      <rPr>
        <sz val="11"/>
        <color indexed="8"/>
        <rFont val="Calibri"/>
        <family val="2"/>
      </rPr>
      <t>, Collier Co., Fla.</t>
    </r>
  </si>
  <si>
    <t>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</si>
</sst>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2" borderId="2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wrapText="1"/>
    </xf>
    <xf numFmtId="0" fontId="2" fillId="0" borderId="1" xfId="1" applyBorder="1"/>
    <xf numFmtId="0" fontId="0" fillId="0" borderId="0" xfId="0" applyAlignment="1">
      <alignment horizontal="left"/>
    </xf>
    <xf numFmtId="165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166" fontId="7" fillId="0" borderId="0" xfId="0" applyNumberFormat="1" applyFont="1"/>
    <xf numFmtId="2" fontId="0" fillId="0" borderId="0" xfId="0" applyNumberFormat="1"/>
    <xf numFmtId="1" fontId="7" fillId="0" borderId="0" xfId="0" applyNumberFormat="1" applyFont="1"/>
    <xf numFmtId="1" fontId="0" fillId="0" borderId="0" xfId="0" applyNumberFormat="1"/>
    <xf numFmtId="1" fontId="7" fillId="0" borderId="0" xfId="0" applyNumberFormat="1" applyFont="1" applyAlignment="1">
      <alignment horizontal="right"/>
    </xf>
    <xf numFmtId="165" fontId="7" fillId="0" borderId="0" xfId="0" applyNumberFormat="1" applyFont="1"/>
    <xf numFmtId="165" fontId="0" fillId="0" borderId="0" xfId="0" applyNumberFormat="1" applyAlignment="1">
      <alignment horizontal="left"/>
    </xf>
    <xf numFmtId="165" fontId="7" fillId="0" borderId="0" xfId="0" applyNumberFormat="1" applyFont="1" applyAlignment="1">
      <alignment horizontal="right"/>
    </xf>
    <xf numFmtId="166" fontId="0" fillId="0" borderId="0" xfId="0" applyNumberForma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quotePrefix="1"/>
    <xf numFmtId="166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164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>
      <alignment horizontal="right" wrapText="1"/>
    </xf>
    <xf numFmtId="164" fontId="1" fillId="0" borderId="0" xfId="1" applyNumberFormat="1" applyFont="1" applyFill="1" applyAlignment="1">
      <alignment horizontal="right" wrapText="1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Font="1" applyAlignment="1">
      <alignment horizontal="right"/>
    </xf>
    <xf numFmtId="166" fontId="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6" fontId="7" fillId="0" borderId="0" xfId="0" applyNumberFormat="1" applyFont="1" applyAlignment="1">
      <alignment horizontal="right"/>
    </xf>
    <xf numFmtId="1" fontId="0" fillId="0" borderId="0" xfId="0" applyNumberFormat="1" applyFont="1"/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/>
    <xf numFmtId="166" fontId="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165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2" fontId="8" fillId="0" borderId="0" xfId="0" applyNumberFormat="1" applyFont="1" applyAlignment="1">
      <alignment horizontal="center"/>
    </xf>
    <xf numFmtId="0" fontId="0" fillId="0" borderId="0" xfId="0" applyAlignme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topLeftCell="A25" workbookViewId="0">
      <selection activeCell="A53" sqref="A53:L58"/>
    </sheetView>
  </sheetViews>
  <sheetFormatPr defaultRowHeight="15" x14ac:dyDescent="0.25"/>
  <cols>
    <col min="1" max="1" width="5.42578125" customWidth="1"/>
    <col min="2" max="2" width="8.85546875" customWidth="1"/>
    <col min="3" max="3" width="9" customWidth="1"/>
    <col min="4" max="4" width="9.42578125" style="28" customWidth="1"/>
    <col min="5" max="5" width="5" customWidth="1"/>
    <col min="6" max="6" width="7.5703125" customWidth="1"/>
    <col min="7" max="7" width="5.7109375" customWidth="1"/>
    <col min="8" max="8" width="6" style="51" customWidth="1"/>
    <col min="9" max="9" width="7.28515625" style="23" customWidth="1"/>
    <col min="10" max="10" width="6.5703125" customWidth="1"/>
    <col min="11" max="11" width="6.140625" style="38" customWidth="1"/>
    <col min="12" max="12" width="7.42578125" style="38" customWidth="1"/>
    <col min="13" max="13" width="8.140625" style="17" customWidth="1"/>
    <col min="14" max="14" width="6.85546875" style="17" customWidth="1"/>
    <col min="15" max="15" width="7.42578125" customWidth="1"/>
    <col min="16" max="16" width="7.28515625" customWidth="1"/>
    <col min="17" max="17" width="7.42578125" customWidth="1"/>
    <col min="18" max="18" width="13" customWidth="1"/>
    <col min="19" max="19" width="5" customWidth="1"/>
    <col min="20" max="20" width="12" customWidth="1"/>
    <col min="21" max="22" width="7.140625" customWidth="1"/>
    <col min="23" max="23" width="12.7109375" customWidth="1"/>
  </cols>
  <sheetData>
    <row r="1" spans="1:22" x14ac:dyDescent="0.25">
      <c r="A1" s="7" t="s">
        <v>174</v>
      </c>
      <c r="T1" t="s">
        <v>302</v>
      </c>
    </row>
    <row r="2" spans="1:22" x14ac:dyDescent="0.25">
      <c r="B2" s="7"/>
      <c r="C2" s="7"/>
      <c r="T2" t="s">
        <v>303</v>
      </c>
    </row>
    <row r="3" spans="1:22" x14ac:dyDescent="0.25">
      <c r="A3" s="7"/>
      <c r="B3" s="18" t="s">
        <v>267</v>
      </c>
      <c r="C3" s="24" t="s">
        <v>257</v>
      </c>
      <c r="D3" s="24" t="s">
        <v>266</v>
      </c>
      <c r="E3" s="24" t="s">
        <v>148</v>
      </c>
      <c r="F3" s="7" t="s">
        <v>311</v>
      </c>
      <c r="H3" s="52"/>
      <c r="I3" s="7" t="s">
        <v>270</v>
      </c>
      <c r="L3" s="48" t="s">
        <v>312</v>
      </c>
      <c r="N3" s="30"/>
      <c r="O3" s="18" t="s">
        <v>319</v>
      </c>
      <c r="P3" s="19"/>
      <c r="Q3" s="19"/>
      <c r="R3" s="8" t="s">
        <v>294</v>
      </c>
      <c r="T3" t="s">
        <v>316</v>
      </c>
    </row>
    <row r="4" spans="1:22" ht="17.25" x14ac:dyDescent="0.25">
      <c r="A4" s="7"/>
      <c r="C4" s="24"/>
      <c r="D4" s="25"/>
      <c r="F4" s="7" t="s">
        <v>308</v>
      </c>
      <c r="G4" s="8" t="s">
        <v>147</v>
      </c>
      <c r="H4" s="16" t="s">
        <v>149</v>
      </c>
      <c r="I4" s="7" t="s">
        <v>308</v>
      </c>
      <c r="J4" s="8" t="s">
        <v>147</v>
      </c>
      <c r="K4" s="16" t="s">
        <v>149</v>
      </c>
      <c r="L4" s="16" t="s">
        <v>308</v>
      </c>
      <c r="M4" s="43" t="s">
        <v>147</v>
      </c>
      <c r="N4" s="43" t="s">
        <v>149</v>
      </c>
      <c r="O4" s="8" t="s">
        <v>108</v>
      </c>
      <c r="P4" s="8" t="s">
        <v>320</v>
      </c>
      <c r="Q4" s="8" t="s">
        <v>306</v>
      </c>
      <c r="R4" s="8" t="s">
        <v>300</v>
      </c>
      <c r="S4" s="24"/>
      <c r="T4" s="7" t="s">
        <v>301</v>
      </c>
      <c r="U4" s="7" t="s">
        <v>17</v>
      </c>
      <c r="V4" s="7" t="s">
        <v>16</v>
      </c>
    </row>
    <row r="5" spans="1:22" x14ac:dyDescent="0.25">
      <c r="A5" s="20" t="s">
        <v>271</v>
      </c>
      <c r="B5" s="7"/>
      <c r="C5" s="7"/>
      <c r="D5" s="23"/>
      <c r="E5" s="28"/>
      <c r="F5" s="28"/>
      <c r="G5" s="40"/>
      <c r="H5" s="53"/>
      <c r="I5" s="41"/>
      <c r="J5" s="31"/>
      <c r="M5" s="41"/>
      <c r="N5" s="41"/>
      <c r="T5" t="s">
        <v>295</v>
      </c>
      <c r="U5">
        <v>2.8719999999999999</v>
      </c>
      <c r="V5">
        <v>-7.0254000000000003</v>
      </c>
    </row>
    <row r="6" spans="1:22" x14ac:dyDescent="0.25">
      <c r="B6" t="s">
        <v>275</v>
      </c>
      <c r="C6">
        <v>128525</v>
      </c>
      <c r="D6" s="23">
        <v>26</v>
      </c>
      <c r="E6" s="28">
        <v>24</v>
      </c>
      <c r="F6" s="28">
        <v>0.24</v>
      </c>
      <c r="G6" s="42">
        <v>0.24</v>
      </c>
      <c r="H6" s="38">
        <v>0.13600000000000001</v>
      </c>
      <c r="I6" s="42">
        <v>7.0000000000000007E-2</v>
      </c>
      <c r="J6" s="19">
        <v>0.08</v>
      </c>
      <c r="K6" s="38">
        <v>5.5E-2</v>
      </c>
      <c r="L6" s="42">
        <v>0.311</v>
      </c>
      <c r="M6" s="42">
        <v>0.32</v>
      </c>
      <c r="N6" s="38">
        <v>0.13400000000000001</v>
      </c>
      <c r="O6" s="12">
        <f>100*H6/G6</f>
        <v>56.666666666666671</v>
      </c>
      <c r="P6" s="12">
        <f>100*K6/J6</f>
        <v>68.75</v>
      </c>
      <c r="Q6" s="12">
        <f>100*N6/M6</f>
        <v>41.875</v>
      </c>
      <c r="R6" s="12">
        <f>(D6*$U$5+$V$5)*G6</f>
        <v>16.235183999999997</v>
      </c>
      <c r="S6" s="17"/>
    </row>
    <row r="7" spans="1:22" x14ac:dyDescent="0.25">
      <c r="B7" t="s">
        <v>258</v>
      </c>
      <c r="C7">
        <v>121238</v>
      </c>
      <c r="D7" s="23">
        <v>24.6</v>
      </c>
      <c r="E7" s="28">
        <v>24</v>
      </c>
      <c r="F7" s="28">
        <v>0.41</v>
      </c>
      <c r="G7" s="42">
        <v>0.57999999999999996</v>
      </c>
      <c r="H7" s="38">
        <v>0.58399999999999996</v>
      </c>
      <c r="I7" s="42">
        <v>7.0000000000000007E-2</v>
      </c>
      <c r="J7" s="19">
        <v>0.09</v>
      </c>
      <c r="K7" s="38">
        <v>6.7000000000000004E-2</v>
      </c>
      <c r="L7" s="42">
        <v>0.38800000000000001</v>
      </c>
      <c r="M7" s="42">
        <v>0.69</v>
      </c>
      <c r="N7" s="38">
        <v>0.55700000000000005</v>
      </c>
      <c r="O7" s="12">
        <f>100*H7/G7</f>
        <v>100.68965517241379</v>
      </c>
      <c r="P7" s="12">
        <f>100*K7/J7</f>
        <v>74.444444444444443</v>
      </c>
      <c r="Q7" s="12">
        <f>100*N7/M7</f>
        <v>80.724637681159436</v>
      </c>
      <c r="R7" s="12">
        <f>(D7*$U$5+$V$5)*G7</f>
        <v>36.902963999999997</v>
      </c>
      <c r="S7" s="17"/>
    </row>
    <row r="8" spans="1:22" x14ac:dyDescent="0.25">
      <c r="B8" t="s">
        <v>256</v>
      </c>
      <c r="C8">
        <v>121229</v>
      </c>
      <c r="D8" s="23">
        <v>25</v>
      </c>
      <c r="E8" s="28">
        <v>24</v>
      </c>
      <c r="F8" s="28">
        <v>0.22</v>
      </c>
      <c r="G8" s="42">
        <v>0.28999999999999998</v>
      </c>
      <c r="H8" s="38">
        <v>0.20499999999999999</v>
      </c>
      <c r="I8" s="42">
        <v>0.08</v>
      </c>
      <c r="J8" s="19">
        <v>0.08</v>
      </c>
      <c r="K8" s="38">
        <v>3.2000000000000001E-2</v>
      </c>
      <c r="L8" s="42">
        <v>0.307</v>
      </c>
      <c r="M8" s="42">
        <v>0.37</v>
      </c>
      <c r="N8" s="38">
        <v>0.20100000000000001</v>
      </c>
      <c r="O8" s="12">
        <f>100*H8/G8</f>
        <v>70.689655172413794</v>
      </c>
      <c r="P8" s="12">
        <f>100*K8/J8</f>
        <v>40</v>
      </c>
      <c r="Q8" s="12">
        <f>100*N8/M8</f>
        <v>54.32432432432433</v>
      </c>
      <c r="R8" s="12">
        <f>(D8*$U$5+$V$5)*G8</f>
        <v>18.784633999999997</v>
      </c>
      <c r="S8" s="17"/>
    </row>
    <row r="9" spans="1:22" x14ac:dyDescent="0.25">
      <c r="B9" t="s">
        <v>259</v>
      </c>
      <c r="C9">
        <v>121224</v>
      </c>
      <c r="D9" s="23">
        <v>25.3</v>
      </c>
      <c r="E9" s="28">
        <v>24</v>
      </c>
      <c r="F9" s="28">
        <v>0.51</v>
      </c>
      <c r="G9" s="42">
        <v>0.5</v>
      </c>
      <c r="H9" s="38">
        <v>0.14499999999999999</v>
      </c>
      <c r="I9" s="42">
        <v>0.1</v>
      </c>
      <c r="J9" s="19">
        <v>0.16</v>
      </c>
      <c r="K9" s="38">
        <v>9.7000000000000003E-2</v>
      </c>
      <c r="L9" s="42">
        <v>0.64</v>
      </c>
      <c r="M9" s="42">
        <v>0.66</v>
      </c>
      <c r="N9" s="38">
        <v>0.159</v>
      </c>
      <c r="O9" s="12">
        <f>100*H9/G9</f>
        <v>28.999999999999996</v>
      </c>
      <c r="P9" s="12">
        <f>100*K9/J9</f>
        <v>60.625000000000007</v>
      </c>
      <c r="Q9" s="12">
        <f>100*N9/M9</f>
        <v>24.09090909090909</v>
      </c>
      <c r="R9" s="12">
        <f>(D9*$U$5+$V$5)*G9</f>
        <v>32.818099999999994</v>
      </c>
      <c r="S9" s="17"/>
    </row>
    <row r="10" spans="1:22" x14ac:dyDescent="0.25">
      <c r="B10" t="s">
        <v>260</v>
      </c>
      <c r="C10">
        <v>125586</v>
      </c>
      <c r="D10" s="23">
        <v>24</v>
      </c>
      <c r="E10" s="28">
        <v>24</v>
      </c>
      <c r="F10" s="28">
        <v>0.28000000000000003</v>
      </c>
      <c r="G10" s="42">
        <v>0.28000000000000003</v>
      </c>
      <c r="H10" s="38">
        <v>7.0999999999999994E-2</v>
      </c>
      <c r="I10" s="42">
        <v>0.05</v>
      </c>
      <c r="J10" s="19">
        <v>0.06</v>
      </c>
      <c r="K10" s="38">
        <v>3.7999999999999999E-2</v>
      </c>
      <c r="L10" s="42">
        <v>0.35</v>
      </c>
      <c r="M10" s="42">
        <v>0.34</v>
      </c>
      <c r="N10" s="38">
        <v>6.0999999999999999E-2</v>
      </c>
      <c r="O10" s="12">
        <f>100*H10/G10</f>
        <v>25.357142857142854</v>
      </c>
      <c r="P10" s="12">
        <f>100*K10/J10</f>
        <v>63.333333333333336</v>
      </c>
      <c r="Q10" s="12">
        <f>100*N10/M10</f>
        <v>17.941176470588232</v>
      </c>
      <c r="R10" s="12">
        <f>(D10*$U$5+$V$5)*G10</f>
        <v>17.332728000000003</v>
      </c>
      <c r="S10" s="17"/>
    </row>
    <row r="11" spans="1:22" x14ac:dyDescent="0.25">
      <c r="B11" s="31"/>
      <c r="C11" s="31"/>
      <c r="D11" s="23"/>
      <c r="E11" s="45" t="s">
        <v>147</v>
      </c>
      <c r="F11" s="56">
        <f t="shared" ref="F11:R11" si="0">AVERAGE(F6:F10)</f>
        <v>0.33199999999999996</v>
      </c>
      <c r="G11" s="46">
        <f t="shared" si="0"/>
        <v>0.378</v>
      </c>
      <c r="H11" s="54">
        <f t="shared" si="0"/>
        <v>0.22819999999999996</v>
      </c>
      <c r="I11" s="54">
        <f t="shared" si="0"/>
        <v>7.400000000000001E-2</v>
      </c>
      <c r="J11" s="46">
        <f t="shared" si="0"/>
        <v>9.4E-2</v>
      </c>
      <c r="K11" s="54">
        <f t="shared" si="0"/>
        <v>5.7799999999999997E-2</v>
      </c>
      <c r="L11" s="46">
        <f t="shared" si="0"/>
        <v>0.3992</v>
      </c>
      <c r="M11" s="46">
        <f t="shared" si="0"/>
        <v>0.47599999999999998</v>
      </c>
      <c r="N11" s="54">
        <f t="shared" si="0"/>
        <v>0.22240000000000001</v>
      </c>
      <c r="O11" s="47">
        <f t="shared" si="0"/>
        <v>56.480623973727418</v>
      </c>
      <c r="P11" s="47">
        <f t="shared" si="0"/>
        <v>61.430555555555557</v>
      </c>
      <c r="Q11" s="47">
        <f t="shared" si="0"/>
        <v>43.791209513396218</v>
      </c>
      <c r="R11" s="47">
        <f t="shared" si="0"/>
        <v>24.414721999999994</v>
      </c>
      <c r="S11" s="17"/>
    </row>
    <row r="12" spans="1:22" x14ac:dyDescent="0.25">
      <c r="A12" s="7"/>
      <c r="B12" s="24"/>
      <c r="C12" s="24"/>
      <c r="D12" s="25"/>
      <c r="G12" s="8"/>
      <c r="H12" s="16"/>
      <c r="I12" s="49"/>
      <c r="J12" s="8"/>
      <c r="L12" s="42"/>
      <c r="M12" s="42"/>
      <c r="N12" s="38"/>
      <c r="O12" s="10"/>
      <c r="P12" s="10"/>
      <c r="Q12" s="10"/>
    </row>
    <row r="13" spans="1:22" x14ac:dyDescent="0.25">
      <c r="A13" s="20" t="s">
        <v>272</v>
      </c>
      <c r="D13" s="23"/>
      <c r="E13" s="28"/>
      <c r="F13" s="28"/>
      <c r="G13" s="40"/>
      <c r="H13" s="53"/>
      <c r="I13" s="40"/>
      <c r="J13" s="31"/>
      <c r="L13" s="42"/>
      <c r="M13" s="42"/>
      <c r="N13" s="38"/>
      <c r="O13" s="10"/>
      <c r="P13" s="10"/>
      <c r="Q13" s="10"/>
      <c r="T13" t="s">
        <v>298</v>
      </c>
      <c r="U13">
        <v>1.9421999999999999</v>
      </c>
      <c r="V13">
        <v>-6.2107000000000001</v>
      </c>
    </row>
    <row r="14" spans="1:22" x14ac:dyDescent="0.25">
      <c r="B14" t="s">
        <v>276</v>
      </c>
      <c r="C14">
        <v>125585</v>
      </c>
      <c r="D14" s="23">
        <v>24</v>
      </c>
      <c r="E14" s="28">
        <v>22</v>
      </c>
      <c r="F14" s="28">
        <v>0.66</v>
      </c>
      <c r="G14" s="40">
        <v>0.66</v>
      </c>
      <c r="H14" s="53">
        <v>0.08</v>
      </c>
      <c r="I14" s="40">
        <v>0.17</v>
      </c>
      <c r="J14" s="31">
        <v>0.18</v>
      </c>
      <c r="K14" s="38">
        <v>3.5999999999999997E-2</v>
      </c>
      <c r="L14" s="42">
        <v>0.83</v>
      </c>
      <c r="M14" s="42">
        <v>0.84</v>
      </c>
      <c r="N14" s="38">
        <v>8.6999999999999994E-2</v>
      </c>
      <c r="O14" s="12">
        <f>100*H14/G14</f>
        <v>12.121212121212121</v>
      </c>
      <c r="P14" s="12">
        <f>100*K14/J14</f>
        <v>20</v>
      </c>
      <c r="Q14" s="12">
        <f>100*N14/M14</f>
        <v>10.357142857142856</v>
      </c>
      <c r="R14" s="12">
        <f>(D14*$U$13+$V$13)*G14</f>
        <v>26.665385999999998</v>
      </c>
    </row>
    <row r="15" spans="1:22" x14ac:dyDescent="0.25">
      <c r="B15" t="s">
        <v>261</v>
      </c>
      <c r="C15">
        <v>125638</v>
      </c>
      <c r="D15" s="23">
        <v>23.8</v>
      </c>
      <c r="E15" s="28">
        <v>19</v>
      </c>
      <c r="F15" s="28">
        <v>0.48</v>
      </c>
      <c r="G15" s="40">
        <v>0.48</v>
      </c>
      <c r="H15" s="53">
        <v>0.129</v>
      </c>
      <c r="I15" s="40">
        <v>0.14000000000000001</v>
      </c>
      <c r="J15" s="31">
        <v>0.14000000000000001</v>
      </c>
      <c r="K15" s="38">
        <v>3.2000000000000001E-2</v>
      </c>
      <c r="L15" s="42">
        <v>0.62</v>
      </c>
      <c r="M15" s="42">
        <v>0.62</v>
      </c>
      <c r="N15" s="38">
        <v>0.13300000000000001</v>
      </c>
      <c r="O15" s="12">
        <f>100*H15/G15</f>
        <v>26.875</v>
      </c>
      <c r="P15" s="12">
        <f>100*K15/J15</f>
        <v>22.857142857142858</v>
      </c>
      <c r="Q15" s="12">
        <f>100*N15/M15</f>
        <v>21.451612903225808</v>
      </c>
      <c r="R15" s="12">
        <f>(D15*$U$13+$V$13)*G15</f>
        <v>19.206556799999998</v>
      </c>
    </row>
    <row r="16" spans="1:22" x14ac:dyDescent="0.25">
      <c r="B16" t="s">
        <v>262</v>
      </c>
      <c r="C16">
        <v>125697</v>
      </c>
      <c r="D16" s="23">
        <v>23</v>
      </c>
      <c r="E16" s="28">
        <v>21</v>
      </c>
      <c r="F16" s="28">
        <v>0.47</v>
      </c>
      <c r="G16" s="40">
        <v>0.54</v>
      </c>
      <c r="H16" s="53">
        <v>0.23300000000000001</v>
      </c>
      <c r="I16" s="40">
        <v>0.16</v>
      </c>
      <c r="J16" s="40">
        <v>0.2</v>
      </c>
      <c r="K16" s="38">
        <v>6.4000000000000001E-2</v>
      </c>
      <c r="L16" s="42">
        <v>0.66</v>
      </c>
      <c r="M16" s="42">
        <v>0.74</v>
      </c>
      <c r="N16" s="38">
        <v>0.23300000000000001</v>
      </c>
      <c r="O16" s="12">
        <f>100*H16/G16</f>
        <v>43.148148148148145</v>
      </c>
      <c r="P16" s="12">
        <f>100*K16/J16</f>
        <v>32</v>
      </c>
      <c r="Q16" s="12">
        <f>100*N16/M16</f>
        <v>31.486486486486488</v>
      </c>
      <c r="R16" s="12">
        <f>(D16*$U$13+$V$13)*G16</f>
        <v>20.768346000000001</v>
      </c>
    </row>
    <row r="17" spans="1:22" x14ac:dyDescent="0.25">
      <c r="B17" t="s">
        <v>263</v>
      </c>
      <c r="C17">
        <v>125703</v>
      </c>
      <c r="D17" s="23">
        <v>23</v>
      </c>
      <c r="E17" s="28">
        <v>17</v>
      </c>
      <c r="F17" s="28">
        <v>0.56999999999999995</v>
      </c>
      <c r="G17" s="40">
        <v>0.6</v>
      </c>
      <c r="H17" s="53">
        <v>0.14499999999999999</v>
      </c>
      <c r="I17" s="40">
        <v>0.22</v>
      </c>
      <c r="J17" s="31">
        <v>0.22</v>
      </c>
      <c r="K17" s="38">
        <v>8.7999999999999995E-2</v>
      </c>
      <c r="L17" s="42">
        <v>0.76</v>
      </c>
      <c r="M17" s="42">
        <v>0.82</v>
      </c>
      <c r="N17" s="38">
        <v>0.17399999999999999</v>
      </c>
      <c r="O17" s="12">
        <f>100*H17/G17</f>
        <v>24.166666666666664</v>
      </c>
      <c r="P17" s="12">
        <f>100*K17/J17</f>
        <v>39.999999999999993</v>
      </c>
      <c r="Q17" s="12">
        <f>100*N17/M17</f>
        <v>21.219512195121951</v>
      </c>
      <c r="R17" s="12">
        <f>(D17*$U$13+$V$13)*G17</f>
        <v>23.075939999999999</v>
      </c>
    </row>
    <row r="18" spans="1:22" x14ac:dyDescent="0.25">
      <c r="B18" s="31"/>
      <c r="C18" s="31"/>
      <c r="D18" s="23"/>
      <c r="E18" s="45" t="s">
        <v>147</v>
      </c>
      <c r="F18" s="56">
        <f t="shared" ref="F18:R18" si="1">AVERAGE(F14:F17)</f>
        <v>0.54500000000000004</v>
      </c>
      <c r="G18" s="46">
        <f t="shared" si="1"/>
        <v>0.57000000000000006</v>
      </c>
      <c r="H18" s="54">
        <f t="shared" si="1"/>
        <v>0.14675000000000002</v>
      </c>
      <c r="I18" s="46">
        <f t="shared" si="1"/>
        <v>0.17250000000000001</v>
      </c>
      <c r="J18" s="46">
        <f t="shared" si="1"/>
        <v>0.185</v>
      </c>
      <c r="K18" s="54">
        <f t="shared" si="1"/>
        <v>5.5E-2</v>
      </c>
      <c r="L18" s="46">
        <f t="shared" si="1"/>
        <v>0.71750000000000003</v>
      </c>
      <c r="M18" s="46">
        <f t="shared" si="1"/>
        <v>0.755</v>
      </c>
      <c r="N18" s="54">
        <f t="shared" si="1"/>
        <v>0.15675</v>
      </c>
      <c r="O18" s="47">
        <f t="shared" si="1"/>
        <v>26.577756734006734</v>
      </c>
      <c r="P18" s="47">
        <f t="shared" si="1"/>
        <v>28.714285714285715</v>
      </c>
      <c r="Q18" s="47">
        <f t="shared" si="1"/>
        <v>21.128688610494276</v>
      </c>
      <c r="R18" s="47">
        <f t="shared" si="1"/>
        <v>22.429057200000003</v>
      </c>
    </row>
    <row r="19" spans="1:22" x14ac:dyDescent="0.25">
      <c r="D19" s="23"/>
      <c r="G19" s="19"/>
      <c r="H19" s="38"/>
      <c r="I19" s="42"/>
      <c r="J19" s="19"/>
      <c r="L19" s="42"/>
      <c r="M19" s="42"/>
      <c r="N19" s="38"/>
      <c r="O19" s="10"/>
      <c r="P19" s="10"/>
      <c r="Q19" s="10"/>
    </row>
    <row r="20" spans="1:22" x14ac:dyDescent="0.25">
      <c r="A20" s="20" t="s">
        <v>273</v>
      </c>
      <c r="B20" s="7"/>
      <c r="C20" s="7"/>
      <c r="D20" s="30"/>
      <c r="E20" s="28"/>
      <c r="F20" s="28"/>
      <c r="G20" s="42"/>
      <c r="H20" s="38"/>
      <c r="I20" s="42"/>
      <c r="J20" s="19"/>
      <c r="L20" s="42"/>
      <c r="M20" s="42"/>
      <c r="N20" s="38"/>
      <c r="O20" s="10"/>
      <c r="P20" s="10"/>
      <c r="Q20" s="10"/>
      <c r="R20" s="7"/>
      <c r="S20" s="7"/>
      <c r="T20" t="s">
        <v>299</v>
      </c>
      <c r="U20">
        <v>4.0707000000000004</v>
      </c>
      <c r="V20">
        <v>-20.654</v>
      </c>
    </row>
    <row r="21" spans="1:22" x14ac:dyDescent="0.25">
      <c r="B21" t="s">
        <v>265</v>
      </c>
      <c r="C21">
        <v>121490</v>
      </c>
      <c r="D21" s="29">
        <v>24.7</v>
      </c>
      <c r="E21" s="28">
        <v>24</v>
      </c>
      <c r="F21" s="27">
        <v>0.08</v>
      </c>
      <c r="G21" s="40">
        <v>0.08</v>
      </c>
      <c r="H21" s="53">
        <v>8.0000000000000002E-3</v>
      </c>
      <c r="I21" s="40">
        <v>0.12</v>
      </c>
      <c r="J21" s="31">
        <v>0.12</v>
      </c>
      <c r="K21" s="38">
        <v>1.4999999999999999E-2</v>
      </c>
      <c r="L21" s="42">
        <v>0.2</v>
      </c>
      <c r="M21" s="42">
        <v>0.2</v>
      </c>
      <c r="N21" s="38">
        <v>1.7999999999999999E-2</v>
      </c>
      <c r="O21" s="12">
        <f>100*H21/G21</f>
        <v>10</v>
      </c>
      <c r="P21" s="12">
        <f>100*K21/J21</f>
        <v>12.5</v>
      </c>
      <c r="Q21" s="12">
        <f>100*N21/M21</f>
        <v>8.9999999999999982</v>
      </c>
      <c r="R21" s="12">
        <f>(D21*$U$20+$V$20)*G21</f>
        <v>6.3913832000000017</v>
      </c>
      <c r="S21" s="5"/>
    </row>
    <row r="22" spans="1:22" x14ac:dyDescent="0.25">
      <c r="A22" s="7"/>
      <c r="B22" t="s">
        <v>277</v>
      </c>
      <c r="C22" s="26">
        <v>121489</v>
      </c>
      <c r="D22" s="29">
        <v>24.5</v>
      </c>
      <c r="E22" s="28">
        <v>24</v>
      </c>
      <c r="F22" s="27">
        <v>0.05</v>
      </c>
      <c r="G22" s="40">
        <v>0.05</v>
      </c>
      <c r="H22" s="53">
        <v>4.0000000000000001E-3</v>
      </c>
      <c r="I22" s="40">
        <v>0.21</v>
      </c>
      <c r="J22" s="31">
        <v>0.21</v>
      </c>
      <c r="K22" s="38">
        <v>2.3E-2</v>
      </c>
      <c r="L22" s="42">
        <v>0.26</v>
      </c>
      <c r="M22" s="42">
        <v>0.26</v>
      </c>
      <c r="N22" s="38">
        <v>2.1999999999999999E-2</v>
      </c>
      <c r="O22" s="12">
        <f>100*H22/G22</f>
        <v>8</v>
      </c>
      <c r="P22" s="12">
        <f>100*K22/J22</f>
        <v>10.952380952380953</v>
      </c>
      <c r="Q22" s="12">
        <f>100*N22/M22</f>
        <v>8.4615384615384599</v>
      </c>
      <c r="R22" s="12">
        <f>(D22*$U$20+$V$20)*G22</f>
        <v>3.9539075000000006</v>
      </c>
    </row>
    <row r="23" spans="1:22" x14ac:dyDescent="0.25">
      <c r="A23" s="7"/>
      <c r="B23" t="s">
        <v>278</v>
      </c>
      <c r="C23" s="26">
        <v>121485</v>
      </c>
      <c r="D23" s="23">
        <v>24.2</v>
      </c>
      <c r="E23" s="28">
        <v>24</v>
      </c>
      <c r="F23" s="27">
        <v>0.08</v>
      </c>
      <c r="G23" s="40">
        <v>0.08</v>
      </c>
      <c r="H23" s="53">
        <v>7.0000000000000001E-3</v>
      </c>
      <c r="I23" s="40">
        <v>0.14000000000000001</v>
      </c>
      <c r="J23" s="31">
        <v>0.14000000000000001</v>
      </c>
      <c r="K23" s="38">
        <v>1.2E-2</v>
      </c>
      <c r="L23" s="42">
        <v>0.22</v>
      </c>
      <c r="M23" s="42">
        <v>0.22</v>
      </c>
      <c r="N23" s="38">
        <v>1.4E-2</v>
      </c>
      <c r="O23" s="12">
        <f>100*H23/G23</f>
        <v>8.75</v>
      </c>
      <c r="P23" s="12">
        <f>100*K23/J23</f>
        <v>8.5714285714285712</v>
      </c>
      <c r="Q23" s="12">
        <f>100*N23/M23</f>
        <v>6.3636363636363642</v>
      </c>
      <c r="R23" s="12">
        <f>(D23*$U$20+$V$20)*G23</f>
        <v>6.2285552000000006</v>
      </c>
    </row>
    <row r="24" spans="1:22" x14ac:dyDescent="0.25">
      <c r="B24" t="s">
        <v>268</v>
      </c>
      <c r="C24" s="31">
        <v>121483</v>
      </c>
      <c r="D24" s="23">
        <v>25.2</v>
      </c>
      <c r="E24" s="28">
        <v>24</v>
      </c>
      <c r="F24" s="28">
        <v>0.13</v>
      </c>
      <c r="G24" s="40">
        <v>0.12</v>
      </c>
      <c r="H24" s="53">
        <v>7.0000000000000001E-3</v>
      </c>
      <c r="I24" s="40">
        <v>0.18</v>
      </c>
      <c r="J24" s="40">
        <v>0.2</v>
      </c>
      <c r="K24" s="38">
        <v>4.4999999999999998E-2</v>
      </c>
      <c r="L24" s="42">
        <v>0.31</v>
      </c>
      <c r="M24" s="42">
        <v>0.32</v>
      </c>
      <c r="N24" s="38">
        <v>4.5999999999999999E-2</v>
      </c>
      <c r="O24" s="12">
        <f>100*H24/G24</f>
        <v>5.8333333333333339</v>
      </c>
      <c r="P24" s="12">
        <f>100*K24/J24</f>
        <v>22.5</v>
      </c>
      <c r="Q24" s="12">
        <f>100*N24/M24</f>
        <v>14.374999999999998</v>
      </c>
      <c r="R24" s="12">
        <f>(D24*$U$20+$V$20)*G24</f>
        <v>9.8313168000000015</v>
      </c>
    </row>
    <row r="25" spans="1:22" x14ac:dyDescent="0.25">
      <c r="B25" t="s">
        <v>269</v>
      </c>
      <c r="C25">
        <v>121482</v>
      </c>
      <c r="D25" s="28">
        <v>25.2</v>
      </c>
      <c r="E25" s="28">
        <v>24</v>
      </c>
      <c r="F25" s="28">
        <v>0.12</v>
      </c>
      <c r="G25" s="40">
        <v>0.12</v>
      </c>
      <c r="H25" s="38">
        <v>1.2E-2</v>
      </c>
      <c r="I25" s="42">
        <v>0.14000000000000001</v>
      </c>
      <c r="J25" s="31">
        <v>0.15</v>
      </c>
      <c r="K25" s="38">
        <v>2.7E-2</v>
      </c>
      <c r="L25" s="42">
        <v>0.27</v>
      </c>
      <c r="M25" s="42">
        <v>0.27</v>
      </c>
      <c r="N25" s="38">
        <v>2.4E-2</v>
      </c>
      <c r="O25" s="12">
        <f>100*H25/G25</f>
        <v>10</v>
      </c>
      <c r="P25" s="12">
        <f>100*K25/J25</f>
        <v>18.000000000000004</v>
      </c>
      <c r="Q25" s="12">
        <f>100*N25/M25</f>
        <v>8.8888888888888875</v>
      </c>
      <c r="R25" s="12">
        <f>(D25*$U$20+$V$20)*G25</f>
        <v>9.8313168000000015</v>
      </c>
    </row>
    <row r="26" spans="1:22" x14ac:dyDescent="0.25">
      <c r="E26" s="45" t="s">
        <v>147</v>
      </c>
      <c r="F26" s="56">
        <f t="shared" ref="F26:R26" si="2">AVERAGE(F21:F25)</f>
        <v>9.1999999999999998E-2</v>
      </c>
      <c r="G26" s="46">
        <f t="shared" si="2"/>
        <v>0.09</v>
      </c>
      <c r="H26" s="54">
        <f t="shared" si="2"/>
        <v>7.6E-3</v>
      </c>
      <c r="I26" s="46">
        <f t="shared" si="2"/>
        <v>0.15799999999999997</v>
      </c>
      <c r="J26" s="46">
        <f t="shared" si="2"/>
        <v>0.16399999999999998</v>
      </c>
      <c r="K26" s="54">
        <f t="shared" si="2"/>
        <v>2.4399999999999998E-2</v>
      </c>
      <c r="L26" s="46">
        <f t="shared" si="2"/>
        <v>0.252</v>
      </c>
      <c r="M26" s="46">
        <f t="shared" si="2"/>
        <v>0.254</v>
      </c>
      <c r="N26" s="54">
        <f t="shared" si="2"/>
        <v>2.4799999999999999E-2</v>
      </c>
      <c r="O26" s="47">
        <f t="shared" si="2"/>
        <v>8.5166666666666675</v>
      </c>
      <c r="P26" s="47">
        <f t="shared" si="2"/>
        <v>14.504761904761907</v>
      </c>
      <c r="Q26" s="47">
        <f t="shared" si="2"/>
        <v>9.4178127428127407</v>
      </c>
      <c r="R26" s="47">
        <f t="shared" si="2"/>
        <v>7.2472959000000019</v>
      </c>
    </row>
    <row r="27" spans="1:22" x14ac:dyDescent="0.25">
      <c r="G27" s="19"/>
      <c r="H27" s="38"/>
      <c r="I27" s="42"/>
      <c r="J27" s="19"/>
      <c r="L27" s="42"/>
      <c r="M27" s="42"/>
      <c r="N27" s="38"/>
      <c r="O27" s="10"/>
      <c r="P27" s="10"/>
      <c r="Q27" s="10"/>
    </row>
    <row r="28" spans="1:22" x14ac:dyDescent="0.25">
      <c r="A28" s="20" t="s">
        <v>274</v>
      </c>
      <c r="G28" s="19"/>
      <c r="H28" s="38"/>
      <c r="I28" s="42"/>
      <c r="J28" s="19"/>
      <c r="L28" s="42"/>
      <c r="M28" s="42"/>
      <c r="N28" s="38"/>
      <c r="O28" s="10"/>
      <c r="P28" s="10"/>
      <c r="Q28" s="10"/>
      <c r="T28" t="s">
        <v>296</v>
      </c>
      <c r="U28">
        <v>3.0672000000000001</v>
      </c>
      <c r="V28">
        <v>-9.9391999999999996</v>
      </c>
    </row>
    <row r="29" spans="1:22" x14ac:dyDescent="0.25">
      <c r="B29" t="s">
        <v>279</v>
      </c>
      <c r="C29">
        <v>121330</v>
      </c>
      <c r="D29" s="23">
        <v>24</v>
      </c>
      <c r="E29" s="28">
        <v>24</v>
      </c>
      <c r="F29" s="28">
        <v>0.27</v>
      </c>
      <c r="G29" s="40">
        <v>0.27</v>
      </c>
      <c r="H29" s="53">
        <v>1.6E-2</v>
      </c>
      <c r="I29" s="40">
        <v>0.23</v>
      </c>
      <c r="J29" s="31">
        <v>0.28000000000000003</v>
      </c>
      <c r="K29" s="38">
        <v>0.311</v>
      </c>
      <c r="L29" s="42">
        <v>0.48</v>
      </c>
      <c r="M29" s="42">
        <v>0.55000000000000004</v>
      </c>
      <c r="N29" s="38">
        <v>0.312</v>
      </c>
      <c r="O29" s="12">
        <f>100*H29/G29</f>
        <v>5.9259259259259256</v>
      </c>
      <c r="P29" s="12">
        <f>100*K29/J29</f>
        <v>111.07142857142857</v>
      </c>
      <c r="Q29" s="12">
        <f>100*N29/M29</f>
        <v>56.72727272727272</v>
      </c>
      <c r="R29" s="12">
        <f>(D29*$U$28+$V$28)*G29</f>
        <v>17.191872000000004</v>
      </c>
    </row>
    <row r="30" spans="1:22" x14ac:dyDescent="0.25">
      <c r="A30" s="7"/>
      <c r="B30" t="s">
        <v>280</v>
      </c>
      <c r="C30" s="44">
        <v>121328</v>
      </c>
      <c r="D30" s="23">
        <v>27.3</v>
      </c>
      <c r="E30" s="28">
        <v>24</v>
      </c>
      <c r="F30" s="28">
        <v>0.17</v>
      </c>
      <c r="G30" s="19">
        <v>0.16</v>
      </c>
      <c r="H30" s="38">
        <v>1.2999999999999999E-2</v>
      </c>
      <c r="I30" s="42">
        <v>0.16</v>
      </c>
      <c r="J30" s="19">
        <v>0.17</v>
      </c>
      <c r="K30" s="38">
        <v>2.7E-2</v>
      </c>
      <c r="L30" s="42">
        <v>0.32</v>
      </c>
      <c r="M30" s="42">
        <v>0.33</v>
      </c>
      <c r="N30" s="38">
        <v>3.1E-2</v>
      </c>
      <c r="O30" s="12">
        <f>100*H30/G30</f>
        <v>8.125</v>
      </c>
      <c r="P30" s="12">
        <f>100*K30/J30</f>
        <v>15.882352941176471</v>
      </c>
      <c r="Q30" s="12">
        <f>100*N30/M30</f>
        <v>9.3939393939393945</v>
      </c>
      <c r="R30" s="12">
        <f>(D30*$U$28+$V$28)*G30</f>
        <v>11.8072576</v>
      </c>
    </row>
    <row r="31" spans="1:22" x14ac:dyDescent="0.25">
      <c r="B31" t="s">
        <v>281</v>
      </c>
      <c r="C31" s="12">
        <v>121327</v>
      </c>
      <c r="D31" s="23">
        <v>25.8</v>
      </c>
      <c r="E31" s="28">
        <v>24</v>
      </c>
      <c r="F31" s="28">
        <v>0.16</v>
      </c>
      <c r="G31" s="31">
        <v>0.16</v>
      </c>
      <c r="H31" s="53">
        <v>1.4999999999999999E-2</v>
      </c>
      <c r="I31" s="40">
        <v>0.16</v>
      </c>
      <c r="J31" s="31">
        <v>0.09</v>
      </c>
      <c r="K31" s="38">
        <v>1.2999999999999999E-2</v>
      </c>
      <c r="L31" s="42">
        <v>0.25</v>
      </c>
      <c r="M31" s="42">
        <v>0.25</v>
      </c>
      <c r="N31" s="38">
        <v>1.9E-2</v>
      </c>
      <c r="O31" s="12">
        <f>100*H31/G31</f>
        <v>9.375</v>
      </c>
      <c r="P31" s="12">
        <f>100*K31/J31</f>
        <v>14.444444444444445</v>
      </c>
      <c r="Q31" s="12">
        <f>100*N31/M31</f>
        <v>7.6</v>
      </c>
      <c r="R31" s="12">
        <f>(D31*$U$28+$V$28)*G31</f>
        <v>11.071129600000003</v>
      </c>
      <c r="S31" s="7"/>
    </row>
    <row r="32" spans="1:22" x14ac:dyDescent="0.25">
      <c r="B32" t="s">
        <v>282</v>
      </c>
      <c r="C32" s="19">
        <v>121326</v>
      </c>
      <c r="D32" s="28">
        <v>25.2</v>
      </c>
      <c r="E32" s="28">
        <v>24</v>
      </c>
      <c r="F32" s="28">
        <v>0.17</v>
      </c>
      <c r="G32" s="19">
        <v>0.17</v>
      </c>
      <c r="H32" s="38">
        <v>1.2999999999999999E-2</v>
      </c>
      <c r="I32" s="42">
        <v>0.17</v>
      </c>
      <c r="J32" s="19">
        <v>0.21</v>
      </c>
      <c r="K32" s="38">
        <v>9.7000000000000003E-2</v>
      </c>
      <c r="L32" s="42">
        <v>0.36</v>
      </c>
      <c r="M32" s="42">
        <v>0.39</v>
      </c>
      <c r="N32" s="38">
        <v>0.1</v>
      </c>
      <c r="O32" s="12">
        <f>100*H32/G32</f>
        <v>7.6470588235294112</v>
      </c>
      <c r="P32" s="12">
        <f>100*K32/J32</f>
        <v>46.190476190476197</v>
      </c>
      <c r="Q32" s="12">
        <f>100*N32/M32</f>
        <v>25.641025641025639</v>
      </c>
      <c r="R32" s="12">
        <f>(D32*$U$28+$V$28)*G32</f>
        <v>11.450220800000002</v>
      </c>
    </row>
    <row r="33" spans="1:27" x14ac:dyDescent="0.25">
      <c r="E33" s="45" t="s">
        <v>147</v>
      </c>
      <c r="F33" s="56">
        <f t="shared" ref="F33:R33" si="3">AVERAGE(F29:F32)</f>
        <v>0.19250000000000003</v>
      </c>
      <c r="G33" s="46">
        <f t="shared" si="3"/>
        <v>0.19000000000000003</v>
      </c>
      <c r="H33" s="54">
        <f t="shared" si="3"/>
        <v>1.4249999999999999E-2</v>
      </c>
      <c r="I33" s="46">
        <f t="shared" si="3"/>
        <v>0.18000000000000002</v>
      </c>
      <c r="J33" s="46">
        <f t="shared" si="3"/>
        <v>0.1875</v>
      </c>
      <c r="K33" s="54">
        <f t="shared" si="3"/>
        <v>0.11200000000000002</v>
      </c>
      <c r="L33" s="46">
        <f t="shared" si="3"/>
        <v>0.35250000000000004</v>
      </c>
      <c r="M33" s="46">
        <f t="shared" si="3"/>
        <v>0.38</v>
      </c>
      <c r="N33" s="54">
        <f t="shared" si="3"/>
        <v>0.11549999999999999</v>
      </c>
      <c r="O33" s="47">
        <f t="shared" si="3"/>
        <v>7.7682461873638342</v>
      </c>
      <c r="P33" s="47">
        <f t="shared" si="3"/>
        <v>46.897175536881427</v>
      </c>
      <c r="Q33" s="47">
        <f t="shared" si="3"/>
        <v>24.840559440559435</v>
      </c>
      <c r="R33" s="47">
        <f t="shared" si="3"/>
        <v>12.880120000000003</v>
      </c>
    </row>
    <row r="34" spans="1:27" x14ac:dyDescent="0.25">
      <c r="A34" s="7"/>
      <c r="C34" s="7"/>
      <c r="D34" s="7"/>
      <c r="E34" s="9"/>
      <c r="F34" s="7"/>
      <c r="G34" s="7"/>
      <c r="H34" s="14"/>
      <c r="I34" s="50"/>
      <c r="J34" s="9"/>
      <c r="L34" s="42"/>
      <c r="M34" s="42"/>
      <c r="N34" s="38"/>
      <c r="O34" s="46"/>
      <c r="P34" s="46"/>
      <c r="Q34" s="46"/>
      <c r="R34" s="7"/>
      <c r="S34" s="7"/>
      <c r="T34" s="7"/>
      <c r="U34" s="7"/>
      <c r="V34" s="7"/>
    </row>
    <row r="35" spans="1:27" x14ac:dyDescent="0.25">
      <c r="A35" s="20" t="s">
        <v>323</v>
      </c>
      <c r="C35" s="5"/>
      <c r="D35"/>
      <c r="G35" s="5"/>
      <c r="H35" s="6"/>
      <c r="I35" s="10"/>
      <c r="L35" s="42"/>
      <c r="M35" s="42"/>
      <c r="N35" s="38"/>
      <c r="O35" s="10"/>
      <c r="P35" s="10"/>
      <c r="Q35" s="10"/>
      <c r="R35" s="5"/>
      <c r="T35" t="s">
        <v>324</v>
      </c>
      <c r="U35">
        <v>2.9350000000000001</v>
      </c>
      <c r="V35">
        <v>-14.336</v>
      </c>
    </row>
    <row r="36" spans="1:27" x14ac:dyDescent="0.25">
      <c r="A36" s="20"/>
      <c r="B36" s="26" t="s">
        <v>283</v>
      </c>
      <c r="C36" s="26">
        <v>121480</v>
      </c>
      <c r="D36" s="23">
        <v>25</v>
      </c>
      <c r="E36" s="28">
        <v>19</v>
      </c>
      <c r="F36" s="28">
        <v>1.86</v>
      </c>
      <c r="G36" s="40">
        <v>1.91</v>
      </c>
      <c r="H36" s="53">
        <v>0.56399999999999995</v>
      </c>
      <c r="I36" s="40">
        <v>0.21</v>
      </c>
      <c r="J36" s="40">
        <v>0.2</v>
      </c>
      <c r="K36" s="38">
        <v>3.5999999999999997E-2</v>
      </c>
      <c r="L36" s="42">
        <v>1.99</v>
      </c>
      <c r="M36" s="42">
        <v>2.11</v>
      </c>
      <c r="N36" s="38">
        <v>0.54800000000000004</v>
      </c>
      <c r="O36" s="12">
        <f>100*H36/G36</f>
        <v>29.528795811518322</v>
      </c>
      <c r="P36" s="12">
        <f>100*K36/J36</f>
        <v>17.999999999999996</v>
      </c>
      <c r="Q36" s="12">
        <f>100*N36/M36</f>
        <v>25.971563981042657</v>
      </c>
      <c r="R36" s="12">
        <f>(D36*$U$35+$V$35)*G36</f>
        <v>112.76449</v>
      </c>
    </row>
    <row r="37" spans="1:27" x14ac:dyDescent="0.25">
      <c r="B37" s="26" t="s">
        <v>284</v>
      </c>
      <c r="C37" s="26">
        <v>121478</v>
      </c>
      <c r="D37" s="23">
        <v>25.5</v>
      </c>
      <c r="E37" s="28">
        <v>23</v>
      </c>
      <c r="F37" s="28">
        <v>0.77</v>
      </c>
      <c r="G37" s="42">
        <v>0.93</v>
      </c>
      <c r="H37" s="38">
        <v>0.45700000000000002</v>
      </c>
      <c r="I37" s="42">
        <v>0.31</v>
      </c>
      <c r="J37" s="42">
        <v>0.32</v>
      </c>
      <c r="K37" s="38">
        <v>9.1999999999999998E-2</v>
      </c>
      <c r="L37" s="42">
        <v>1.0900000000000001</v>
      </c>
      <c r="M37" s="42">
        <v>1.25</v>
      </c>
      <c r="N37" s="38">
        <v>0.47499999999999998</v>
      </c>
      <c r="O37" s="12">
        <f>100*H37/G37</f>
        <v>49.13978494623656</v>
      </c>
      <c r="P37" s="12">
        <f>100*K37/J37</f>
        <v>28.749999999999996</v>
      </c>
      <c r="Q37" s="12">
        <f>100*N37/M37</f>
        <v>38</v>
      </c>
      <c r="R37" s="12">
        <f>(D37*$U$35+$V$35)*G37</f>
        <v>56.271045000000008</v>
      </c>
      <c r="AA37" s="12"/>
    </row>
    <row r="38" spans="1:27" x14ac:dyDescent="0.25">
      <c r="B38" s="26" t="s">
        <v>285</v>
      </c>
      <c r="C38" s="26">
        <v>121477</v>
      </c>
      <c r="D38" s="23">
        <v>25.5</v>
      </c>
      <c r="E38" s="28">
        <v>21</v>
      </c>
      <c r="F38" s="28">
        <v>0.75</v>
      </c>
      <c r="G38" s="42">
        <v>0.72</v>
      </c>
      <c r="H38" s="38">
        <v>0.13</v>
      </c>
      <c r="I38" s="42">
        <v>0.3</v>
      </c>
      <c r="J38" s="42">
        <v>0.31</v>
      </c>
      <c r="K38" s="38">
        <v>7.0000000000000007E-2</v>
      </c>
      <c r="L38" s="42">
        <v>1.05</v>
      </c>
      <c r="M38" s="42">
        <v>1.03</v>
      </c>
      <c r="N38" s="38">
        <v>0.113</v>
      </c>
      <c r="O38" s="12">
        <f>100*H38/G38</f>
        <v>18.055555555555557</v>
      </c>
      <c r="P38" s="12">
        <f>100*K38/J38</f>
        <v>22.580645161290324</v>
      </c>
      <c r="Q38" s="12">
        <f>100*N38/M38</f>
        <v>10.970873786407767</v>
      </c>
      <c r="R38" s="12">
        <f>(D38*$U$35+$V$35)*G38</f>
        <v>43.564680000000003</v>
      </c>
    </row>
    <row r="39" spans="1:27" x14ac:dyDescent="0.25">
      <c r="B39" t="s">
        <v>286</v>
      </c>
      <c r="C39" s="26">
        <v>121470</v>
      </c>
      <c r="D39" s="23">
        <v>25.5</v>
      </c>
      <c r="E39" s="28">
        <v>14</v>
      </c>
      <c r="F39" s="28">
        <v>0.89</v>
      </c>
      <c r="G39" s="42">
        <v>0.87</v>
      </c>
      <c r="H39" s="38">
        <v>0.09</v>
      </c>
      <c r="I39" s="42">
        <v>0.28999999999999998</v>
      </c>
      <c r="J39" s="42">
        <v>0.3</v>
      </c>
      <c r="K39" s="38">
        <v>0.03</v>
      </c>
      <c r="L39" s="42">
        <v>1.2</v>
      </c>
      <c r="M39" s="42">
        <v>1.17</v>
      </c>
      <c r="N39" s="38">
        <v>8.2000000000000003E-2</v>
      </c>
      <c r="O39" s="12">
        <f>100*H39/G39</f>
        <v>10.344827586206897</v>
      </c>
      <c r="P39" s="12">
        <f>100*K39/J39</f>
        <v>10</v>
      </c>
      <c r="Q39" s="12">
        <f>100*N39/M39</f>
        <v>7.0085470085470103</v>
      </c>
      <c r="R39" s="12">
        <f>(D39*$U$35+$V$35)*G39</f>
        <v>52.640655000000002</v>
      </c>
    </row>
    <row r="40" spans="1:27" x14ac:dyDescent="0.25">
      <c r="B40" t="s">
        <v>287</v>
      </c>
      <c r="C40" s="26">
        <v>121469</v>
      </c>
      <c r="D40" s="23">
        <v>25</v>
      </c>
      <c r="E40" s="28">
        <v>14</v>
      </c>
      <c r="F40" s="28">
        <v>1.0900000000000001</v>
      </c>
      <c r="G40" s="42">
        <v>1.02</v>
      </c>
      <c r="H40" s="38">
        <v>0.34399999999999997</v>
      </c>
      <c r="I40" s="42">
        <v>0.23</v>
      </c>
      <c r="J40" s="42">
        <v>0.25</v>
      </c>
      <c r="K40" s="38">
        <v>0.06</v>
      </c>
      <c r="L40" s="42">
        <v>1.33</v>
      </c>
      <c r="M40" s="42">
        <v>1.27</v>
      </c>
      <c r="N40" s="38">
        <v>0.36099999999999999</v>
      </c>
      <c r="O40" s="12">
        <f>100*H40/G40</f>
        <v>33.725490196078432</v>
      </c>
      <c r="P40" s="12">
        <f>100*K40/J40</f>
        <v>24</v>
      </c>
      <c r="Q40" s="12">
        <f>100*N40/M40</f>
        <v>28.4251968503937</v>
      </c>
      <c r="R40" s="12">
        <f>(D40*$U$35+$V$35)*G40</f>
        <v>60.21978</v>
      </c>
    </row>
    <row r="41" spans="1:27" x14ac:dyDescent="0.25">
      <c r="A41" s="7"/>
      <c r="B41" s="7"/>
      <c r="C41" s="7"/>
      <c r="D41" s="7"/>
      <c r="E41" s="45" t="s">
        <v>147</v>
      </c>
      <c r="F41" s="56">
        <f t="shared" ref="F41:R41" si="4">AVERAGE(F36:F40)</f>
        <v>1.0719999999999998</v>
      </c>
      <c r="G41" s="46">
        <f t="shared" si="4"/>
        <v>1.0899999999999999</v>
      </c>
      <c r="H41" s="54">
        <f t="shared" si="4"/>
        <v>0.317</v>
      </c>
      <c r="I41" s="46">
        <f t="shared" si="4"/>
        <v>0.26800000000000002</v>
      </c>
      <c r="J41" s="46">
        <f t="shared" si="4"/>
        <v>0.27600000000000002</v>
      </c>
      <c r="K41" s="54">
        <f t="shared" si="4"/>
        <v>5.7600000000000005E-2</v>
      </c>
      <c r="L41" s="46">
        <f t="shared" si="4"/>
        <v>1.3320000000000001</v>
      </c>
      <c r="M41" s="46">
        <f t="shared" si="4"/>
        <v>1.3660000000000001</v>
      </c>
      <c r="N41" s="54">
        <f t="shared" si="4"/>
        <v>0.31580000000000003</v>
      </c>
      <c r="O41" s="47">
        <f t="shared" si="4"/>
        <v>28.158890819119154</v>
      </c>
      <c r="P41" s="47">
        <f t="shared" si="4"/>
        <v>20.666129032258063</v>
      </c>
      <c r="Q41" s="47">
        <f t="shared" si="4"/>
        <v>22.07523632527823</v>
      </c>
      <c r="R41" s="47">
        <f t="shared" si="4"/>
        <v>65.092130000000012</v>
      </c>
      <c r="S41" s="9"/>
      <c r="T41" s="7"/>
    </row>
    <row r="42" spans="1:27" x14ac:dyDescent="0.25">
      <c r="B42" s="5"/>
      <c r="D42"/>
      <c r="H42" s="6"/>
      <c r="I42" s="10"/>
      <c r="J42" s="10"/>
      <c r="L42" s="42"/>
      <c r="M42" s="42"/>
      <c r="N42" s="38"/>
      <c r="O42" s="10"/>
      <c r="P42" s="10"/>
      <c r="Q42" s="10"/>
    </row>
    <row r="43" spans="1:27" x14ac:dyDescent="0.25">
      <c r="A43" s="20" t="s">
        <v>288</v>
      </c>
      <c r="D43" s="23"/>
      <c r="E43" s="28"/>
      <c r="F43" s="28"/>
      <c r="G43" s="33"/>
      <c r="I43" s="32"/>
      <c r="J43" s="28"/>
      <c r="L43" s="42"/>
      <c r="M43" s="42"/>
      <c r="N43" s="38"/>
      <c r="O43" s="10"/>
      <c r="P43" s="10"/>
      <c r="Q43" s="10"/>
      <c r="T43" t="s">
        <v>297</v>
      </c>
      <c r="U43">
        <v>2.9173</v>
      </c>
      <c r="V43">
        <v>-28.273</v>
      </c>
    </row>
    <row r="44" spans="1:27" x14ac:dyDescent="0.25">
      <c r="A44" s="7"/>
      <c r="B44" s="26" t="s">
        <v>289</v>
      </c>
      <c r="C44" s="26">
        <v>121504</v>
      </c>
      <c r="D44" s="23">
        <v>26</v>
      </c>
      <c r="E44" s="27">
        <v>24</v>
      </c>
      <c r="F44" s="28">
        <v>0.86</v>
      </c>
      <c r="G44" s="42">
        <v>1.01</v>
      </c>
      <c r="H44" s="38">
        <v>0.48799999999999999</v>
      </c>
      <c r="I44" s="42">
        <v>0.21</v>
      </c>
      <c r="J44" s="42">
        <v>0.21</v>
      </c>
      <c r="K44" s="38">
        <v>6.7000000000000004E-2</v>
      </c>
      <c r="L44" s="42">
        <v>1.07</v>
      </c>
      <c r="M44" s="42">
        <v>1.22</v>
      </c>
      <c r="N44" s="38">
        <v>0.45400000000000001</v>
      </c>
      <c r="O44" s="12">
        <f>100*H44/G44</f>
        <v>48.316831683168317</v>
      </c>
      <c r="P44" s="12">
        <f>100*K44/J44</f>
        <v>31.904761904761905</v>
      </c>
      <c r="Q44" s="12">
        <f>100*N44/M44</f>
        <v>37.213114754098363</v>
      </c>
      <c r="R44" s="12">
        <f>(D44*$U$43+$V$43)*G44</f>
        <v>48.052568000000008</v>
      </c>
    </row>
    <row r="45" spans="1:27" x14ac:dyDescent="0.25">
      <c r="B45" t="s">
        <v>290</v>
      </c>
      <c r="C45">
        <v>121502</v>
      </c>
      <c r="D45" s="23">
        <v>27</v>
      </c>
      <c r="E45" s="28">
        <v>24</v>
      </c>
      <c r="F45" s="28">
        <v>0.46</v>
      </c>
      <c r="G45" s="42">
        <v>0.46</v>
      </c>
      <c r="H45" s="38">
        <v>9.7000000000000003E-2</v>
      </c>
      <c r="I45" s="42">
        <v>0.35</v>
      </c>
      <c r="J45" s="42">
        <v>0.63</v>
      </c>
      <c r="K45" s="38">
        <v>1.4079999999999999</v>
      </c>
      <c r="L45" s="42">
        <v>0.8</v>
      </c>
      <c r="M45" s="42">
        <v>1.0900000000000001</v>
      </c>
      <c r="N45" s="38">
        <v>1.38</v>
      </c>
      <c r="O45" s="12">
        <f>100*H45/G45</f>
        <v>21.086956521739133</v>
      </c>
      <c r="P45" s="12">
        <f>100*K45/J45</f>
        <v>223.49206349206347</v>
      </c>
      <c r="Q45" s="12">
        <f>100*N45/M45</f>
        <v>126.60550458715595</v>
      </c>
      <c r="R45" s="12">
        <f>(D45*$U$43+$V$43)*G45</f>
        <v>23.227286000000003</v>
      </c>
    </row>
    <row r="46" spans="1:27" x14ac:dyDescent="0.25">
      <c r="B46" t="s">
        <v>291</v>
      </c>
      <c r="C46">
        <v>121501</v>
      </c>
      <c r="D46" s="23">
        <v>27</v>
      </c>
      <c r="E46" s="28">
        <v>21</v>
      </c>
      <c r="F46" s="28">
        <v>0.38</v>
      </c>
      <c r="G46" s="42">
        <v>0.39</v>
      </c>
      <c r="H46" s="38">
        <v>0.192</v>
      </c>
      <c r="I46" s="42">
        <v>0.23</v>
      </c>
      <c r="J46" s="42">
        <v>0.2</v>
      </c>
      <c r="K46" s="38">
        <v>0.1</v>
      </c>
      <c r="L46" s="42">
        <v>0.6</v>
      </c>
      <c r="M46" s="42">
        <v>0.6</v>
      </c>
      <c r="N46" s="38">
        <v>0.126</v>
      </c>
      <c r="O46" s="12">
        <f>100*H46/G46</f>
        <v>49.230769230769226</v>
      </c>
      <c r="P46" s="12">
        <f>100*K46/J46</f>
        <v>50</v>
      </c>
      <c r="Q46" s="12">
        <f>100*N46/M46</f>
        <v>21</v>
      </c>
      <c r="R46" s="12">
        <f>(D46*$U$43+$V$43)*G46</f>
        <v>19.692699000000001</v>
      </c>
    </row>
    <row r="47" spans="1:27" x14ac:dyDescent="0.25">
      <c r="B47" t="s">
        <v>292</v>
      </c>
      <c r="C47">
        <v>121500</v>
      </c>
      <c r="D47" s="23">
        <v>27</v>
      </c>
      <c r="E47" s="28">
        <v>23</v>
      </c>
      <c r="F47" s="28">
        <v>0.28999999999999998</v>
      </c>
      <c r="G47" s="42">
        <v>0.28000000000000003</v>
      </c>
      <c r="H47" s="38">
        <v>0.05</v>
      </c>
      <c r="I47" s="42">
        <v>0.44</v>
      </c>
      <c r="J47" s="42">
        <v>0.53</v>
      </c>
      <c r="K47" s="38">
        <v>0.47899999999999998</v>
      </c>
      <c r="L47" s="42">
        <v>0.71</v>
      </c>
      <c r="M47" s="42">
        <v>0.81</v>
      </c>
      <c r="N47" s="38">
        <v>0.47099999999999997</v>
      </c>
      <c r="O47" s="12">
        <f>100*H47/G47</f>
        <v>17.857142857142854</v>
      </c>
      <c r="P47" s="12">
        <f>100*K47/J47</f>
        <v>90.377358490566024</v>
      </c>
      <c r="Q47" s="12">
        <f>100*N47/M47</f>
        <v>58.148148148148138</v>
      </c>
      <c r="R47" s="12">
        <f>(D47*$U$43+$V$43)*G47</f>
        <v>14.138348000000002</v>
      </c>
    </row>
    <row r="48" spans="1:27" x14ac:dyDescent="0.25">
      <c r="D48" s="23"/>
      <c r="E48" s="45" t="s">
        <v>147</v>
      </c>
      <c r="F48" s="56">
        <f>AVERAGE(F44:F47)</f>
        <v>0.49750000000000005</v>
      </c>
      <c r="G48" s="46">
        <f>AVERAGE(G44:G47)</f>
        <v>0.53499999999999992</v>
      </c>
      <c r="H48" s="54">
        <f>AVERAGE(H44:H47)</f>
        <v>0.20674999999999999</v>
      </c>
      <c r="I48" s="46">
        <f>AVERAGE(I44:I47)</f>
        <v>0.3075</v>
      </c>
      <c r="J48" s="46">
        <f t="shared" ref="J48:R48" si="5">AVERAGE(J44:J47)</f>
        <v>0.39250000000000002</v>
      </c>
      <c r="K48" s="54">
        <f t="shared" si="5"/>
        <v>0.51349999999999996</v>
      </c>
      <c r="L48" s="46">
        <f t="shared" si="5"/>
        <v>0.79500000000000004</v>
      </c>
      <c r="M48" s="46">
        <f t="shared" si="5"/>
        <v>0.93</v>
      </c>
      <c r="N48" s="54">
        <f t="shared" si="5"/>
        <v>0.60775000000000001</v>
      </c>
      <c r="O48" s="47">
        <f t="shared" si="5"/>
        <v>34.122925073204883</v>
      </c>
      <c r="P48" s="47">
        <f t="shared" si="5"/>
        <v>98.94354597184784</v>
      </c>
      <c r="Q48" s="47">
        <f t="shared" si="5"/>
        <v>60.741691872350614</v>
      </c>
      <c r="R48" s="47">
        <f t="shared" si="5"/>
        <v>26.277725250000007</v>
      </c>
    </row>
    <row r="49" spans="1:19" ht="17.25" x14ac:dyDescent="0.25">
      <c r="A49" t="s">
        <v>317</v>
      </c>
      <c r="D49" s="23"/>
      <c r="E49" s="28"/>
      <c r="F49" s="28"/>
      <c r="G49" s="32"/>
      <c r="O49" s="46"/>
      <c r="P49" s="46"/>
      <c r="Q49" s="46"/>
    </row>
    <row r="50" spans="1:19" x14ac:dyDescent="0.25">
      <c r="A50" t="s">
        <v>318</v>
      </c>
      <c r="D50" s="23"/>
      <c r="E50" s="28"/>
      <c r="F50" s="28"/>
      <c r="G50" s="32"/>
    </row>
    <row r="51" spans="1:19" x14ac:dyDescent="0.25">
      <c r="A51" t="s">
        <v>304</v>
      </c>
      <c r="D51" s="23"/>
      <c r="E51" s="28"/>
      <c r="F51" s="28"/>
      <c r="G51" s="34"/>
      <c r="H51" s="52"/>
      <c r="I51" s="30"/>
    </row>
    <row r="54" spans="1:19" x14ac:dyDescent="0.25">
      <c r="A54" s="7"/>
      <c r="H54" s="52"/>
      <c r="I54" s="30"/>
      <c r="J54" s="22"/>
    </row>
    <row r="55" spans="1:19" x14ac:dyDescent="0.25">
      <c r="B55" s="7"/>
      <c r="C55" s="7"/>
    </row>
    <row r="56" spans="1:19" x14ac:dyDescent="0.25">
      <c r="A56" s="7"/>
      <c r="B56" s="7"/>
      <c r="C56" s="7"/>
      <c r="D56" s="7"/>
      <c r="E56" s="7"/>
      <c r="F56" s="7"/>
      <c r="G56" s="7"/>
      <c r="H56" s="14"/>
      <c r="I56" s="7"/>
      <c r="J56" s="7"/>
      <c r="M56" s="7"/>
      <c r="N56" s="7"/>
      <c r="R56" s="7"/>
      <c r="S56" s="7"/>
    </row>
    <row r="57" spans="1:19" x14ac:dyDescent="0.25">
      <c r="B57" s="5"/>
      <c r="D57"/>
      <c r="F57" s="5"/>
      <c r="H57" s="6"/>
      <c r="I57"/>
      <c r="M57" s="5"/>
      <c r="N57" s="5"/>
    </row>
    <row r="58" spans="1:19" x14ac:dyDescent="0.25">
      <c r="J58" s="17"/>
    </row>
    <row r="59" spans="1:19" x14ac:dyDescent="0.25">
      <c r="J59" s="9"/>
    </row>
    <row r="60" spans="1:19" x14ac:dyDescent="0.25">
      <c r="J60" s="9"/>
    </row>
    <row r="61" spans="1:19" x14ac:dyDescent="0.25">
      <c r="J61" s="9"/>
    </row>
    <row r="62" spans="1:19" x14ac:dyDescent="0.25">
      <c r="J62" s="17"/>
    </row>
    <row r="63" spans="1:19" x14ac:dyDescent="0.25">
      <c r="J63" s="17"/>
    </row>
    <row r="64" spans="1:19" x14ac:dyDescent="0.25">
      <c r="A64" s="7"/>
      <c r="B64" s="7"/>
      <c r="C64" s="7"/>
      <c r="J64" s="17"/>
    </row>
    <row r="65" spans="1:10" x14ac:dyDescent="0.25">
      <c r="J65" s="17"/>
    </row>
    <row r="66" spans="1:10" x14ac:dyDescent="0.25">
      <c r="J66" s="17"/>
    </row>
    <row r="67" spans="1:10" x14ac:dyDescent="0.25">
      <c r="J67" s="17"/>
    </row>
    <row r="68" spans="1:10" x14ac:dyDescent="0.25">
      <c r="J68" s="17"/>
    </row>
    <row r="69" spans="1:10" x14ac:dyDescent="0.25">
      <c r="J69" s="17"/>
    </row>
    <row r="70" spans="1:10" x14ac:dyDescent="0.25">
      <c r="J70" s="9"/>
    </row>
    <row r="71" spans="1:10" x14ac:dyDescent="0.25">
      <c r="J71" s="9"/>
    </row>
    <row r="72" spans="1:10" x14ac:dyDescent="0.25">
      <c r="J72" s="17"/>
    </row>
    <row r="73" spans="1:10" x14ac:dyDescent="0.25">
      <c r="J73" s="17"/>
    </row>
    <row r="74" spans="1:10" x14ac:dyDescent="0.25">
      <c r="A74" s="7"/>
      <c r="B74" s="7"/>
      <c r="C74" s="7"/>
      <c r="J74" s="17"/>
    </row>
    <row r="75" spans="1:10" x14ac:dyDescent="0.25">
      <c r="J75" s="17"/>
    </row>
    <row r="76" spans="1:10" x14ac:dyDescent="0.25">
      <c r="J76" s="17"/>
    </row>
  </sheetData>
  <printOptions gridLines="1"/>
  <pageMargins left="0.2" right="0.21" top="0.28999999999999998" bottom="0.21" header="0.21" footer="0.2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6"/>
  <sheetViews>
    <sheetView topLeftCell="BF1" workbookViewId="0">
      <selection activeCell="BR57" sqref="BR57"/>
    </sheetView>
  </sheetViews>
  <sheetFormatPr defaultRowHeight="15" x14ac:dyDescent="0.25"/>
  <cols>
    <col min="1" max="1" width="7.85546875" customWidth="1"/>
    <col min="2" max="3" width="6.28515625" customWidth="1"/>
    <col min="4" max="4" width="6.42578125" customWidth="1"/>
    <col min="5" max="5" width="7.5703125" customWidth="1"/>
    <col min="6" max="6" width="7.28515625" customWidth="1"/>
    <col min="7" max="7" width="5.85546875" customWidth="1"/>
    <col min="8" max="8" width="12.28515625" customWidth="1"/>
    <col min="9" max="9" width="6.85546875" customWidth="1"/>
    <col min="10" max="10" width="8.5703125" customWidth="1"/>
    <col min="11" max="11" width="6.42578125" customWidth="1"/>
    <col min="12" max="12" width="11" customWidth="1"/>
    <col min="13" max="13" width="6.7109375" customWidth="1"/>
    <col min="14" max="14" width="8" customWidth="1"/>
    <col min="15" max="15" width="7.7109375" customWidth="1"/>
    <col min="16" max="16" width="10.7109375" customWidth="1"/>
    <col min="17" max="17" width="7" customWidth="1"/>
    <col min="18" max="19" width="7.42578125" customWidth="1"/>
    <col min="20" max="20" width="12.42578125" customWidth="1"/>
    <col min="21" max="21" width="9.7109375" customWidth="1"/>
    <col min="22" max="22" width="7.42578125" customWidth="1"/>
    <col min="23" max="23" width="6.140625" customWidth="1"/>
    <col min="24" max="24" width="6.7109375" customWidth="1"/>
    <col min="25" max="25" width="8.5703125" customWidth="1"/>
    <col min="26" max="26" width="7" customWidth="1"/>
    <col min="27" max="27" width="5.28515625" customWidth="1"/>
    <col min="28" max="28" width="5.85546875" customWidth="1"/>
    <col min="29" max="29" width="15.7109375" customWidth="1"/>
    <col min="30" max="30" width="5.7109375" customWidth="1"/>
    <col min="31" max="32" width="7.28515625" customWidth="1"/>
    <col min="33" max="33" width="11" customWidth="1"/>
    <col min="34" max="36" width="7.28515625" customWidth="1"/>
    <col min="37" max="37" width="12.140625" customWidth="1"/>
    <col min="38" max="44" width="7.28515625" customWidth="1"/>
    <col min="45" max="45" width="12.7109375" customWidth="1"/>
    <col min="46" max="48" width="7.28515625" customWidth="1"/>
    <col min="49" max="49" width="12.28515625" customWidth="1"/>
    <col min="50" max="52" width="7.28515625" customWidth="1"/>
    <col min="53" max="53" width="12.28515625" customWidth="1"/>
    <col min="54" max="61" width="7.28515625" customWidth="1"/>
    <col min="62" max="62" width="9.140625" customWidth="1"/>
    <col min="63" max="63" width="7" customWidth="1"/>
    <col min="64" max="65" width="7.28515625" customWidth="1"/>
    <col min="66" max="66" width="12.140625" customWidth="1"/>
    <col min="67" max="67" width="7.28515625" customWidth="1"/>
    <col min="68" max="68" width="7.140625" customWidth="1"/>
    <col min="69" max="69" width="7.28515625" customWidth="1"/>
    <col min="70" max="70" width="12" customWidth="1"/>
    <col min="71" max="71" width="7" customWidth="1"/>
    <col min="72" max="73" width="7.28515625" customWidth="1"/>
    <col min="74" max="74" width="11.7109375" customWidth="1"/>
    <col min="75" max="75" width="7" customWidth="1"/>
    <col min="76" max="76" width="7.28515625" customWidth="1"/>
    <col min="77" max="77" width="6.7109375" customWidth="1"/>
    <col min="78" max="78" width="13" customWidth="1"/>
    <col min="79" max="81" width="6.7109375" customWidth="1"/>
    <col min="82" max="82" width="5.28515625" customWidth="1"/>
    <col min="83" max="83" width="7" customWidth="1"/>
    <col min="84" max="84" width="11.140625" customWidth="1"/>
    <col min="85" max="85" width="6" customWidth="1"/>
    <col min="86" max="86" width="7.28515625" customWidth="1"/>
    <col min="87" max="87" width="7.5703125" customWidth="1"/>
    <col min="88" max="88" width="6.7109375" customWidth="1"/>
    <col min="89" max="89" width="5.7109375" customWidth="1"/>
    <col min="90" max="91" width="6.7109375" customWidth="1"/>
    <col min="93" max="93" width="5.7109375" customWidth="1"/>
    <col min="94" max="94" width="7.85546875" customWidth="1"/>
    <col min="97" max="97" width="6.42578125" customWidth="1"/>
    <col min="101" max="101" width="11.85546875" customWidth="1"/>
    <col min="102" max="102" width="6.140625" customWidth="1"/>
    <col min="103" max="103" width="7.7109375" customWidth="1"/>
    <col min="104" max="104" width="7" customWidth="1"/>
    <col min="105" max="105" width="7.7109375" customWidth="1"/>
    <col min="106" max="106" width="7.42578125" customWidth="1"/>
    <col min="107" max="107" width="7.7109375" customWidth="1"/>
    <col min="108" max="108" width="8.5703125" customWidth="1"/>
    <col min="111" max="111" width="7.5703125" customWidth="1"/>
    <col min="112" max="112" width="6.85546875" customWidth="1"/>
    <col min="115" max="115" width="7.42578125" customWidth="1"/>
    <col min="116" max="116" width="7.28515625" customWidth="1"/>
    <col min="117" max="117" width="12.140625" customWidth="1"/>
  </cols>
  <sheetData>
    <row r="1" spans="1:118" x14ac:dyDescent="0.25">
      <c r="A1" t="s">
        <v>159</v>
      </c>
      <c r="E1" t="s">
        <v>242</v>
      </c>
      <c r="V1" t="s">
        <v>167</v>
      </c>
      <c r="Z1" t="s">
        <v>245</v>
      </c>
      <c r="AP1" t="s">
        <v>246</v>
      </c>
      <c r="AS1" t="s">
        <v>247</v>
      </c>
      <c r="BG1" t="s">
        <v>248</v>
      </c>
      <c r="BJ1" t="s">
        <v>293</v>
      </c>
      <c r="CC1" t="s">
        <v>168</v>
      </c>
      <c r="CG1" t="s">
        <v>253</v>
      </c>
      <c r="CI1" s="15"/>
      <c r="CJ1" s="12"/>
      <c r="CK1" s="6"/>
      <c r="CL1" s="17"/>
      <c r="CN1" s="6"/>
      <c r="CP1" s="15"/>
      <c r="CX1" t="s">
        <v>254</v>
      </c>
      <c r="DB1" t="s">
        <v>255</v>
      </c>
    </row>
    <row r="3" spans="1:118" x14ac:dyDescent="0.25">
      <c r="A3" s="7" t="s">
        <v>156</v>
      </c>
      <c r="B3" s="7"/>
      <c r="C3" s="7"/>
      <c r="D3" s="7"/>
      <c r="E3" s="7"/>
      <c r="F3" s="7" t="s">
        <v>157</v>
      </c>
      <c r="J3" s="7" t="s">
        <v>223</v>
      </c>
      <c r="M3" s="7"/>
      <c r="N3" s="7" t="s">
        <v>158</v>
      </c>
      <c r="Q3" s="7"/>
      <c r="R3" s="7" t="s">
        <v>225</v>
      </c>
      <c r="S3" s="7"/>
      <c r="T3" s="7"/>
      <c r="U3" s="7"/>
      <c r="V3" s="7" t="s">
        <v>142</v>
      </c>
      <c r="W3" s="7"/>
      <c r="X3" s="7"/>
      <c r="AA3" s="7" t="s">
        <v>139</v>
      </c>
      <c r="AB3" s="7"/>
      <c r="AE3" s="7" t="s">
        <v>204</v>
      </c>
      <c r="AF3" s="7"/>
      <c r="AG3" s="7"/>
      <c r="AH3" s="7"/>
      <c r="AI3" s="7" t="s">
        <v>207</v>
      </c>
      <c r="AJ3" s="7"/>
      <c r="AK3" s="7"/>
      <c r="AL3" s="7"/>
      <c r="AM3" s="14"/>
      <c r="AP3" s="7" t="s">
        <v>150</v>
      </c>
      <c r="AR3" s="7"/>
      <c r="AS3" s="7"/>
      <c r="AT3" s="9"/>
      <c r="AU3" s="7" t="s">
        <v>208</v>
      </c>
      <c r="AV3" s="7"/>
      <c r="AW3" s="7"/>
      <c r="AX3" s="9"/>
      <c r="AY3" s="7" t="s">
        <v>209</v>
      </c>
      <c r="AZ3" s="7"/>
      <c r="BA3" s="7"/>
      <c r="BB3" s="14"/>
      <c r="BC3" s="7" t="s">
        <v>213</v>
      </c>
      <c r="BD3" s="7"/>
      <c r="BE3" s="7"/>
      <c r="BF3" s="7"/>
      <c r="BG3" s="7" t="s">
        <v>230</v>
      </c>
      <c r="BI3" s="7"/>
      <c r="BJ3" s="7"/>
      <c r="BL3" s="7" t="s">
        <v>232</v>
      </c>
      <c r="BM3" s="7"/>
      <c r="BN3" s="7"/>
      <c r="BP3" s="7" t="s">
        <v>234</v>
      </c>
      <c r="BR3" s="7"/>
      <c r="BS3" s="7"/>
      <c r="BT3" s="7" t="s">
        <v>236</v>
      </c>
      <c r="BV3" s="7"/>
      <c r="BW3" s="7"/>
      <c r="BX3" s="7" t="s">
        <v>239</v>
      </c>
      <c r="BY3" s="7"/>
      <c r="CA3" s="7"/>
      <c r="CB3" s="7"/>
      <c r="CC3" s="7" t="s">
        <v>143</v>
      </c>
      <c r="CG3" s="7" t="s">
        <v>144</v>
      </c>
      <c r="CH3" s="7"/>
      <c r="CI3" s="7"/>
      <c r="CK3" s="7" t="s">
        <v>145</v>
      </c>
      <c r="CO3" s="7" t="s">
        <v>229</v>
      </c>
      <c r="CP3" s="14"/>
      <c r="CQ3" s="11"/>
      <c r="CR3" s="14"/>
      <c r="CS3" s="7" t="s">
        <v>237</v>
      </c>
      <c r="CX3" s="7" t="s">
        <v>217</v>
      </c>
      <c r="CY3" s="7"/>
      <c r="CZ3" s="7"/>
      <c r="DA3" s="7"/>
      <c r="DB3" s="7"/>
      <c r="DC3" s="7" t="s">
        <v>218</v>
      </c>
      <c r="DD3" s="7"/>
      <c r="DE3" s="7"/>
      <c r="DF3" s="7"/>
      <c r="DG3" s="7" t="s">
        <v>219</v>
      </c>
      <c r="DH3" s="7"/>
      <c r="DI3" s="7"/>
      <c r="DJ3" s="7"/>
      <c r="DK3" s="7" t="s">
        <v>220</v>
      </c>
      <c r="DL3" s="7"/>
      <c r="DM3" s="7"/>
      <c r="DN3" s="7"/>
    </row>
    <row r="4" spans="1:118" x14ac:dyDescent="0.25">
      <c r="A4" t="s">
        <v>131</v>
      </c>
      <c r="B4" s="5"/>
      <c r="C4" s="5"/>
      <c r="D4" s="5"/>
      <c r="F4" t="s">
        <v>129</v>
      </c>
      <c r="G4" s="5"/>
      <c r="H4" s="5"/>
      <c r="I4" s="5"/>
      <c r="J4" t="s">
        <v>224</v>
      </c>
      <c r="K4" s="5"/>
      <c r="L4" s="5"/>
      <c r="N4" t="s">
        <v>132</v>
      </c>
      <c r="O4" s="5"/>
      <c r="P4" s="5"/>
      <c r="R4" t="s">
        <v>226</v>
      </c>
      <c r="S4" s="5"/>
      <c r="V4" t="s">
        <v>161</v>
      </c>
      <c r="X4" s="5"/>
      <c r="AA4" t="s">
        <v>160</v>
      </c>
      <c r="AB4" s="5"/>
      <c r="AE4" t="s">
        <v>264</v>
      </c>
      <c r="AF4" s="5"/>
      <c r="AI4" t="s">
        <v>244</v>
      </c>
      <c r="AJ4" s="5"/>
      <c r="AM4" s="6"/>
      <c r="AP4" t="s">
        <v>210</v>
      </c>
      <c r="AR4" s="5"/>
      <c r="AU4" t="s">
        <v>211</v>
      </c>
      <c r="AV4" s="5"/>
      <c r="AY4" t="s">
        <v>212</v>
      </c>
      <c r="AZ4" s="5"/>
      <c r="BB4" s="6"/>
      <c r="BC4" t="s">
        <v>214</v>
      </c>
      <c r="BD4" s="5"/>
      <c r="BG4" t="s">
        <v>231</v>
      </c>
      <c r="BI4" s="5"/>
      <c r="BL4" t="s">
        <v>233</v>
      </c>
      <c r="BP4" t="s">
        <v>235</v>
      </c>
      <c r="BT4" t="s">
        <v>240</v>
      </c>
      <c r="BX4" t="s">
        <v>241</v>
      </c>
      <c r="CA4" s="5"/>
      <c r="CC4" t="s">
        <v>252</v>
      </c>
      <c r="CG4" t="s">
        <v>249</v>
      </c>
      <c r="CK4" t="s">
        <v>251</v>
      </c>
      <c r="CO4" t="s">
        <v>228</v>
      </c>
      <c r="CP4" s="15"/>
      <c r="CQ4" s="12"/>
      <c r="CR4" s="6"/>
      <c r="CS4" t="s">
        <v>238</v>
      </c>
      <c r="CX4" t="s">
        <v>215</v>
      </c>
      <c r="CY4" s="5"/>
      <c r="DC4" t="s">
        <v>216</v>
      </c>
      <c r="DD4" s="5"/>
      <c r="DG4" t="s">
        <v>222</v>
      </c>
      <c r="DH4" s="5"/>
      <c r="DK4" t="s">
        <v>221</v>
      </c>
    </row>
    <row r="5" spans="1:118" x14ac:dyDescent="0.25">
      <c r="A5" t="s">
        <v>154</v>
      </c>
      <c r="F5" t="s">
        <v>154</v>
      </c>
      <c r="J5" t="s">
        <v>154</v>
      </c>
      <c r="M5" s="8"/>
      <c r="N5" t="s">
        <v>154</v>
      </c>
      <c r="R5" t="s">
        <v>154</v>
      </c>
      <c r="V5" t="s">
        <v>154</v>
      </c>
      <c r="AA5" t="s">
        <v>154</v>
      </c>
      <c r="AE5" t="s">
        <v>154</v>
      </c>
      <c r="AI5" t="s">
        <v>154</v>
      </c>
      <c r="AQ5" t="s">
        <v>154</v>
      </c>
      <c r="AU5" t="s">
        <v>154</v>
      </c>
      <c r="AY5" t="s">
        <v>154</v>
      </c>
      <c r="BC5" t="s">
        <v>154</v>
      </c>
      <c r="BH5" t="s">
        <v>154</v>
      </c>
      <c r="BL5" t="s">
        <v>154</v>
      </c>
      <c r="BP5" t="s">
        <v>154</v>
      </c>
      <c r="BT5" t="s">
        <v>154</v>
      </c>
      <c r="BX5" t="s">
        <v>154</v>
      </c>
      <c r="CC5" t="s">
        <v>170</v>
      </c>
      <c r="CG5" t="s">
        <v>170</v>
      </c>
      <c r="CK5" t="s">
        <v>170</v>
      </c>
      <c r="CO5" t="s">
        <v>170</v>
      </c>
      <c r="CS5" t="s">
        <v>170</v>
      </c>
      <c r="CX5" t="s">
        <v>154</v>
      </c>
      <c r="DC5" t="s">
        <v>154</v>
      </c>
      <c r="DG5" t="s">
        <v>154</v>
      </c>
      <c r="DK5" t="s">
        <v>154</v>
      </c>
    </row>
    <row r="6" spans="1:118" x14ac:dyDescent="0.25">
      <c r="A6" t="s">
        <v>155</v>
      </c>
      <c r="F6" t="s">
        <v>155</v>
      </c>
      <c r="J6" t="s">
        <v>155</v>
      </c>
      <c r="M6" s="6"/>
      <c r="N6" t="s">
        <v>155</v>
      </c>
      <c r="R6" t="s">
        <v>155</v>
      </c>
      <c r="V6" t="s">
        <v>155</v>
      </c>
      <c r="AA6" t="s">
        <v>155</v>
      </c>
      <c r="AE6" t="s">
        <v>155</v>
      </c>
      <c r="AI6" t="s">
        <v>155</v>
      </c>
      <c r="AQ6" t="s">
        <v>155</v>
      </c>
      <c r="AU6" t="s">
        <v>155</v>
      </c>
      <c r="AY6" t="s">
        <v>155</v>
      </c>
      <c r="BC6" t="s">
        <v>155</v>
      </c>
      <c r="BH6" t="s">
        <v>155</v>
      </c>
      <c r="BL6" t="s">
        <v>155</v>
      </c>
      <c r="BP6" t="s">
        <v>155</v>
      </c>
      <c r="BT6" t="s">
        <v>155</v>
      </c>
      <c r="BX6" t="s">
        <v>155</v>
      </c>
      <c r="CC6" t="s">
        <v>171</v>
      </c>
      <c r="CG6" t="s">
        <v>171</v>
      </c>
      <c r="CK6" t="s">
        <v>171</v>
      </c>
      <c r="CO6" t="s">
        <v>171</v>
      </c>
      <c r="CS6" t="s">
        <v>171</v>
      </c>
      <c r="CX6" t="s">
        <v>155</v>
      </c>
      <c r="DC6" t="s">
        <v>155</v>
      </c>
      <c r="DG6" t="s">
        <v>155</v>
      </c>
      <c r="DK6" t="s">
        <v>155</v>
      </c>
    </row>
    <row r="7" spans="1:118" x14ac:dyDescent="0.25">
      <c r="B7" s="8" t="s">
        <v>108</v>
      </c>
      <c r="C7" s="8" t="s">
        <v>128</v>
      </c>
      <c r="D7" s="8"/>
      <c r="F7" s="8" t="s">
        <v>108</v>
      </c>
      <c r="G7" s="8" t="s">
        <v>128</v>
      </c>
      <c r="H7" s="8"/>
      <c r="I7" s="8"/>
      <c r="J7" s="8" t="s">
        <v>108</v>
      </c>
      <c r="K7" s="8" t="s">
        <v>128</v>
      </c>
      <c r="L7" s="8"/>
      <c r="M7" s="6"/>
      <c r="N7" s="8" t="s">
        <v>108</v>
      </c>
      <c r="O7" s="8" t="s">
        <v>128</v>
      </c>
      <c r="P7" s="8"/>
      <c r="Q7" s="8"/>
      <c r="R7" s="8" t="s">
        <v>108</v>
      </c>
      <c r="S7" s="8" t="s">
        <v>128</v>
      </c>
      <c r="T7" s="8"/>
      <c r="U7" s="8"/>
      <c r="W7" s="8" t="s">
        <v>108</v>
      </c>
      <c r="X7" s="8" t="s">
        <v>128</v>
      </c>
      <c r="AA7" s="8" t="s">
        <v>108</v>
      </c>
      <c r="AB7" s="8" t="s">
        <v>128</v>
      </c>
      <c r="AE7" s="8" t="s">
        <v>108</v>
      </c>
      <c r="AF7" s="8" t="s">
        <v>128</v>
      </c>
      <c r="AI7" s="8" t="s">
        <v>108</v>
      </c>
      <c r="AJ7" s="8" t="s">
        <v>128</v>
      </c>
      <c r="AQ7" s="8" t="s">
        <v>108</v>
      </c>
      <c r="AR7" s="8" t="s">
        <v>128</v>
      </c>
      <c r="AU7" s="8" t="s">
        <v>108</v>
      </c>
      <c r="AV7" s="8" t="s">
        <v>128</v>
      </c>
      <c r="AY7" s="8" t="s">
        <v>108</v>
      </c>
      <c r="AZ7" s="8" t="s">
        <v>128</v>
      </c>
      <c r="BC7" s="8" t="s">
        <v>108</v>
      </c>
      <c r="BD7" s="8" t="s">
        <v>128</v>
      </c>
      <c r="BH7" t="s">
        <v>108</v>
      </c>
      <c r="BI7" t="s">
        <v>128</v>
      </c>
      <c r="BL7" t="s">
        <v>108</v>
      </c>
      <c r="BM7" t="s">
        <v>128</v>
      </c>
      <c r="BP7" t="s">
        <v>108</v>
      </c>
      <c r="BQ7" t="s">
        <v>128</v>
      </c>
      <c r="BT7" t="s">
        <v>108</v>
      </c>
      <c r="BU7" t="s">
        <v>128</v>
      </c>
      <c r="BX7" t="s">
        <v>108</v>
      </c>
      <c r="BY7" s="6" t="s">
        <v>128</v>
      </c>
      <c r="BZ7" s="6"/>
      <c r="CA7" s="6"/>
      <c r="CB7" s="6"/>
      <c r="CC7" s="8" t="s">
        <v>169</v>
      </c>
      <c r="CD7" s="8" t="s">
        <v>108</v>
      </c>
      <c r="CE7" s="8" t="s">
        <v>128</v>
      </c>
      <c r="CG7" s="8" t="s">
        <v>169</v>
      </c>
      <c r="CH7" s="8" t="s">
        <v>108</v>
      </c>
      <c r="CI7" s="8" t="s">
        <v>128</v>
      </c>
      <c r="CK7" s="8" t="s">
        <v>169</v>
      </c>
      <c r="CL7" s="8" t="s">
        <v>108</v>
      </c>
      <c r="CM7" s="8" t="s">
        <v>128</v>
      </c>
      <c r="CO7" s="8" t="s">
        <v>169</v>
      </c>
      <c r="CP7" s="8" t="s">
        <v>108</v>
      </c>
      <c r="CQ7" s="8" t="s">
        <v>128</v>
      </c>
      <c r="CS7" s="8" t="s">
        <v>169</v>
      </c>
      <c r="CT7" s="8" t="s">
        <v>108</v>
      </c>
      <c r="CU7" s="8" t="s">
        <v>128</v>
      </c>
      <c r="CY7" s="7" t="s">
        <v>108</v>
      </c>
      <c r="CZ7" s="7" t="s">
        <v>128</v>
      </c>
      <c r="DA7" s="7"/>
      <c r="DC7" s="7" t="s">
        <v>108</v>
      </c>
      <c r="DD7" s="7" t="s">
        <v>128</v>
      </c>
      <c r="DG7" s="7" t="s">
        <v>108</v>
      </c>
      <c r="DH7" s="7" t="s">
        <v>128</v>
      </c>
      <c r="DK7" s="14" t="s">
        <v>108</v>
      </c>
      <c r="DL7" s="14" t="s">
        <v>128</v>
      </c>
    </row>
    <row r="8" spans="1:118" x14ac:dyDescent="0.25">
      <c r="B8" s="10">
        <v>8.0000000000000071E-2</v>
      </c>
      <c r="C8" s="10">
        <v>4.6999999999999931E-2</v>
      </c>
      <c r="D8" s="10"/>
      <c r="F8" s="10">
        <v>3.1000000000000583E-2</v>
      </c>
      <c r="G8" s="10">
        <v>4.8000000000000043E-2</v>
      </c>
      <c r="H8" s="10"/>
      <c r="I8" s="10"/>
      <c r="J8" s="10">
        <v>8.9000000000000412E-2</v>
      </c>
      <c r="K8" s="10">
        <v>6.1999999999999389E-2</v>
      </c>
      <c r="L8" s="10"/>
      <c r="M8" s="6"/>
      <c r="N8" s="10">
        <v>0.22000000000000064</v>
      </c>
      <c r="O8" s="10">
        <v>7.3000000000000398E-2</v>
      </c>
      <c r="P8" s="10"/>
      <c r="Q8" s="6"/>
      <c r="R8" s="10">
        <v>0.11300000000000132</v>
      </c>
      <c r="S8" s="10">
        <v>3.8000000000000256E-2</v>
      </c>
      <c r="T8" s="6"/>
      <c r="U8" s="6"/>
      <c r="W8" s="10">
        <v>0.46199999999999997</v>
      </c>
      <c r="X8" s="10">
        <v>0.11899999999999977</v>
      </c>
      <c r="AA8" s="10">
        <v>0.28600000000000003</v>
      </c>
      <c r="AB8" s="10">
        <v>8.8000000000000078E-2</v>
      </c>
      <c r="AE8" s="10">
        <v>0.14299999999999891</v>
      </c>
      <c r="AF8" s="10">
        <v>0.13700000000000045</v>
      </c>
      <c r="AI8" s="10">
        <v>0.39499999999999957</v>
      </c>
      <c r="AJ8" s="10">
        <v>0.11199999999999832</v>
      </c>
      <c r="AQ8">
        <v>0.22799999999999976</v>
      </c>
      <c r="AR8">
        <v>0.12700000000000244</v>
      </c>
      <c r="AU8">
        <v>0.12799999999999923</v>
      </c>
      <c r="AV8">
        <v>0.12600000000000033</v>
      </c>
      <c r="AY8">
        <v>0.12299999999999933</v>
      </c>
      <c r="AZ8">
        <v>5.8999999999999275E-2</v>
      </c>
      <c r="BC8">
        <v>0.15799999999999947</v>
      </c>
      <c r="BD8">
        <v>0.11699999999999999</v>
      </c>
      <c r="BH8" s="6">
        <v>1.2080000000000002</v>
      </c>
      <c r="BI8" s="6">
        <v>0.14300000000000068</v>
      </c>
      <c r="BJ8" s="6"/>
      <c r="BK8" s="6"/>
      <c r="BL8" s="6">
        <v>0.44000000000000128</v>
      </c>
      <c r="BM8" s="6">
        <v>8.5999999999998522E-2</v>
      </c>
      <c r="BN8" s="6"/>
      <c r="BO8" s="6"/>
      <c r="BP8" s="6">
        <v>0.45499999999999829</v>
      </c>
      <c r="BQ8" s="6">
        <v>0.21099999999999852</v>
      </c>
      <c r="BR8" s="6"/>
      <c r="BT8" s="6">
        <v>0.68800000000000061</v>
      </c>
      <c r="BU8" s="6">
        <v>0.27299999999999969</v>
      </c>
      <c r="BV8" s="6"/>
      <c r="BW8" s="6"/>
      <c r="BX8" s="6">
        <v>3.1000000000002359E-2</v>
      </c>
      <c r="BY8" s="6">
        <v>0.13499999999999801</v>
      </c>
      <c r="BZ8" s="6"/>
      <c r="CA8" s="6"/>
      <c r="CB8" s="6"/>
      <c r="CC8">
        <v>5</v>
      </c>
      <c r="CD8" s="6">
        <v>6.2999999999999723E-2</v>
      </c>
      <c r="CE8" s="6">
        <v>0.10099999999999998</v>
      </c>
      <c r="CG8">
        <v>3</v>
      </c>
      <c r="CH8" s="6">
        <v>3.4999999999999698E-2</v>
      </c>
      <c r="CI8" s="6">
        <v>0.15700000000000003</v>
      </c>
      <c r="CK8">
        <v>6</v>
      </c>
      <c r="CL8" s="6">
        <v>7.0000000000000062E-2</v>
      </c>
      <c r="CM8" s="6">
        <v>0.12000000000000011</v>
      </c>
      <c r="CO8">
        <v>9</v>
      </c>
      <c r="CP8" s="6">
        <v>0.11299999999999955</v>
      </c>
      <c r="CQ8" s="6">
        <v>0.15600000000000058</v>
      </c>
      <c r="CS8">
        <v>7</v>
      </c>
      <c r="CT8" s="6">
        <v>8.4000000000000519E-2</v>
      </c>
      <c r="CU8" s="6">
        <v>0.12199999999999989</v>
      </c>
      <c r="CY8" s="6">
        <v>0.63000000000000256</v>
      </c>
      <c r="CZ8" s="6">
        <v>9.9000000000000199E-2</v>
      </c>
      <c r="DA8" s="6"/>
      <c r="DB8" s="6"/>
      <c r="DC8" s="6">
        <v>0.32399999999999984</v>
      </c>
      <c r="DD8" s="6">
        <v>0.13899999999999935</v>
      </c>
      <c r="DE8" s="6"/>
      <c r="DF8" s="6"/>
      <c r="DG8" s="6">
        <v>0.15600000000000058</v>
      </c>
      <c r="DH8" s="6">
        <v>6.4999999999999503E-2</v>
      </c>
      <c r="DI8" s="6"/>
      <c r="DJ8" s="6"/>
      <c r="DK8" s="6">
        <v>0.19099999999999984</v>
      </c>
      <c r="DL8" s="6">
        <v>0.24899999999999878</v>
      </c>
    </row>
    <row r="9" spans="1:118" x14ac:dyDescent="0.25">
      <c r="B9" s="10">
        <v>9.9999999999999645E-2</v>
      </c>
      <c r="C9" s="10">
        <v>4.8000000000000043E-2</v>
      </c>
      <c r="D9" s="10"/>
      <c r="F9" s="10">
        <v>6.0999999999999943E-2</v>
      </c>
      <c r="G9" s="10">
        <v>5.0000000000000711E-2</v>
      </c>
      <c r="H9" s="10"/>
      <c r="I9" s="10"/>
      <c r="J9" s="10">
        <v>0.10299999999999976</v>
      </c>
      <c r="K9" s="10">
        <v>6.1999999999999389E-2</v>
      </c>
      <c r="L9" s="10"/>
      <c r="M9" s="6"/>
      <c r="N9" s="10">
        <v>0.26600000000000001</v>
      </c>
      <c r="O9" s="10">
        <v>7.3999999999999844E-2</v>
      </c>
      <c r="P9" s="10"/>
      <c r="Q9" s="6"/>
      <c r="R9" s="10">
        <v>0.13700000000000045</v>
      </c>
      <c r="S9" s="10">
        <v>4.3999999999999595E-2</v>
      </c>
      <c r="T9" s="6"/>
      <c r="U9" s="6"/>
      <c r="W9" s="10">
        <v>0.57699999999999996</v>
      </c>
      <c r="X9" s="10">
        <v>0.14399999999999924</v>
      </c>
      <c r="AA9" s="10">
        <v>0.31099999999999994</v>
      </c>
      <c r="AB9" s="10">
        <v>0.11099999999999888</v>
      </c>
      <c r="AE9" s="10">
        <v>0.19100000000000072</v>
      </c>
      <c r="AF9" s="10">
        <v>0.1379999999999999</v>
      </c>
      <c r="AI9" s="10">
        <v>0.42199999999999971</v>
      </c>
      <c r="AJ9" s="10">
        <v>0.13900000000000112</v>
      </c>
      <c r="AK9" s="10"/>
      <c r="AQ9">
        <v>0.23799999999999955</v>
      </c>
      <c r="AR9">
        <v>0.15600000000000058</v>
      </c>
      <c r="AU9">
        <v>0.13900000000000023</v>
      </c>
      <c r="AV9">
        <v>0.14999999999999858</v>
      </c>
      <c r="AY9">
        <v>0.1379999999999999</v>
      </c>
      <c r="AZ9">
        <v>7.2000000000000952E-2</v>
      </c>
      <c r="BC9">
        <v>0.1590000000000007</v>
      </c>
      <c r="BD9">
        <v>0.13100000000000023</v>
      </c>
      <c r="BH9" s="6">
        <v>1.2090000000000014</v>
      </c>
      <c r="BI9" s="6">
        <v>0.16400000000000148</v>
      </c>
      <c r="BJ9" s="6"/>
      <c r="BK9" s="6"/>
      <c r="BL9" s="6">
        <v>0.49800000000000111</v>
      </c>
      <c r="BM9" s="6">
        <v>0.23999999999999844</v>
      </c>
      <c r="BN9" s="6"/>
      <c r="BO9" s="6"/>
      <c r="BP9" s="6">
        <v>0.56200000000000117</v>
      </c>
      <c r="BQ9" s="6">
        <v>0.22800000000000153</v>
      </c>
      <c r="BR9" s="6"/>
      <c r="BT9" s="6">
        <v>0.71</v>
      </c>
      <c r="BU9" s="6">
        <v>0.27299999999999969</v>
      </c>
      <c r="BV9" s="6"/>
      <c r="BW9" s="6"/>
      <c r="BX9" s="6">
        <v>0.5519999999999996</v>
      </c>
      <c r="BY9" s="6">
        <v>0.20099999999999874</v>
      </c>
      <c r="BZ9" s="6"/>
      <c r="CA9" s="6"/>
      <c r="CB9" s="6"/>
      <c r="CC9">
        <v>5</v>
      </c>
      <c r="CD9" s="6">
        <v>6.2999999999999945E-2</v>
      </c>
      <c r="CE9" s="6">
        <v>0.1030000000000002</v>
      </c>
      <c r="CG9">
        <v>4</v>
      </c>
      <c r="CH9" s="6">
        <v>4.4999999999999929E-2</v>
      </c>
      <c r="CI9" s="6">
        <v>0.18100000000000005</v>
      </c>
      <c r="CK9">
        <v>6</v>
      </c>
      <c r="CL9" s="6">
        <v>7.0000000000000062E-2</v>
      </c>
      <c r="CM9" s="6">
        <v>0.12099999999999955</v>
      </c>
      <c r="CO9">
        <v>9</v>
      </c>
      <c r="CP9" s="6">
        <v>0.11300000000000043</v>
      </c>
      <c r="CQ9" s="6">
        <v>0.15799999999999947</v>
      </c>
      <c r="CS9">
        <v>8</v>
      </c>
      <c r="CT9" s="6">
        <v>9.2999999999999972E-2</v>
      </c>
      <c r="CU9" s="6">
        <v>0.125</v>
      </c>
      <c r="CY9" s="6">
        <v>0.65499999999999758</v>
      </c>
      <c r="CZ9" s="6">
        <v>0.10900000000000176</v>
      </c>
      <c r="DA9" s="6"/>
      <c r="DB9" s="6"/>
      <c r="DC9" s="6">
        <v>0.34800000000000075</v>
      </c>
      <c r="DD9" s="6">
        <v>0.14899999999999736</v>
      </c>
      <c r="DE9" s="6"/>
      <c r="DF9" s="6"/>
      <c r="DG9" s="6">
        <v>0.17600000000000016</v>
      </c>
      <c r="DH9" s="6">
        <v>7.6000000000000512E-2</v>
      </c>
      <c r="DI9" s="6"/>
      <c r="DJ9" s="6"/>
      <c r="DK9" s="6">
        <v>0.20800000000000196</v>
      </c>
      <c r="DL9" s="6">
        <v>0.30300000000000082</v>
      </c>
    </row>
    <row r="10" spans="1:118" x14ac:dyDescent="0.25">
      <c r="B10" s="10">
        <v>0.11399999999999988</v>
      </c>
      <c r="C10" s="10">
        <v>4.9999999999999822E-2</v>
      </c>
      <c r="D10" s="10"/>
      <c r="F10" s="10">
        <v>7.3999999999999844E-2</v>
      </c>
      <c r="G10" s="10">
        <f>M9-M8</f>
        <v>0</v>
      </c>
      <c r="H10" s="10"/>
      <c r="I10" s="10"/>
      <c r="J10" s="10">
        <v>0.10400000000000009</v>
      </c>
      <c r="K10" s="10">
        <v>6.3000000000000611E-2</v>
      </c>
      <c r="L10" s="10"/>
      <c r="M10" s="6"/>
      <c r="N10" s="10">
        <v>0.30600000000000005</v>
      </c>
      <c r="O10" s="10">
        <v>8.8999999999999968E-2</v>
      </c>
      <c r="P10" s="10"/>
      <c r="Q10" s="6"/>
      <c r="R10" s="10">
        <v>0.18099999999999916</v>
      </c>
      <c r="S10" s="10">
        <v>4.699999999999882E-2</v>
      </c>
      <c r="T10" s="6"/>
      <c r="U10" s="6"/>
      <c r="W10" s="10">
        <v>0.60000000000000053</v>
      </c>
      <c r="X10" s="10">
        <v>0.14400000000000013</v>
      </c>
      <c r="AA10" s="10">
        <v>0.35699999999999976</v>
      </c>
      <c r="AB10" s="10">
        <v>0.11299999999999999</v>
      </c>
      <c r="AE10" s="10">
        <v>0.26499999999999879</v>
      </c>
      <c r="AF10" s="10">
        <v>0.13999999999999968</v>
      </c>
      <c r="AI10" s="10">
        <v>0.46999999999999886</v>
      </c>
      <c r="AJ10" s="10">
        <v>0.14000000000000057</v>
      </c>
      <c r="AK10" s="10"/>
      <c r="AQ10">
        <v>0.23900000000000077</v>
      </c>
      <c r="AR10">
        <v>0.15700000000000003</v>
      </c>
      <c r="AU10">
        <v>0.15499999999999936</v>
      </c>
      <c r="AV10">
        <v>0.1509999999999998</v>
      </c>
      <c r="AY10">
        <v>0.14899999999999913</v>
      </c>
      <c r="AZ10">
        <v>7.3000000000000398E-2</v>
      </c>
      <c r="BC10">
        <v>0.16000000000000014</v>
      </c>
      <c r="BD10">
        <v>0.13199999999999967</v>
      </c>
      <c r="BH10" s="6">
        <v>1.4920000000000009</v>
      </c>
      <c r="BI10" s="6">
        <v>0.17099999999999937</v>
      </c>
      <c r="BJ10" s="6"/>
      <c r="BK10" s="6"/>
      <c r="BL10" s="6">
        <v>0.51500000000000057</v>
      </c>
      <c r="BM10" s="6">
        <v>0.25</v>
      </c>
      <c r="BN10" s="6"/>
      <c r="BO10" s="6"/>
      <c r="BP10" s="6">
        <v>0.59700000000000131</v>
      </c>
      <c r="BQ10" s="6">
        <v>0.23000000000000398</v>
      </c>
      <c r="BR10" s="6"/>
      <c r="BT10" s="6">
        <v>0.77299999999999969</v>
      </c>
      <c r="BU10" s="6">
        <v>0.27300000000000058</v>
      </c>
      <c r="BV10" s="6"/>
      <c r="BW10" s="6"/>
      <c r="BX10" s="6">
        <v>1.0119999999999969</v>
      </c>
      <c r="BY10" s="6">
        <v>0.20400000000000063</v>
      </c>
      <c r="BZ10" s="6"/>
      <c r="CA10" s="6"/>
      <c r="CB10" s="6"/>
      <c r="CC10">
        <v>5</v>
      </c>
      <c r="CD10" s="6">
        <v>6.4999999999999503E-2</v>
      </c>
      <c r="CE10" s="6">
        <v>0.10400000000000009</v>
      </c>
      <c r="CG10">
        <v>4</v>
      </c>
      <c r="CH10" s="6">
        <v>4.5999999999999375E-2</v>
      </c>
      <c r="CI10" s="6">
        <v>0.18200000000000038</v>
      </c>
      <c r="CK10">
        <v>6</v>
      </c>
      <c r="CL10" s="6">
        <v>7.099999999999973E-2</v>
      </c>
      <c r="CM10" s="6">
        <v>0.1319999999999999</v>
      </c>
      <c r="CO10">
        <v>9</v>
      </c>
      <c r="CP10" s="6">
        <v>0.11399999999999988</v>
      </c>
      <c r="CQ10" s="6">
        <v>0.1670000000000007</v>
      </c>
      <c r="CS10">
        <v>9</v>
      </c>
      <c r="CT10" s="6">
        <v>0.10599999999999987</v>
      </c>
      <c r="CU10" s="6">
        <v>0.1330000000000009</v>
      </c>
      <c r="CY10" s="6">
        <v>0.69900000000000162</v>
      </c>
      <c r="CZ10" s="6">
        <v>0.13000000000000078</v>
      </c>
      <c r="DA10" s="6"/>
      <c r="DB10" s="6"/>
      <c r="DC10" s="6">
        <v>0.35099999999999909</v>
      </c>
      <c r="DD10" s="6">
        <v>0.18400000000000105</v>
      </c>
      <c r="DE10" s="6"/>
      <c r="DF10" s="6"/>
      <c r="DG10" s="6">
        <v>0.17799999999999994</v>
      </c>
      <c r="DH10" s="6">
        <v>9.4000000000001194E-2</v>
      </c>
      <c r="DI10" s="6"/>
      <c r="DJ10" s="6"/>
      <c r="DK10" s="6">
        <v>0.22100000000000009</v>
      </c>
      <c r="DL10" s="6">
        <v>0.32199999999999918</v>
      </c>
    </row>
    <row r="11" spans="1:118" x14ac:dyDescent="0.25">
      <c r="B11" s="10">
        <v>0.11399999999999988</v>
      </c>
      <c r="C11" s="10">
        <v>5.0000000000000711E-2</v>
      </c>
      <c r="D11" s="10"/>
      <c r="F11" s="10">
        <v>7.4000000000000288E-2</v>
      </c>
      <c r="G11" s="10">
        <v>5.0999999999999712E-2</v>
      </c>
      <c r="H11" s="10"/>
      <c r="I11" s="10"/>
      <c r="J11" s="10">
        <v>0.11399999999999899</v>
      </c>
      <c r="K11" s="10">
        <v>6.3000000000000611E-2</v>
      </c>
      <c r="L11" s="10"/>
      <c r="M11" s="6"/>
      <c r="N11" s="10">
        <v>0.34600000000000009</v>
      </c>
      <c r="O11" s="10">
        <v>9.0999999999999304E-2</v>
      </c>
      <c r="P11" s="10"/>
      <c r="Q11" s="6"/>
      <c r="R11" s="10">
        <v>0.19999999999999929</v>
      </c>
      <c r="S11" s="10">
        <v>4.7000000000000597E-2</v>
      </c>
      <c r="T11" s="6"/>
      <c r="U11" s="6"/>
      <c r="W11" s="10">
        <v>0.60000000000000053</v>
      </c>
      <c r="X11" s="10">
        <v>0.1639999999999997</v>
      </c>
      <c r="AA11" s="10">
        <v>0.36000000000000032</v>
      </c>
      <c r="AB11" s="10">
        <v>0.11499999999999932</v>
      </c>
      <c r="AE11" s="10">
        <v>0.39599999999999902</v>
      </c>
      <c r="AF11" s="10">
        <v>0.16100000000000136</v>
      </c>
      <c r="AI11" s="10">
        <v>0.47100000000000009</v>
      </c>
      <c r="AJ11" s="10">
        <v>0.14100000000000179</v>
      </c>
      <c r="AK11" s="10"/>
      <c r="AQ11">
        <v>0.2419999999999991</v>
      </c>
      <c r="AR11">
        <v>0.1720000000000006</v>
      </c>
      <c r="AU11">
        <v>0.15500000000000025</v>
      </c>
      <c r="AV11">
        <v>0.1509999999999998</v>
      </c>
      <c r="AY11">
        <v>0.15000000000000036</v>
      </c>
      <c r="AZ11">
        <v>7.5000000000001066E-2</v>
      </c>
      <c r="BC11">
        <v>0.16000000000000014</v>
      </c>
      <c r="BD11">
        <v>0.14699999999999935</v>
      </c>
      <c r="BH11" s="6">
        <v>1.5330000000000013</v>
      </c>
      <c r="BI11" s="6">
        <v>0.17600000000000193</v>
      </c>
      <c r="BJ11" s="6"/>
      <c r="BK11" s="6"/>
      <c r="BL11" s="6">
        <v>0.51699999999999946</v>
      </c>
      <c r="BM11" s="6">
        <v>0.25499999999999901</v>
      </c>
      <c r="BN11" s="6"/>
      <c r="BO11" s="6"/>
      <c r="BP11" s="6">
        <v>0.60100000000000264</v>
      </c>
      <c r="BQ11" s="6">
        <v>0.23200000000000287</v>
      </c>
      <c r="BR11" s="6"/>
      <c r="BT11" s="6">
        <v>0.84700000000000131</v>
      </c>
      <c r="BU11" s="6">
        <v>0.27499999999999858</v>
      </c>
      <c r="BV11" s="6"/>
      <c r="BW11" s="6"/>
      <c r="BX11" s="6">
        <v>1.0259999999999998</v>
      </c>
      <c r="BY11" s="6">
        <v>0.21099999999999852</v>
      </c>
      <c r="BZ11" s="6"/>
      <c r="CA11" s="6"/>
      <c r="CB11" s="6"/>
      <c r="CC11">
        <v>6</v>
      </c>
      <c r="CD11" s="6">
        <v>7.400000000000001E-2</v>
      </c>
      <c r="CE11" s="6">
        <v>0.11399999999999988</v>
      </c>
      <c r="CG11">
        <v>4</v>
      </c>
      <c r="CH11" s="6">
        <v>4.5999999999999819E-2</v>
      </c>
      <c r="CI11" s="6">
        <v>0.18400000000000016</v>
      </c>
      <c r="CK11">
        <v>6</v>
      </c>
      <c r="CL11" s="6">
        <v>7.1999999999999953E-2</v>
      </c>
      <c r="CM11" s="6">
        <v>0.13200000000000012</v>
      </c>
      <c r="CO11">
        <v>9</v>
      </c>
      <c r="CP11" s="6">
        <v>0.11400000000000077</v>
      </c>
      <c r="CQ11" s="6">
        <v>0.16999999999999993</v>
      </c>
      <c r="CS11">
        <v>9</v>
      </c>
      <c r="CT11" s="6">
        <v>0.10700000000000021</v>
      </c>
      <c r="CU11" s="6">
        <v>0.13400000000000034</v>
      </c>
      <c r="CY11" s="6">
        <v>0.69999999999999929</v>
      </c>
      <c r="CZ11" s="6">
        <v>0.13700000000000045</v>
      </c>
      <c r="DA11" s="6"/>
      <c r="DB11" s="6"/>
      <c r="DC11" s="6">
        <v>0.35600000000000165</v>
      </c>
      <c r="DD11" s="6">
        <v>0.21300000000000097</v>
      </c>
      <c r="DE11" s="6"/>
      <c r="DF11" s="6"/>
      <c r="DG11" s="6">
        <v>0.1800000000000006</v>
      </c>
      <c r="DH11" s="6">
        <v>0.10200000000000031</v>
      </c>
      <c r="DI11" s="6"/>
      <c r="DJ11" s="6"/>
      <c r="DK11" s="6">
        <v>0.22200000000000131</v>
      </c>
      <c r="DL11" s="6">
        <v>0.34199999999999875</v>
      </c>
    </row>
    <row r="12" spans="1:118" x14ac:dyDescent="0.25">
      <c r="B12" s="10">
        <v>0.12599999999999945</v>
      </c>
      <c r="C12" s="10">
        <v>5.1000000000000156E-2</v>
      </c>
      <c r="D12" s="10"/>
      <c r="F12" s="10">
        <v>7.9000000000000625E-2</v>
      </c>
      <c r="G12" s="10">
        <v>6.4000000000000057E-2</v>
      </c>
      <c r="H12" s="10"/>
      <c r="I12" s="10"/>
      <c r="J12" s="10">
        <v>0.11699999999999999</v>
      </c>
      <c r="K12" s="10">
        <v>6.3999999999999169E-2</v>
      </c>
      <c r="L12" s="10"/>
      <c r="M12" s="6"/>
      <c r="N12" s="10">
        <v>0.36100000000000065</v>
      </c>
      <c r="O12" s="10">
        <v>9.0999999999999859E-2</v>
      </c>
      <c r="P12" s="10"/>
      <c r="Q12" s="6"/>
      <c r="R12" s="10">
        <v>0.21299999999999919</v>
      </c>
      <c r="S12" s="10">
        <v>4.9999999999998934E-2</v>
      </c>
      <c r="T12" s="6"/>
      <c r="U12" s="6"/>
      <c r="W12" s="10">
        <v>0.60099999999999909</v>
      </c>
      <c r="X12" s="10">
        <v>0.16400000000000148</v>
      </c>
      <c r="AA12" s="10">
        <v>0.40700000000000003</v>
      </c>
      <c r="AB12" s="10">
        <v>0.13399999999999856</v>
      </c>
      <c r="AE12" s="10">
        <v>0.41999999999999993</v>
      </c>
      <c r="AF12" s="10">
        <v>0.16200000000000259</v>
      </c>
      <c r="AI12" s="10">
        <v>0.49900000000000055</v>
      </c>
      <c r="AJ12" s="10">
        <v>0.16100000000000048</v>
      </c>
      <c r="AK12" s="10"/>
      <c r="AQ12">
        <v>0.25199999999999889</v>
      </c>
      <c r="AR12">
        <v>0.18699999999999761</v>
      </c>
      <c r="AU12">
        <v>0.15500000000000114</v>
      </c>
      <c r="AV12">
        <v>0.1509999999999998</v>
      </c>
      <c r="AY12">
        <v>0.1509999999999998</v>
      </c>
      <c r="AZ12">
        <v>7.6000000000000512E-2</v>
      </c>
      <c r="BC12">
        <v>0.16000000000000014</v>
      </c>
      <c r="BD12">
        <v>0.14700000000000024</v>
      </c>
      <c r="BH12" s="6">
        <v>1.5429999999999993</v>
      </c>
      <c r="BI12" s="6">
        <v>0.17799999999999727</v>
      </c>
      <c r="BJ12" s="6"/>
      <c r="BK12" s="6"/>
      <c r="BL12" s="6">
        <v>0.56500000000000128</v>
      </c>
      <c r="BM12" s="6">
        <v>0.26899999999999835</v>
      </c>
      <c r="BN12" s="6"/>
      <c r="BO12" s="6"/>
      <c r="BP12" s="6">
        <v>0.62899999999999778</v>
      </c>
      <c r="BQ12" s="6">
        <v>0.24499999999999744</v>
      </c>
      <c r="BR12" s="6"/>
      <c r="BT12" s="6">
        <v>0.85099999999999909</v>
      </c>
      <c r="BU12" s="6">
        <v>0.28800000000000026</v>
      </c>
      <c r="BV12" s="6"/>
      <c r="BW12" s="6"/>
      <c r="BX12" s="6">
        <v>1.0290000000000008</v>
      </c>
      <c r="BY12" s="6">
        <v>0.21600000000000019</v>
      </c>
      <c r="BZ12" s="6"/>
      <c r="CA12" s="6"/>
      <c r="CB12" s="6"/>
      <c r="CC12">
        <v>6</v>
      </c>
      <c r="CD12" s="6">
        <v>7.4000000000000066E-2</v>
      </c>
      <c r="CE12" s="6">
        <v>0.11399999999999988</v>
      </c>
      <c r="CG12">
        <v>4</v>
      </c>
      <c r="CH12" s="6">
        <v>4.6000000000000263E-2</v>
      </c>
      <c r="CI12" s="6">
        <v>0.19399999999999995</v>
      </c>
      <c r="CK12">
        <v>6</v>
      </c>
      <c r="CL12" s="6">
        <v>7.2000000000000008E-2</v>
      </c>
      <c r="CM12" s="6">
        <v>0.13200000000000056</v>
      </c>
      <c r="CO12">
        <v>9</v>
      </c>
      <c r="CP12" s="6">
        <v>0.11400000000000077</v>
      </c>
      <c r="CQ12" s="6">
        <v>0.16999999999999993</v>
      </c>
      <c r="CS12">
        <v>9</v>
      </c>
      <c r="CT12" s="6">
        <v>0.10700000000000109</v>
      </c>
      <c r="CU12" s="6">
        <v>0.13499999999999979</v>
      </c>
      <c r="CY12" s="6">
        <v>0.71999999999999886</v>
      </c>
      <c r="CZ12" s="6">
        <v>0.1509999999999998</v>
      </c>
      <c r="DA12" s="6"/>
      <c r="DB12" s="6"/>
      <c r="DC12" s="6">
        <v>0.3620000000000001</v>
      </c>
      <c r="DD12" s="6">
        <v>0.21399999999999864</v>
      </c>
      <c r="DE12" s="6"/>
      <c r="DF12" s="6"/>
      <c r="DG12" s="6">
        <v>0.21400000000000041</v>
      </c>
      <c r="DH12" s="6">
        <v>0.12299999999999933</v>
      </c>
      <c r="DI12" s="6"/>
      <c r="DJ12" s="6"/>
      <c r="DK12" s="6">
        <v>0.22299999999999898</v>
      </c>
      <c r="DL12" s="6">
        <v>0.35099999999999998</v>
      </c>
    </row>
    <row r="13" spans="1:118" x14ac:dyDescent="0.25">
      <c r="B13" s="10">
        <v>0.12699999999999978</v>
      </c>
      <c r="C13" s="10">
        <v>5.1000000000000156E-2</v>
      </c>
      <c r="D13" s="10"/>
      <c r="F13" s="10">
        <v>8.9999999999999858E-2</v>
      </c>
      <c r="G13" s="10">
        <v>6.4000000000000057E-2</v>
      </c>
      <c r="H13" s="10"/>
      <c r="I13" s="10"/>
      <c r="J13" s="10">
        <v>0.11800000000000033</v>
      </c>
      <c r="K13" s="10">
        <v>6.4000000000000057E-2</v>
      </c>
      <c r="L13" s="10"/>
      <c r="M13" s="6"/>
      <c r="N13" s="10">
        <v>0.36399999999999988</v>
      </c>
      <c r="O13" s="10">
        <v>9.9999999999999645E-2</v>
      </c>
      <c r="P13" s="10"/>
      <c r="Q13" s="6"/>
      <c r="R13" s="10">
        <v>0.246999999999999</v>
      </c>
      <c r="S13" s="10">
        <v>4.9999999999998934E-2</v>
      </c>
      <c r="T13" s="6"/>
      <c r="U13" s="6"/>
      <c r="W13" s="10">
        <v>0.60099999999999998</v>
      </c>
      <c r="X13" s="10">
        <v>0.16499999999999915</v>
      </c>
      <c r="AA13" s="10">
        <v>0.40899999999999981</v>
      </c>
      <c r="AB13" s="10">
        <v>0.13400000000000034</v>
      </c>
      <c r="AE13" s="10">
        <v>0.42100000000000026</v>
      </c>
      <c r="AF13" s="10">
        <v>0.16300000000000026</v>
      </c>
      <c r="AI13" s="10">
        <v>0.52400000000000002</v>
      </c>
      <c r="AJ13" s="10">
        <v>0.1639999999999997</v>
      </c>
      <c r="AK13" s="10"/>
      <c r="AQ13">
        <v>0.25200000000000067</v>
      </c>
      <c r="AR13">
        <v>0.18700000000000117</v>
      </c>
      <c r="AU13">
        <v>0.15599999999999969</v>
      </c>
      <c r="AV13">
        <v>0.15199999999999925</v>
      </c>
      <c r="AY13">
        <v>0.1509999999999998</v>
      </c>
      <c r="AZ13">
        <v>8.2999999999999297E-2</v>
      </c>
      <c r="BC13">
        <v>0.16100000000000048</v>
      </c>
      <c r="BD13">
        <v>0.14800000000000058</v>
      </c>
      <c r="BH13" s="6">
        <v>1.5619999999999976</v>
      </c>
      <c r="BI13" s="6">
        <v>0.17800000000000082</v>
      </c>
      <c r="BJ13" s="6"/>
      <c r="BK13" s="6"/>
      <c r="BL13" s="6">
        <v>0.59499999999999886</v>
      </c>
      <c r="BM13" s="6">
        <v>0.26999999999999957</v>
      </c>
      <c r="BN13" s="6"/>
      <c r="BO13" s="6"/>
      <c r="BP13" s="6">
        <v>0.63200000000000145</v>
      </c>
      <c r="BQ13" s="6">
        <v>0.26100000000000279</v>
      </c>
      <c r="BR13" s="6"/>
      <c r="BT13" s="6">
        <v>0.85999999999999943</v>
      </c>
      <c r="BU13" s="6">
        <v>0.29099999999999948</v>
      </c>
      <c r="BV13" s="6"/>
      <c r="BW13" s="6"/>
      <c r="BX13" s="6">
        <v>1.0309999999999988</v>
      </c>
      <c r="BY13" s="6">
        <v>0.21899999999999942</v>
      </c>
      <c r="BZ13" s="6"/>
      <c r="CA13" s="6"/>
      <c r="CB13" s="6"/>
      <c r="CC13">
        <v>6</v>
      </c>
      <c r="CD13" s="6">
        <v>7.4999999999999956E-2</v>
      </c>
      <c r="CE13" s="6">
        <v>0.11499999999999977</v>
      </c>
      <c r="CG13">
        <v>4</v>
      </c>
      <c r="CH13" s="6">
        <v>4.7999999999999987E-2</v>
      </c>
      <c r="CI13" s="6">
        <v>0.19399999999999995</v>
      </c>
      <c r="CK13">
        <v>6</v>
      </c>
      <c r="CL13" s="6">
        <v>7.2000000000000064E-2</v>
      </c>
      <c r="CM13" s="6">
        <v>0.13300000000000001</v>
      </c>
      <c r="CO13">
        <v>9</v>
      </c>
      <c r="CP13" s="6">
        <v>0.11500000000000021</v>
      </c>
      <c r="CQ13" s="6">
        <v>0.16999999999999993</v>
      </c>
      <c r="CS13">
        <v>9</v>
      </c>
      <c r="CT13" s="6">
        <v>0.10799999999999965</v>
      </c>
      <c r="CU13" s="6">
        <v>0.13499999999999979</v>
      </c>
      <c r="CY13" s="6">
        <v>0.7430000000000021</v>
      </c>
      <c r="CZ13" s="6">
        <v>0.15399999999999991</v>
      </c>
      <c r="DA13" s="6"/>
      <c r="DB13" s="6"/>
      <c r="DC13" s="6">
        <v>0.36299999999999955</v>
      </c>
      <c r="DD13" s="6">
        <v>0.22199999999999953</v>
      </c>
      <c r="DE13" s="6"/>
      <c r="DF13" s="6"/>
      <c r="DG13" s="6">
        <v>0.21999999999999975</v>
      </c>
      <c r="DH13" s="6">
        <v>0.12399999999999878</v>
      </c>
      <c r="DI13" s="6"/>
      <c r="DJ13" s="6"/>
      <c r="DK13" s="6">
        <v>0.22599999999999998</v>
      </c>
      <c r="DL13" s="6">
        <v>0.37300000000000111</v>
      </c>
    </row>
    <row r="14" spans="1:118" x14ac:dyDescent="0.25">
      <c r="B14" s="10">
        <v>0.13300000000000001</v>
      </c>
      <c r="C14" s="10">
        <v>6.0000000000000053E-2</v>
      </c>
      <c r="D14" s="10"/>
      <c r="F14" s="10">
        <v>9.2999999999999972E-2</v>
      </c>
      <c r="G14" s="10">
        <v>6.4000000000000057E-2</v>
      </c>
      <c r="H14" s="10"/>
      <c r="I14" s="10"/>
      <c r="J14" s="10">
        <v>0.11999999999999922</v>
      </c>
      <c r="K14" s="10">
        <v>6.7000000000000171E-2</v>
      </c>
      <c r="L14" s="10"/>
      <c r="M14" s="6"/>
      <c r="N14" s="10">
        <v>0.37700000000000022</v>
      </c>
      <c r="O14" s="10">
        <v>9.9999999999999645E-2</v>
      </c>
      <c r="P14" s="10"/>
      <c r="Q14" s="6"/>
      <c r="R14" s="10">
        <v>0.24900000000000055</v>
      </c>
      <c r="S14" s="10">
        <v>4.9999999999999822E-2</v>
      </c>
      <c r="T14" s="6"/>
      <c r="U14" s="6"/>
      <c r="W14" s="10">
        <v>0.62199999999999989</v>
      </c>
      <c r="X14" s="10">
        <v>0.16500000000000004</v>
      </c>
      <c r="AA14" s="10">
        <v>0.41000000000000014</v>
      </c>
      <c r="AB14" s="10">
        <v>0.13599999999999968</v>
      </c>
      <c r="AE14" s="10">
        <v>0.4610000000000003</v>
      </c>
      <c r="AF14" s="10">
        <v>0.1639999999999997</v>
      </c>
      <c r="AI14" s="10">
        <v>0.5470000000000006</v>
      </c>
      <c r="AJ14" s="10">
        <v>0.19099999999999895</v>
      </c>
      <c r="AK14" s="10"/>
      <c r="AQ14">
        <v>0.25499999999999901</v>
      </c>
      <c r="AR14">
        <v>0.18900000000000006</v>
      </c>
      <c r="AU14">
        <v>0.15599999999999969</v>
      </c>
      <c r="AV14">
        <v>0.15200000000000014</v>
      </c>
      <c r="AY14">
        <v>0.1509999999999998</v>
      </c>
      <c r="AZ14">
        <v>8.4999999999999964E-2</v>
      </c>
      <c r="BC14">
        <v>0.16199999999999903</v>
      </c>
      <c r="BD14">
        <v>0.15999999999999925</v>
      </c>
      <c r="BH14" s="6">
        <v>1.673</v>
      </c>
      <c r="BI14" s="6">
        <v>0.18099999999999916</v>
      </c>
      <c r="BJ14" s="6"/>
      <c r="BK14" s="6"/>
      <c r="BL14" s="6">
        <v>0.62500000000000178</v>
      </c>
      <c r="BM14" s="6">
        <v>0.27099999999999902</v>
      </c>
      <c r="BN14" s="6"/>
      <c r="BO14" s="6"/>
      <c r="BP14" s="6">
        <v>0.63299999999999557</v>
      </c>
      <c r="BQ14" s="6">
        <v>0.27700000000000102</v>
      </c>
      <c r="BR14" s="6"/>
      <c r="BT14" s="6">
        <v>0.86099999999999977</v>
      </c>
      <c r="BU14" s="6">
        <v>0.29100000000000037</v>
      </c>
      <c r="BV14" s="6"/>
      <c r="BW14" s="6"/>
      <c r="BX14" s="6">
        <v>1.0739999999999981</v>
      </c>
      <c r="BY14" s="6">
        <v>0.23100000000000165</v>
      </c>
      <c r="BZ14" s="6"/>
      <c r="CA14" s="6"/>
      <c r="CB14" s="6"/>
      <c r="CC14">
        <v>6</v>
      </c>
      <c r="CD14" s="6">
        <v>7.4999999999999956E-2</v>
      </c>
      <c r="CE14" s="6">
        <v>0.11500000000000021</v>
      </c>
      <c r="CG14">
        <v>4</v>
      </c>
      <c r="CH14" s="6">
        <v>4.8000000000000043E-2</v>
      </c>
      <c r="CI14" s="6">
        <v>0.19400000000000039</v>
      </c>
      <c r="CK14">
        <v>6</v>
      </c>
      <c r="CL14" s="6">
        <v>7.2999999999999954E-2</v>
      </c>
      <c r="CM14" s="6">
        <v>0.13300000000000001</v>
      </c>
      <c r="CO14">
        <v>9</v>
      </c>
      <c r="CP14" s="6">
        <v>0.11599999999999966</v>
      </c>
      <c r="CQ14" s="6">
        <v>0.17100000000000026</v>
      </c>
      <c r="CS14" s="12">
        <v>9</v>
      </c>
      <c r="CT14" s="6">
        <v>0.10799999999999965</v>
      </c>
      <c r="CU14" s="6">
        <v>0.13500000000000068</v>
      </c>
      <c r="CY14" s="6">
        <v>0.75199999999999889</v>
      </c>
      <c r="CZ14" s="6">
        <v>0.16000000000000014</v>
      </c>
      <c r="DA14" s="6"/>
      <c r="DB14" s="6"/>
      <c r="DC14" s="6">
        <v>0.38800000000000168</v>
      </c>
      <c r="DD14" s="6">
        <v>0.2690000000000019</v>
      </c>
      <c r="DE14" s="6"/>
      <c r="DF14" s="6"/>
      <c r="DG14" s="6">
        <v>0.27199999999999847</v>
      </c>
      <c r="DH14" s="6">
        <v>0.12800000000000011</v>
      </c>
      <c r="DI14" s="6"/>
      <c r="DJ14" s="6"/>
      <c r="DK14" s="6">
        <v>0.22700000000000031</v>
      </c>
      <c r="DL14" s="6">
        <v>0.40100000000000335</v>
      </c>
    </row>
    <row r="15" spans="1:118" x14ac:dyDescent="0.25">
      <c r="B15" s="10">
        <v>0.14199999999999946</v>
      </c>
      <c r="C15" s="10">
        <v>6.4000000000000057E-2</v>
      </c>
      <c r="D15" s="10"/>
      <c r="F15" s="10">
        <v>0.10500000000000043</v>
      </c>
      <c r="G15" s="10">
        <f>M14-M13</f>
        <v>0</v>
      </c>
      <c r="H15" s="10"/>
      <c r="I15" s="10"/>
      <c r="J15" s="10">
        <v>0.12999999999999989</v>
      </c>
      <c r="K15" s="10">
        <v>7.4000000000000732E-2</v>
      </c>
      <c r="L15" s="10"/>
      <c r="M15" s="6"/>
      <c r="N15" s="10">
        <v>0.42099999999999937</v>
      </c>
      <c r="O15" s="10">
        <v>0.10100000000000087</v>
      </c>
      <c r="P15" s="10"/>
      <c r="Q15" s="6"/>
      <c r="R15" s="10">
        <v>0.2629999999999999</v>
      </c>
      <c r="S15" s="10">
        <v>5.0000000000000711E-2</v>
      </c>
      <c r="T15" s="6"/>
      <c r="U15" s="6"/>
      <c r="W15" s="10">
        <v>0.62199999999999989</v>
      </c>
      <c r="X15" s="10">
        <v>0.16699999999999982</v>
      </c>
      <c r="AA15" s="10">
        <v>0.41000000000000014</v>
      </c>
      <c r="AB15" s="10">
        <v>0.13700000000000001</v>
      </c>
      <c r="AE15" s="10">
        <v>0.46799999999999997</v>
      </c>
      <c r="AF15" s="10">
        <v>0.16400000000000059</v>
      </c>
      <c r="AI15" s="10">
        <v>0.55000000000000071</v>
      </c>
      <c r="AJ15" s="10">
        <v>0.21399999999999864</v>
      </c>
      <c r="AK15" s="10"/>
      <c r="AQ15">
        <v>0.25600000000000023</v>
      </c>
      <c r="AR15">
        <v>0.18900000000000006</v>
      </c>
      <c r="AU15">
        <v>0.15600000000000058</v>
      </c>
      <c r="AV15">
        <v>0.15299999999999869</v>
      </c>
      <c r="AY15">
        <v>0.15300000000000047</v>
      </c>
      <c r="AZ15">
        <v>8.4999999999999964E-2</v>
      </c>
      <c r="BC15">
        <v>0.16899999999999959</v>
      </c>
      <c r="BD15">
        <v>0.1639999999999997</v>
      </c>
      <c r="BH15" s="6">
        <v>1.6879999999999953</v>
      </c>
      <c r="BI15" s="6">
        <v>0.18200000000000216</v>
      </c>
      <c r="BJ15" s="6"/>
      <c r="BK15" s="6"/>
      <c r="BL15" s="6">
        <v>0.62699999999999889</v>
      </c>
      <c r="BM15" s="6">
        <v>0.28600000000000136</v>
      </c>
      <c r="BN15" s="6"/>
      <c r="BO15" s="6"/>
      <c r="BP15" s="6">
        <v>0.63599999999999923</v>
      </c>
      <c r="BQ15" s="6">
        <v>0.27799999999999869</v>
      </c>
      <c r="BR15" s="6"/>
      <c r="BT15" s="6">
        <v>0.91000000000000014</v>
      </c>
      <c r="BU15" s="6">
        <v>0.29299999999999926</v>
      </c>
      <c r="BV15" s="6"/>
      <c r="BW15" s="6"/>
      <c r="BX15" s="6">
        <v>1.1109999999999998</v>
      </c>
      <c r="BY15" s="6">
        <v>0.23400000000000176</v>
      </c>
      <c r="BZ15" s="6"/>
      <c r="CA15" s="6"/>
      <c r="CB15" s="6"/>
      <c r="CC15">
        <v>6</v>
      </c>
      <c r="CD15" s="6">
        <v>7.4999999999999956E-2</v>
      </c>
      <c r="CE15" s="6">
        <v>0.11599999999999966</v>
      </c>
      <c r="CG15">
        <v>4</v>
      </c>
      <c r="CH15" s="6">
        <v>4.8000000000000043E-2</v>
      </c>
      <c r="CI15" s="6">
        <v>0.19500000000000028</v>
      </c>
      <c r="CK15">
        <v>6</v>
      </c>
      <c r="CL15" s="6">
        <v>7.3999999999999844E-2</v>
      </c>
      <c r="CM15" s="6">
        <v>0.13300000000000001</v>
      </c>
      <c r="CO15">
        <v>9</v>
      </c>
      <c r="CP15" s="6">
        <v>0.11599999999999966</v>
      </c>
      <c r="CQ15" s="6">
        <v>0.18099999999999916</v>
      </c>
      <c r="CS15">
        <v>10</v>
      </c>
      <c r="CT15" s="6">
        <v>0.11699999999999999</v>
      </c>
      <c r="CU15" s="6">
        <v>0.13500000000000068</v>
      </c>
      <c r="CY15" s="6">
        <v>0.78999999999999915</v>
      </c>
      <c r="CZ15" s="6">
        <v>0.17500000000000071</v>
      </c>
      <c r="DA15" s="6"/>
      <c r="DB15" s="6"/>
      <c r="DC15" s="6">
        <v>0.38899999999999935</v>
      </c>
      <c r="DD15" s="6">
        <v>0.28099999999999881</v>
      </c>
      <c r="DE15" s="6"/>
      <c r="DF15" s="6"/>
      <c r="DG15" s="6">
        <v>0.28200000000000003</v>
      </c>
      <c r="DH15" s="6">
        <v>0.14099999999999824</v>
      </c>
      <c r="DI15" s="6"/>
      <c r="DJ15" s="6"/>
      <c r="DK15" s="6">
        <v>0.24399999999999977</v>
      </c>
      <c r="DL15" s="6">
        <v>0.40200000000000102</v>
      </c>
    </row>
    <row r="16" spans="1:118" x14ac:dyDescent="0.25">
      <c r="B16" s="10">
        <v>0.14499999999999957</v>
      </c>
      <c r="C16" s="10">
        <v>6.4000000000000057E-2</v>
      </c>
      <c r="D16" s="10"/>
      <c r="F16" s="10">
        <v>0.10899999999999999</v>
      </c>
      <c r="G16" s="10">
        <v>6.4999999999999503E-2</v>
      </c>
      <c r="H16" s="10"/>
      <c r="I16" s="10"/>
      <c r="J16" s="10">
        <v>0.14500000000000135</v>
      </c>
      <c r="K16" s="10">
        <v>7.4999999999999289E-2</v>
      </c>
      <c r="L16" s="10"/>
      <c r="M16" s="6"/>
      <c r="N16" s="10">
        <v>0.43400000000000016</v>
      </c>
      <c r="O16" s="10">
        <v>0.10299999999999976</v>
      </c>
      <c r="P16" s="10"/>
      <c r="Q16" s="6"/>
      <c r="R16" s="10">
        <v>0.26799999999999891</v>
      </c>
      <c r="S16" s="10">
        <v>5.0000000000000711E-2</v>
      </c>
      <c r="T16" s="6"/>
      <c r="U16" s="6"/>
      <c r="W16" s="10">
        <v>0.623</v>
      </c>
      <c r="X16" s="10">
        <v>0.16699999999999982</v>
      </c>
      <c r="AA16" s="10">
        <v>0.45799999999999974</v>
      </c>
      <c r="AB16" s="10">
        <v>0.1379999999999999</v>
      </c>
      <c r="AE16" s="10">
        <v>0.47199999999999953</v>
      </c>
      <c r="AF16" s="10">
        <v>0.16400000000000148</v>
      </c>
      <c r="AI16" s="10">
        <v>0.5730000000000004</v>
      </c>
      <c r="AJ16" s="10">
        <v>0.2159999999999993</v>
      </c>
      <c r="AK16" s="10"/>
      <c r="AQ16">
        <v>0.26899999999999835</v>
      </c>
      <c r="AR16">
        <v>0.20399999999999885</v>
      </c>
      <c r="AU16">
        <v>0.15700000000000003</v>
      </c>
      <c r="AV16">
        <v>0.15399999999999991</v>
      </c>
      <c r="AY16">
        <v>0.15500000000000025</v>
      </c>
      <c r="AZ16">
        <v>8.5000000000000853E-2</v>
      </c>
      <c r="BC16">
        <v>0.16999999999999993</v>
      </c>
      <c r="BD16">
        <v>0.17600000000000016</v>
      </c>
      <c r="BH16" s="6">
        <v>1.7079999999999993</v>
      </c>
      <c r="BI16" s="6">
        <v>0.18900000000000006</v>
      </c>
      <c r="BJ16" s="6"/>
      <c r="BK16" s="6"/>
      <c r="BL16" s="6">
        <v>0.64499999999999957</v>
      </c>
      <c r="BM16" s="6">
        <v>0.30099999999999838</v>
      </c>
      <c r="BN16" s="6"/>
      <c r="BO16" s="6"/>
      <c r="BP16" s="6">
        <v>0.65100000000000335</v>
      </c>
      <c r="BQ16" s="6">
        <v>0.27899999999999636</v>
      </c>
      <c r="BR16" s="6"/>
      <c r="BT16" s="6">
        <v>0.91300000000000026</v>
      </c>
      <c r="BU16" s="6">
        <v>0.30600000000000094</v>
      </c>
      <c r="BV16" s="6"/>
      <c r="BW16" s="6"/>
      <c r="BX16" s="6">
        <v>1.1149999999999984</v>
      </c>
      <c r="BY16" s="6">
        <v>0.25300000000000011</v>
      </c>
      <c r="BZ16" s="6"/>
      <c r="CA16" s="6"/>
      <c r="CB16" s="6"/>
      <c r="CC16">
        <v>6</v>
      </c>
      <c r="CD16" s="6">
        <v>7.5000000000000178E-2</v>
      </c>
      <c r="CE16" s="6">
        <v>0.11599999999999988</v>
      </c>
      <c r="CG16">
        <v>4</v>
      </c>
      <c r="CH16" s="6">
        <v>4.8000000000000043E-2</v>
      </c>
      <c r="CI16" s="6">
        <v>0.19600000000000017</v>
      </c>
      <c r="CK16">
        <v>6</v>
      </c>
      <c r="CL16" s="6">
        <v>7.3999999999999844E-2</v>
      </c>
      <c r="CM16" s="6">
        <v>0.13300000000000001</v>
      </c>
      <c r="CO16">
        <v>9</v>
      </c>
      <c r="CP16" s="6">
        <v>0.11599999999999966</v>
      </c>
      <c r="CQ16" s="6">
        <v>0.18100000000000094</v>
      </c>
      <c r="CS16">
        <v>10</v>
      </c>
      <c r="CT16" s="6">
        <v>0.11699999999999999</v>
      </c>
      <c r="CU16" s="6">
        <v>0.13599999999999923</v>
      </c>
      <c r="CY16" s="6">
        <v>0.79200000000000159</v>
      </c>
      <c r="CZ16" s="6">
        <v>0.17799999999999905</v>
      </c>
      <c r="DA16" s="6"/>
      <c r="DB16" s="6"/>
      <c r="DC16" s="6">
        <v>0.39000000000000057</v>
      </c>
      <c r="DD16" s="6">
        <v>0.30000000000000071</v>
      </c>
      <c r="DE16" s="6"/>
      <c r="DF16" s="6"/>
      <c r="DG16" s="6">
        <v>0.28800000000000026</v>
      </c>
      <c r="DH16" s="6">
        <v>0.15299999999999869</v>
      </c>
      <c r="DI16" s="6"/>
      <c r="DJ16" s="6"/>
      <c r="DK16" s="6">
        <v>0.27999999999999758</v>
      </c>
      <c r="DL16" s="6">
        <v>0.40600000000000058</v>
      </c>
    </row>
    <row r="17" spans="1:116" x14ac:dyDescent="0.25">
      <c r="B17" s="10">
        <v>0.21600000000000008</v>
      </c>
      <c r="C17" s="10">
        <v>6.4999999999999947E-2</v>
      </c>
      <c r="D17" s="10"/>
      <c r="F17" s="10">
        <v>0.1379999999999999</v>
      </c>
      <c r="G17" s="10">
        <v>6.5000000000000391E-2</v>
      </c>
      <c r="H17" s="10"/>
      <c r="I17" s="10"/>
      <c r="J17" s="10">
        <v>0.17999999999999972</v>
      </c>
      <c r="K17" s="10">
        <v>7.5000000000000178E-2</v>
      </c>
      <c r="L17" s="10"/>
      <c r="M17" s="6"/>
      <c r="N17" s="10">
        <v>0.45000000000000018</v>
      </c>
      <c r="O17" s="10">
        <v>0.10299999999999998</v>
      </c>
      <c r="P17" s="10"/>
      <c r="Q17" s="6"/>
      <c r="R17" s="10">
        <v>0.27399999999999913</v>
      </c>
      <c r="S17" s="10">
        <v>5.2999999999999936E-2</v>
      </c>
      <c r="T17" s="6"/>
      <c r="U17" s="6"/>
      <c r="W17" s="10">
        <v>0.64599999999999991</v>
      </c>
      <c r="X17" s="10">
        <v>0.16700000000000159</v>
      </c>
      <c r="AA17" s="10">
        <v>0.48300000000000054</v>
      </c>
      <c r="AB17" s="10">
        <v>0.1379999999999999</v>
      </c>
      <c r="AE17" s="10">
        <v>0.47199999999999953</v>
      </c>
      <c r="AF17" s="10">
        <v>0.16499999999999915</v>
      </c>
      <c r="AI17" s="10">
        <v>0.5990000000000002</v>
      </c>
      <c r="AJ17" s="10">
        <v>0.21600000000000108</v>
      </c>
      <c r="AK17" s="10"/>
      <c r="AQ17">
        <v>0.26900000000000013</v>
      </c>
      <c r="AR17">
        <v>0.20400000000000063</v>
      </c>
      <c r="AU17">
        <v>0.15700000000000003</v>
      </c>
      <c r="AV17">
        <v>0.15399999999999991</v>
      </c>
      <c r="AY17">
        <v>0.16200000000000081</v>
      </c>
      <c r="AZ17">
        <v>8.6000000000000298E-2</v>
      </c>
      <c r="BC17">
        <v>0.16999999999999993</v>
      </c>
      <c r="BD17">
        <v>0.17800000000000082</v>
      </c>
      <c r="BH17" s="6">
        <v>1.7860000000000014</v>
      </c>
      <c r="BI17" s="6">
        <v>0.19200000000000017</v>
      </c>
      <c r="BJ17" s="6"/>
      <c r="BK17" s="6"/>
      <c r="BL17" s="6">
        <v>0.68200000000000038</v>
      </c>
      <c r="BM17" s="6">
        <v>0.30100000000000016</v>
      </c>
      <c r="BN17" s="6"/>
      <c r="BO17" s="6"/>
      <c r="BP17" s="6">
        <v>0.74399999999999977</v>
      </c>
      <c r="BQ17" s="6">
        <v>0.29299999999999926</v>
      </c>
      <c r="BR17" s="6"/>
      <c r="BT17" s="6">
        <v>0.92600000000000016</v>
      </c>
      <c r="BU17" s="6">
        <v>0.30899999999999928</v>
      </c>
      <c r="BV17" s="6"/>
      <c r="BW17" s="6"/>
      <c r="BX17" s="6">
        <v>1.2120000000000015</v>
      </c>
      <c r="BY17" s="6">
        <v>0.25400000000000134</v>
      </c>
      <c r="BZ17" s="6"/>
      <c r="CA17" s="6"/>
      <c r="CB17" s="6"/>
      <c r="CC17">
        <v>6</v>
      </c>
      <c r="CD17" s="6">
        <v>7.5000000000000178E-2</v>
      </c>
      <c r="CE17" s="6">
        <v>0.1160000000000001</v>
      </c>
      <c r="CG17">
        <v>4</v>
      </c>
      <c r="CH17" s="6">
        <v>4.8000000000000043E-2</v>
      </c>
      <c r="CI17" s="6">
        <v>0.19900000000000029</v>
      </c>
      <c r="CK17">
        <v>7</v>
      </c>
      <c r="CL17" s="6">
        <v>8.2999999999999963E-2</v>
      </c>
      <c r="CM17" s="6">
        <v>0.13300000000000001</v>
      </c>
      <c r="CO17">
        <v>10</v>
      </c>
      <c r="CP17" s="6">
        <v>0.125</v>
      </c>
      <c r="CQ17" s="6">
        <v>0.18200000000000038</v>
      </c>
      <c r="CS17">
        <v>10</v>
      </c>
      <c r="CT17" s="6">
        <v>0.11899999999999977</v>
      </c>
      <c r="CU17" s="6">
        <v>0.13699999999999868</v>
      </c>
      <c r="CY17" s="6">
        <v>0.81800000000000139</v>
      </c>
      <c r="CZ17" s="6">
        <v>0.17999999999999972</v>
      </c>
      <c r="DA17" s="6"/>
      <c r="DB17" s="6"/>
      <c r="DC17" s="6">
        <v>0.3960000000000008</v>
      </c>
      <c r="DD17" s="6">
        <v>0.31500000000000128</v>
      </c>
      <c r="DE17" s="6"/>
      <c r="DF17" s="6"/>
      <c r="DG17" s="6">
        <v>0.28999999999999915</v>
      </c>
      <c r="DH17" s="6">
        <v>0.16900000000000048</v>
      </c>
      <c r="DI17" s="6"/>
      <c r="DJ17" s="6"/>
      <c r="DK17" s="6">
        <v>0.2829999999999977</v>
      </c>
      <c r="DL17" s="6">
        <v>0.40700000000000003</v>
      </c>
    </row>
    <row r="18" spans="1:116" x14ac:dyDescent="0.25">
      <c r="B18" s="10">
        <v>0.21700000000000008</v>
      </c>
      <c r="C18" s="10">
        <v>6.4999999999999947E-2</v>
      </c>
      <c r="D18" s="10"/>
      <c r="F18" s="10">
        <v>0.15300000000000047</v>
      </c>
      <c r="G18" s="10">
        <v>6.6000000000000725E-2</v>
      </c>
      <c r="H18" s="10"/>
      <c r="I18" s="10"/>
      <c r="J18" s="10">
        <v>0.19299999999999962</v>
      </c>
      <c r="K18" s="10">
        <v>7.5000000000001066E-2</v>
      </c>
      <c r="L18" s="10"/>
      <c r="M18" s="6"/>
      <c r="N18" s="10">
        <v>0.47500000000000009</v>
      </c>
      <c r="O18" s="10">
        <v>0.10400000000000009</v>
      </c>
      <c r="P18" s="10"/>
      <c r="Q18" s="6"/>
      <c r="R18" s="10">
        <v>0.27500000000000036</v>
      </c>
      <c r="S18" s="10">
        <v>5.2999999999999936E-2</v>
      </c>
      <c r="T18" s="6"/>
      <c r="U18" s="6"/>
      <c r="W18" s="10">
        <v>0.6460000000000008</v>
      </c>
      <c r="X18" s="10">
        <v>0.16799999999999926</v>
      </c>
      <c r="AA18" s="10">
        <v>0.50800000000000001</v>
      </c>
      <c r="AB18" s="10">
        <v>0.1379999999999999</v>
      </c>
      <c r="AE18" s="10">
        <v>0.47299999999999898</v>
      </c>
      <c r="AF18" s="10">
        <v>0.16499999999999915</v>
      </c>
      <c r="AI18" s="10">
        <v>0.62399999999999878</v>
      </c>
      <c r="AJ18" s="10">
        <v>0.21899999999999942</v>
      </c>
      <c r="AK18" s="10"/>
      <c r="AQ18">
        <v>0.26999999999999957</v>
      </c>
      <c r="AR18">
        <v>0.20400000000000063</v>
      </c>
      <c r="AU18">
        <v>0.15800000000000036</v>
      </c>
      <c r="AV18">
        <v>0.1639999999999997</v>
      </c>
      <c r="AY18">
        <v>0.1639999999999997</v>
      </c>
      <c r="AZ18">
        <v>8.6000000000000298E-2</v>
      </c>
      <c r="BC18">
        <v>0.16999999999999993</v>
      </c>
      <c r="BD18">
        <v>0.17900000000000027</v>
      </c>
      <c r="BH18" s="6">
        <v>1.8119999999999994</v>
      </c>
      <c r="BI18" s="6">
        <v>0.19899999999999807</v>
      </c>
      <c r="BJ18" s="6"/>
      <c r="BK18" s="6"/>
      <c r="BL18" s="6">
        <v>0.70900000000000141</v>
      </c>
      <c r="BM18" s="6">
        <v>0.3019999999999996</v>
      </c>
      <c r="BN18" s="6"/>
      <c r="BO18" s="6"/>
      <c r="BP18" s="6">
        <v>0.74599999999999866</v>
      </c>
      <c r="BQ18" s="6">
        <v>0.29599999999999937</v>
      </c>
      <c r="BR18" s="6"/>
      <c r="BT18" s="6">
        <v>0.93000000000000149</v>
      </c>
      <c r="BU18" s="6">
        <v>0.32600000000000051</v>
      </c>
      <c r="BV18" s="6"/>
      <c r="BW18" s="6"/>
      <c r="BX18" s="6">
        <v>1.2480000000000011</v>
      </c>
      <c r="BY18" s="6">
        <v>0.28299999999999947</v>
      </c>
      <c r="BZ18" s="6"/>
      <c r="CA18" s="6"/>
      <c r="CB18" s="6"/>
      <c r="CC18">
        <v>6</v>
      </c>
      <c r="CD18" s="6">
        <v>7.5999999999999845E-2</v>
      </c>
      <c r="CE18" s="6">
        <v>0.1160000000000001</v>
      </c>
      <c r="CG18">
        <v>4</v>
      </c>
      <c r="CH18" s="6">
        <v>4.8000000000000043E-2</v>
      </c>
      <c r="CI18" s="6">
        <v>0.20699999999999985</v>
      </c>
      <c r="CK18">
        <v>7</v>
      </c>
      <c r="CL18" s="6">
        <v>8.3999999999999964E-2</v>
      </c>
      <c r="CM18" s="6">
        <v>0.13499999999999979</v>
      </c>
      <c r="CO18">
        <v>10</v>
      </c>
      <c r="CP18" s="6">
        <v>0.12599999999999945</v>
      </c>
      <c r="CQ18" s="6">
        <v>0.18399999999999928</v>
      </c>
      <c r="CS18">
        <v>10</v>
      </c>
      <c r="CT18" s="6">
        <v>0.11899999999999977</v>
      </c>
      <c r="CU18" s="6">
        <v>0.13700000000000045</v>
      </c>
      <c r="CY18" s="6">
        <v>0.85699999999999932</v>
      </c>
      <c r="CZ18" s="6">
        <v>0.18099999999999739</v>
      </c>
      <c r="DA18" s="6"/>
      <c r="DB18" s="6"/>
      <c r="DC18" s="6">
        <v>0.44599999999999795</v>
      </c>
      <c r="DD18" s="6">
        <v>0.32100000000000151</v>
      </c>
      <c r="DE18" s="6"/>
      <c r="DF18" s="6"/>
      <c r="DG18" s="6">
        <v>0.38000000000000078</v>
      </c>
      <c r="DH18" s="6">
        <v>0.22699999999999854</v>
      </c>
      <c r="DI18" s="6"/>
      <c r="DJ18" s="6"/>
      <c r="DK18" s="6">
        <v>0.28399999999999892</v>
      </c>
      <c r="DL18" s="6">
        <v>0.42899999999999849</v>
      </c>
    </row>
    <row r="19" spans="1:116" x14ac:dyDescent="0.25">
      <c r="B19" s="10">
        <v>0.2289999999999992</v>
      </c>
      <c r="C19" s="10">
        <v>6.5000000000000391E-2</v>
      </c>
      <c r="D19" s="10"/>
      <c r="F19" s="10">
        <v>0.15500000000000003</v>
      </c>
      <c r="G19" s="10">
        <v>6.7000000000000171E-2</v>
      </c>
      <c r="H19" s="10"/>
      <c r="I19" s="10"/>
      <c r="J19" s="10">
        <v>0.20399999999999974</v>
      </c>
      <c r="K19" s="10">
        <v>7.6000000000000512E-2</v>
      </c>
      <c r="L19" s="10"/>
      <c r="M19" s="6"/>
      <c r="N19" s="10">
        <v>0.51400000000000112</v>
      </c>
      <c r="O19" s="10">
        <v>0.1169999999999991</v>
      </c>
      <c r="P19" s="10"/>
      <c r="Q19" s="6"/>
      <c r="R19" s="10">
        <v>0.2759999999999998</v>
      </c>
      <c r="S19" s="10">
        <v>5.3000000000000824E-2</v>
      </c>
      <c r="T19" s="6"/>
      <c r="U19" s="6"/>
      <c r="W19" s="10">
        <v>0.66799999999999993</v>
      </c>
      <c r="X19" s="10">
        <v>0.16800000000000001</v>
      </c>
      <c r="AA19" s="10">
        <v>0.50900000000000034</v>
      </c>
      <c r="AB19" s="10">
        <v>0.1379999999999999</v>
      </c>
      <c r="AE19" s="10">
        <v>0.47299999999999898</v>
      </c>
      <c r="AF19" s="10">
        <v>0.16700000000000159</v>
      </c>
      <c r="AI19" s="10">
        <v>0.625</v>
      </c>
      <c r="AJ19" s="10">
        <v>0.24099999999999966</v>
      </c>
      <c r="AK19" s="10"/>
      <c r="AQ19">
        <v>0.26999999999999957</v>
      </c>
      <c r="AR19">
        <v>0.21799999999999997</v>
      </c>
      <c r="AU19">
        <v>0.16700000000000159</v>
      </c>
      <c r="AV19">
        <v>0.1639999999999997</v>
      </c>
      <c r="AY19">
        <v>0.1639999999999997</v>
      </c>
      <c r="AZ19">
        <v>8.6999999999999744E-2</v>
      </c>
      <c r="BC19">
        <v>0.17100000000000026</v>
      </c>
      <c r="BD19">
        <v>0.1899999999999995</v>
      </c>
      <c r="BH19" s="6">
        <v>1.8609999999999989</v>
      </c>
      <c r="BI19" s="6">
        <v>0.2029999999999994</v>
      </c>
      <c r="BJ19" s="6"/>
      <c r="BK19" s="6"/>
      <c r="BL19" s="6">
        <v>0.76900000000000102</v>
      </c>
      <c r="BM19" s="6">
        <v>0.31200000000000117</v>
      </c>
      <c r="BN19" s="6"/>
      <c r="BO19" s="6"/>
      <c r="BP19" s="6">
        <v>0.75999999999999801</v>
      </c>
      <c r="BQ19" s="6">
        <v>0.29599999999999937</v>
      </c>
      <c r="BR19" s="6"/>
      <c r="BT19" s="6">
        <v>0.94400000000000084</v>
      </c>
      <c r="BU19" s="6">
        <v>0.34199999999999875</v>
      </c>
      <c r="BV19" s="6"/>
      <c r="BW19" s="6"/>
      <c r="BX19" s="6">
        <v>1.254999999999999</v>
      </c>
      <c r="BY19" s="6">
        <v>0.30000000000000071</v>
      </c>
      <c r="BZ19" s="6"/>
      <c r="CA19" s="6"/>
      <c r="CB19" s="6"/>
      <c r="CC19">
        <v>6</v>
      </c>
      <c r="CD19" s="6">
        <v>7.6000000000000068E-2</v>
      </c>
      <c r="CE19" s="6">
        <v>0.1160000000000001</v>
      </c>
      <c r="CG19">
        <v>4</v>
      </c>
      <c r="CH19" s="6">
        <v>4.8999999999999488E-2</v>
      </c>
      <c r="CI19" s="6">
        <v>0.20700000000000007</v>
      </c>
      <c r="CK19">
        <v>7</v>
      </c>
      <c r="CL19" s="6">
        <v>8.4000000000000075E-2</v>
      </c>
      <c r="CM19" s="6">
        <v>0.13500000000000001</v>
      </c>
      <c r="CO19">
        <v>10</v>
      </c>
      <c r="CP19" s="6">
        <v>0.12599999999999945</v>
      </c>
      <c r="CQ19" s="6">
        <v>0.18400000000000016</v>
      </c>
      <c r="CS19">
        <v>10</v>
      </c>
      <c r="CT19" s="6">
        <v>0.11999999999999922</v>
      </c>
      <c r="CU19" s="6">
        <v>0.13700000000000045</v>
      </c>
      <c r="CY19" s="6">
        <v>0.85699999999999932</v>
      </c>
      <c r="CZ19" s="6">
        <v>0.20399999999999707</v>
      </c>
      <c r="DA19" s="6"/>
      <c r="DB19" s="6"/>
      <c r="DC19" s="6">
        <v>0.45199999999999907</v>
      </c>
      <c r="DD19" s="6">
        <v>0.33000000000000007</v>
      </c>
      <c r="DE19" s="6"/>
      <c r="DF19" s="6"/>
      <c r="DG19" s="6">
        <v>0.44600000000000151</v>
      </c>
      <c r="DH19" s="6">
        <v>0.22699999999999942</v>
      </c>
      <c r="DI19" s="6"/>
      <c r="DJ19" s="6"/>
      <c r="DK19" s="6">
        <v>0.28500000000000014</v>
      </c>
      <c r="DL19" s="6">
        <v>0.43800000000000239</v>
      </c>
    </row>
    <row r="20" spans="1:116" x14ac:dyDescent="0.25">
      <c r="B20" s="10">
        <v>0.24799999999999978</v>
      </c>
      <c r="C20" s="10">
        <v>6.6000000000000725E-2</v>
      </c>
      <c r="D20" s="10"/>
      <c r="F20" s="10">
        <v>0.65800000000000036</v>
      </c>
      <c r="G20" s="10">
        <v>6.7000000000000171E-2</v>
      </c>
      <c r="H20" s="10"/>
      <c r="I20" s="10"/>
      <c r="J20" s="10">
        <v>0.2370000000000001</v>
      </c>
      <c r="K20" s="10">
        <v>7.6999999999999957E-2</v>
      </c>
      <c r="L20" s="10"/>
      <c r="M20" s="6"/>
      <c r="N20" s="10">
        <v>0.51999999999999957</v>
      </c>
      <c r="O20" s="10">
        <v>0.11699999999999999</v>
      </c>
      <c r="P20" s="10"/>
      <c r="Q20" s="6"/>
      <c r="R20" s="10">
        <v>0.28200000000000003</v>
      </c>
      <c r="S20" s="10">
        <v>5.3000000000000824E-2</v>
      </c>
      <c r="T20" s="6"/>
      <c r="U20" s="6"/>
      <c r="W20" s="10">
        <v>0.66900000000000048</v>
      </c>
      <c r="X20" s="10">
        <v>0.16800000000000015</v>
      </c>
      <c r="AA20" s="10">
        <v>0.52899999999999991</v>
      </c>
      <c r="AB20" s="10">
        <v>0.13800000000000079</v>
      </c>
      <c r="AE20" s="10">
        <v>0.54800000000000004</v>
      </c>
      <c r="AF20" s="10">
        <v>0.19000000000000039</v>
      </c>
      <c r="AI20" s="10">
        <v>0.72500000000000142</v>
      </c>
      <c r="AJ20" s="10">
        <v>0.2419999999999991</v>
      </c>
      <c r="AK20" s="10"/>
      <c r="AQ20">
        <v>0.27099999999999902</v>
      </c>
      <c r="AR20">
        <v>0.23199999999999932</v>
      </c>
      <c r="AU20">
        <v>0.16900000000000048</v>
      </c>
      <c r="AV20">
        <v>0.16499999999999915</v>
      </c>
      <c r="AY20">
        <v>0.16500000000000092</v>
      </c>
      <c r="AZ20">
        <v>8.6999999999999744E-2</v>
      </c>
      <c r="BC20">
        <v>0.17300000000000004</v>
      </c>
      <c r="BD20">
        <v>0.19399999999999906</v>
      </c>
      <c r="BH20" s="6">
        <v>1.8610000000000007</v>
      </c>
      <c r="BI20" s="6">
        <v>0.21000000000000085</v>
      </c>
      <c r="BJ20" s="6"/>
      <c r="BK20" s="6"/>
      <c r="BL20" s="6">
        <v>0.78600000000000136</v>
      </c>
      <c r="BM20" s="6">
        <v>0.31400000000000006</v>
      </c>
      <c r="BN20" s="6"/>
      <c r="BO20" s="6"/>
      <c r="BP20" s="6">
        <v>0.76399999999999579</v>
      </c>
      <c r="BQ20" s="6">
        <v>0.31200000000000117</v>
      </c>
      <c r="BR20" s="6"/>
      <c r="BT20" s="6">
        <v>0.96300000000000097</v>
      </c>
      <c r="BU20" s="6">
        <v>0.35200000000000031</v>
      </c>
      <c r="BV20" s="6"/>
      <c r="BW20" s="6"/>
      <c r="BX20" s="6">
        <v>1.2580000000000009</v>
      </c>
      <c r="BY20" s="6">
        <v>0.31599999999999895</v>
      </c>
      <c r="BZ20" s="6"/>
      <c r="CA20" s="6"/>
      <c r="CB20" s="6"/>
      <c r="CC20">
        <v>6</v>
      </c>
      <c r="CD20" s="6">
        <v>7.6000000000000068E-2</v>
      </c>
      <c r="CE20" s="6">
        <v>0.11699999999999999</v>
      </c>
      <c r="CG20">
        <v>4</v>
      </c>
      <c r="CH20" s="6">
        <v>4.8999999999999932E-2</v>
      </c>
      <c r="CI20" s="6">
        <v>0.20900000000000007</v>
      </c>
      <c r="CK20">
        <v>7</v>
      </c>
      <c r="CL20" s="6">
        <v>8.4000000000000519E-2</v>
      </c>
      <c r="CM20" s="6">
        <v>0.13600000000000012</v>
      </c>
      <c r="CO20">
        <v>10</v>
      </c>
      <c r="CP20" s="6">
        <v>0.12599999999999945</v>
      </c>
      <c r="CQ20" s="6">
        <v>0.18400000000000016</v>
      </c>
      <c r="CS20">
        <v>10</v>
      </c>
      <c r="CT20" s="6">
        <v>0.12000000000000099</v>
      </c>
      <c r="CU20" s="6">
        <v>0.14499999999999957</v>
      </c>
      <c r="CY20" s="6">
        <v>0.85699999999999932</v>
      </c>
      <c r="CZ20" s="6">
        <v>0.21000000000000085</v>
      </c>
      <c r="DA20" s="6"/>
      <c r="DB20" s="6"/>
      <c r="DC20" s="6">
        <v>0.46099999999999852</v>
      </c>
      <c r="DD20" s="6">
        <v>0.36600000000000144</v>
      </c>
      <c r="DE20" s="6"/>
      <c r="DF20" s="6"/>
      <c r="DG20" s="6">
        <v>0.45599999999999952</v>
      </c>
      <c r="DH20" s="6">
        <v>0.23000000000000043</v>
      </c>
      <c r="DI20" s="6"/>
      <c r="DJ20" s="6"/>
      <c r="DK20" s="6">
        <v>0.28699999999999992</v>
      </c>
      <c r="DL20" s="6">
        <v>0.44399999999999995</v>
      </c>
    </row>
    <row r="21" spans="1:116" x14ac:dyDescent="0.25">
      <c r="B21" s="10">
        <v>0.248</v>
      </c>
      <c r="C21" s="10">
        <v>7.6000000000000512E-2</v>
      </c>
      <c r="D21" s="10"/>
      <c r="F21" s="10">
        <v>0.81599999999999984</v>
      </c>
      <c r="G21" s="10">
        <v>6.7999999999999616E-2</v>
      </c>
      <c r="H21" s="10"/>
      <c r="I21" s="10"/>
      <c r="J21" s="10">
        <v>0.24900000000000055</v>
      </c>
      <c r="K21" s="10">
        <v>7.6999999999999957E-2</v>
      </c>
      <c r="L21" s="10"/>
      <c r="M21" s="6"/>
      <c r="N21" s="10">
        <v>0.53800000000000026</v>
      </c>
      <c r="O21" s="10">
        <v>0.11799999999999988</v>
      </c>
      <c r="P21" s="10"/>
      <c r="Q21" s="6"/>
      <c r="R21" s="10">
        <v>0.30999999999999961</v>
      </c>
      <c r="S21" s="10">
        <v>5.3000000000000824E-2</v>
      </c>
      <c r="T21" s="6"/>
      <c r="U21" s="6"/>
      <c r="W21" s="10">
        <v>0.6720000000000006</v>
      </c>
      <c r="X21" s="10">
        <v>0.18599999999999994</v>
      </c>
      <c r="AA21" s="10">
        <v>0.53400000000000003</v>
      </c>
      <c r="AB21" s="10">
        <v>0.13900000000000023</v>
      </c>
      <c r="AE21" s="10">
        <v>0.54999999999999893</v>
      </c>
      <c r="AF21" s="10">
        <v>0.19200000000000017</v>
      </c>
      <c r="AI21" s="10">
        <v>0.72500000000000142</v>
      </c>
      <c r="AJ21" s="10">
        <v>0.26799999999999979</v>
      </c>
      <c r="AK21" s="10"/>
      <c r="AQ21">
        <v>0.2710000000000008</v>
      </c>
      <c r="AR21">
        <v>0.23200000000000109</v>
      </c>
      <c r="AU21">
        <v>0.16900000000000048</v>
      </c>
      <c r="AV21">
        <v>0.16500000000000004</v>
      </c>
      <c r="AY21">
        <v>0.16599999999999859</v>
      </c>
      <c r="AZ21">
        <v>8.799999999999919E-2</v>
      </c>
      <c r="BC21">
        <v>0.17300000000000004</v>
      </c>
      <c r="BD21">
        <v>0.19500000000000028</v>
      </c>
      <c r="BH21" s="6">
        <v>2.0990000000000038</v>
      </c>
      <c r="BI21" s="6">
        <v>0.21499999999999986</v>
      </c>
      <c r="BJ21" s="6"/>
      <c r="BK21" s="6"/>
      <c r="BL21" s="6">
        <v>0.89499999999999957</v>
      </c>
      <c r="BM21" s="6">
        <v>0.3149999999999995</v>
      </c>
      <c r="BN21" s="6"/>
      <c r="BO21" s="6"/>
      <c r="BP21" s="6">
        <v>0.76499999999999702</v>
      </c>
      <c r="BQ21" s="6">
        <v>0.33899999999999864</v>
      </c>
      <c r="BR21" s="6"/>
      <c r="BT21" s="6">
        <v>0.97700000000000031</v>
      </c>
      <c r="BU21" s="6">
        <v>0.35999999999999943</v>
      </c>
      <c r="BV21" s="6"/>
      <c r="BW21" s="6"/>
      <c r="BX21" s="6">
        <v>1.3610000000000007</v>
      </c>
      <c r="BY21" s="6">
        <v>0.38000000000000256</v>
      </c>
      <c r="BZ21" s="6"/>
      <c r="CA21" s="6"/>
      <c r="CB21" s="6"/>
      <c r="CC21">
        <v>6</v>
      </c>
      <c r="CD21" s="6">
        <v>7.6000000000000512E-2</v>
      </c>
      <c r="CE21" s="6">
        <v>0.11699999999999999</v>
      </c>
      <c r="CG21">
        <v>4</v>
      </c>
      <c r="CH21" s="6">
        <v>4.8999999999999932E-2</v>
      </c>
      <c r="CI21" s="6">
        <v>0.20900000000000052</v>
      </c>
      <c r="CK21">
        <v>7</v>
      </c>
      <c r="CL21" s="6">
        <v>8.4999999999999964E-2</v>
      </c>
      <c r="CM21" s="6">
        <v>0.13700000000000001</v>
      </c>
      <c r="CO21">
        <v>10</v>
      </c>
      <c r="CP21" s="6">
        <v>0.12600000000000033</v>
      </c>
      <c r="CQ21" s="6">
        <v>0.1850000000000005</v>
      </c>
      <c r="CS21">
        <v>10</v>
      </c>
      <c r="CT21" s="6">
        <v>0.12099999999999866</v>
      </c>
      <c r="CU21" s="6">
        <v>0.14700000000000024</v>
      </c>
      <c r="CY21" s="6">
        <v>0.87999999999999901</v>
      </c>
      <c r="CZ21" s="6">
        <v>0.21199999999999974</v>
      </c>
      <c r="DA21" s="6"/>
      <c r="DB21" s="6"/>
      <c r="DC21" s="6">
        <v>0.46999999999999975</v>
      </c>
      <c r="DD21" s="6">
        <v>0.38800000000000168</v>
      </c>
      <c r="DE21" s="6"/>
      <c r="DF21" s="6"/>
      <c r="DG21" s="6">
        <v>0.4740000000000002</v>
      </c>
      <c r="DH21" s="6">
        <v>0.23499999999999943</v>
      </c>
      <c r="DI21" s="6"/>
      <c r="DJ21" s="6"/>
      <c r="DK21" s="6">
        <v>0.30000000000000071</v>
      </c>
      <c r="DL21" s="6">
        <v>0.45899999999999963</v>
      </c>
    </row>
    <row r="22" spans="1:116" x14ac:dyDescent="0.25">
      <c r="B22" s="10">
        <v>0.24900000000000011</v>
      </c>
      <c r="C22" s="10">
        <v>7.6000000000000512E-2</v>
      </c>
      <c r="D22" s="10"/>
      <c r="F22" s="10">
        <v>0.94500000000000028</v>
      </c>
      <c r="G22" s="10">
        <v>7.8000000000000069E-2</v>
      </c>
      <c r="H22" s="10"/>
      <c r="I22" s="10"/>
      <c r="J22" s="10">
        <v>0.29300000000000015</v>
      </c>
      <c r="K22" s="10">
        <v>7.6999999999999957E-2</v>
      </c>
      <c r="L22" s="10"/>
      <c r="M22" s="6"/>
      <c r="N22" s="10">
        <v>0.5389999999999997</v>
      </c>
      <c r="O22" s="10">
        <v>0.15700000000000003</v>
      </c>
      <c r="P22" s="10"/>
      <c r="Q22" s="6"/>
      <c r="R22" s="10">
        <v>0.3100000000000005</v>
      </c>
      <c r="S22" s="10">
        <v>5.3000000000000824E-2</v>
      </c>
      <c r="T22" s="6"/>
      <c r="U22" s="6"/>
      <c r="W22" s="10">
        <v>0.69099999999999895</v>
      </c>
      <c r="X22" s="10">
        <v>0.18799999999999883</v>
      </c>
      <c r="AA22" s="10">
        <v>0.55600000000000094</v>
      </c>
      <c r="AB22" s="10">
        <v>0.16200000000000081</v>
      </c>
      <c r="AE22" s="10">
        <v>0.62299999999999756</v>
      </c>
      <c r="AF22" s="10">
        <v>0.20199999999999996</v>
      </c>
      <c r="AI22" s="10">
        <v>0.74800000000000111</v>
      </c>
      <c r="AJ22" s="10">
        <v>0.29099999999999859</v>
      </c>
      <c r="AK22" s="10"/>
      <c r="AQ22">
        <v>0.2710000000000008</v>
      </c>
      <c r="AR22">
        <v>0.23300000000000054</v>
      </c>
      <c r="AU22">
        <v>0.16900000000000048</v>
      </c>
      <c r="AV22">
        <v>0.1670000000000007</v>
      </c>
      <c r="AY22">
        <v>0.16600000000000037</v>
      </c>
      <c r="AZ22">
        <v>8.8000000000000078E-2</v>
      </c>
      <c r="BC22">
        <v>0.17399999999999949</v>
      </c>
      <c r="BD22">
        <v>0.20099999999999874</v>
      </c>
      <c r="BH22" s="6">
        <v>2.1129999999999995</v>
      </c>
      <c r="BI22" s="6">
        <v>0.22499999999999432</v>
      </c>
      <c r="BJ22" s="6"/>
      <c r="BK22" s="6"/>
      <c r="BL22" s="6">
        <v>0.89799999999999969</v>
      </c>
      <c r="BM22" s="6">
        <v>0.31700000000000017</v>
      </c>
      <c r="BN22" s="6"/>
      <c r="BO22" s="6"/>
      <c r="BP22" s="6">
        <v>0.76700000000000301</v>
      </c>
      <c r="BQ22" s="6">
        <v>0.3420000000000023</v>
      </c>
      <c r="BR22" s="6"/>
      <c r="BY22" s="6"/>
      <c r="BZ22" s="6"/>
      <c r="CA22" s="6"/>
      <c r="CB22" s="6"/>
      <c r="CC22">
        <v>6</v>
      </c>
      <c r="CD22" s="6">
        <v>7.6999999999999957E-2</v>
      </c>
      <c r="CE22" s="6">
        <v>0.12800000000000011</v>
      </c>
      <c r="CG22">
        <v>4</v>
      </c>
      <c r="CH22" s="6">
        <v>4.9000000000000002E-2</v>
      </c>
      <c r="CI22" s="6">
        <v>0.21799999999999997</v>
      </c>
      <c r="CK22">
        <v>7</v>
      </c>
      <c r="CL22" s="6">
        <v>8.4999999999999964E-2</v>
      </c>
      <c r="CM22" s="6">
        <v>0.14499999999999996</v>
      </c>
      <c r="CO22">
        <v>10</v>
      </c>
      <c r="CP22" s="6">
        <v>0.12600000000000033</v>
      </c>
      <c r="CQ22" s="6">
        <v>0.19599999999999973</v>
      </c>
      <c r="CS22">
        <v>10</v>
      </c>
      <c r="CT22" s="6">
        <v>0.12099999999999866</v>
      </c>
      <c r="CU22" s="6">
        <v>0.14700000000000024</v>
      </c>
      <c r="CY22" s="6">
        <v>0.90899999999999892</v>
      </c>
      <c r="CZ22" s="6">
        <v>0.22500000000000142</v>
      </c>
      <c r="DA22" s="6"/>
      <c r="DB22" s="6"/>
      <c r="DC22" s="6">
        <v>0.46999999999999975</v>
      </c>
      <c r="DD22" s="6">
        <v>0.39799999999999969</v>
      </c>
      <c r="DE22" s="6"/>
      <c r="DF22" s="6"/>
      <c r="DG22" s="6">
        <v>0.47599999999999909</v>
      </c>
      <c r="DH22" s="6">
        <v>0.24000000000000021</v>
      </c>
      <c r="DI22" s="6"/>
      <c r="DJ22" s="6"/>
      <c r="DK22" s="6">
        <v>0.30299999999999905</v>
      </c>
      <c r="DL22" s="6">
        <v>0.46299999999999919</v>
      </c>
    </row>
    <row r="23" spans="1:116" x14ac:dyDescent="0.25">
      <c r="B23" s="10">
        <v>0.27400000000000002</v>
      </c>
      <c r="C23" s="10">
        <v>7.6999999999999957E-2</v>
      </c>
      <c r="D23" s="10"/>
      <c r="F23" s="10">
        <v>0.97199999999999998</v>
      </c>
      <c r="G23" s="10">
        <v>7.8999999999999737E-2</v>
      </c>
      <c r="H23" s="10"/>
      <c r="I23" s="10"/>
      <c r="J23" s="10">
        <v>0.29599999999999937</v>
      </c>
      <c r="K23" s="10">
        <v>7.7999999999999403E-2</v>
      </c>
      <c r="L23" s="10"/>
      <c r="M23" s="6"/>
      <c r="N23" s="10">
        <v>0.54900000000000004</v>
      </c>
      <c r="O23" s="10">
        <v>0.1899999999999995</v>
      </c>
      <c r="P23" s="10"/>
      <c r="Q23" s="6"/>
      <c r="R23" s="10">
        <v>0.31099999999999994</v>
      </c>
      <c r="S23" s="10">
        <v>5.3000000000000824E-2</v>
      </c>
      <c r="T23" s="7"/>
      <c r="U23" s="7"/>
      <c r="W23" s="10">
        <v>0.69299999999999962</v>
      </c>
      <c r="X23" s="10">
        <v>0.18900000000000006</v>
      </c>
      <c r="AA23" s="10">
        <v>0.55700000000000038</v>
      </c>
      <c r="AB23" s="10">
        <v>0.1639999999999997</v>
      </c>
      <c r="AE23" s="10">
        <v>0.70100000000000051</v>
      </c>
      <c r="AF23" s="10">
        <v>0.21400000000000041</v>
      </c>
      <c r="AI23" s="10">
        <v>0.75600000000000023</v>
      </c>
      <c r="AJ23" s="10">
        <v>0.34199999999999875</v>
      </c>
      <c r="AK23" s="10"/>
      <c r="AQ23">
        <v>0.27199999999999847</v>
      </c>
      <c r="AR23">
        <v>0.23499999999999943</v>
      </c>
      <c r="AU23">
        <v>0.16999999999999993</v>
      </c>
      <c r="AV23">
        <v>0.17800000000000082</v>
      </c>
      <c r="AY23">
        <v>0.16699999999999982</v>
      </c>
      <c r="AZ23">
        <v>8.8000000000000966E-2</v>
      </c>
      <c r="BC23">
        <v>0.17400000000000038</v>
      </c>
      <c r="BD23">
        <v>0.20199999999999996</v>
      </c>
      <c r="BH23" s="6">
        <v>2.25</v>
      </c>
      <c r="BI23" s="6">
        <v>0.22599999999999909</v>
      </c>
      <c r="BJ23" s="6"/>
      <c r="BK23" s="6"/>
      <c r="BL23" s="6">
        <v>1.1189999999999998</v>
      </c>
      <c r="BM23" s="6">
        <v>0.32099999999999973</v>
      </c>
      <c r="BN23" s="6"/>
      <c r="BO23" s="6"/>
      <c r="BP23" s="6">
        <v>0.77300000000000324</v>
      </c>
      <c r="BQ23" s="6">
        <v>0.3609999999999971</v>
      </c>
      <c r="BR23" s="6"/>
      <c r="BY23" s="6"/>
      <c r="BZ23" s="6"/>
      <c r="CA23" s="6"/>
      <c r="CB23" s="6"/>
      <c r="CC23">
        <v>6</v>
      </c>
      <c r="CD23" s="6">
        <v>7.6999999999999957E-2</v>
      </c>
      <c r="CE23" s="6">
        <v>0.12800000000000011</v>
      </c>
      <c r="CG23">
        <v>4</v>
      </c>
      <c r="CH23" s="6">
        <v>4.9999999999999822E-2</v>
      </c>
      <c r="CI23" s="6">
        <v>0.21899999999999942</v>
      </c>
      <c r="CK23">
        <v>7</v>
      </c>
      <c r="CL23" s="6">
        <v>8.4999999999999964E-2</v>
      </c>
      <c r="CM23" s="6">
        <v>0.14500000000000002</v>
      </c>
      <c r="CO23">
        <v>10</v>
      </c>
      <c r="CP23" s="6">
        <v>0.12600000000000033</v>
      </c>
      <c r="CQ23" s="6">
        <v>0.19599999999999973</v>
      </c>
      <c r="CS23">
        <v>10</v>
      </c>
      <c r="CT23" s="6">
        <v>0.12099999999999955</v>
      </c>
      <c r="CU23" s="6">
        <v>0.14800000000000146</v>
      </c>
      <c r="CY23" s="6">
        <v>0.94399999999999906</v>
      </c>
      <c r="CZ23" s="6">
        <v>0.24000000000000199</v>
      </c>
      <c r="DA23" s="6"/>
      <c r="DB23" s="6"/>
      <c r="DC23" s="6">
        <v>0.49000000000000199</v>
      </c>
      <c r="DD23" s="6">
        <v>0.40299999999999869</v>
      </c>
      <c r="DE23" s="6"/>
      <c r="DF23" s="6"/>
      <c r="DG23" s="6">
        <v>0.47799999999999976</v>
      </c>
      <c r="DH23" s="6">
        <v>0.24800000000000022</v>
      </c>
      <c r="DI23" s="6"/>
      <c r="DJ23" s="6"/>
      <c r="DK23" s="6">
        <v>0.30399999999999849</v>
      </c>
      <c r="DL23" s="6">
        <v>0.46300000000000097</v>
      </c>
    </row>
    <row r="24" spans="1:116" x14ac:dyDescent="0.25">
      <c r="B24" s="10">
        <v>0.2759999999999998</v>
      </c>
      <c r="C24" s="10">
        <v>7.8000000000000069E-2</v>
      </c>
      <c r="D24" s="10"/>
      <c r="F24" s="10">
        <v>1.0180000000000007</v>
      </c>
      <c r="G24" s="10">
        <v>8.0000000000000071E-2</v>
      </c>
      <c r="H24" s="10"/>
      <c r="I24" s="10"/>
      <c r="J24" s="10">
        <v>0.31099999999999994</v>
      </c>
      <c r="K24" s="10">
        <v>7.7999999999999403E-2</v>
      </c>
      <c r="L24" s="10"/>
      <c r="M24" s="6"/>
      <c r="N24" s="10">
        <v>0.55000000000000071</v>
      </c>
      <c r="O24" s="10">
        <v>0.21399999999999864</v>
      </c>
      <c r="P24" s="10"/>
      <c r="Q24" s="6"/>
      <c r="R24" s="10">
        <v>0.31099999999999994</v>
      </c>
      <c r="S24" s="10">
        <v>5.600000000000005E-2</v>
      </c>
      <c r="T24" s="6"/>
      <c r="U24" s="6"/>
      <c r="W24" s="10">
        <v>0.69399999999999906</v>
      </c>
      <c r="X24" s="10">
        <v>0.19099999999999895</v>
      </c>
      <c r="AA24" s="10">
        <v>0.55999999999999994</v>
      </c>
      <c r="AB24" s="10">
        <v>0.18800000000000017</v>
      </c>
      <c r="AE24" s="10">
        <v>0.72599999999999998</v>
      </c>
      <c r="AF24" s="10">
        <v>0.23899999999999988</v>
      </c>
      <c r="AI24" s="10">
        <v>0.96000000000000085</v>
      </c>
      <c r="AJ24" s="10">
        <v>0.46999999999999886</v>
      </c>
      <c r="AK24" s="10"/>
      <c r="AQ24">
        <v>0.27200000000000202</v>
      </c>
      <c r="AR24">
        <v>0.23600000000000065</v>
      </c>
      <c r="AU24">
        <v>0.16999999999999993</v>
      </c>
      <c r="AV24">
        <v>0.17900000000000027</v>
      </c>
      <c r="AY24">
        <v>0.16699999999999982</v>
      </c>
      <c r="AZ24">
        <v>8.9999999999999858E-2</v>
      </c>
      <c r="BC24">
        <v>0.17400000000000038</v>
      </c>
      <c r="BD24">
        <v>0.21799999999999997</v>
      </c>
      <c r="BH24" s="6">
        <v>2.3520000000000003</v>
      </c>
      <c r="BI24" s="6">
        <v>0.2260000000000062</v>
      </c>
      <c r="BJ24" s="6"/>
      <c r="BK24" s="6"/>
      <c r="BL24" s="6">
        <v>1.1479999999999997</v>
      </c>
      <c r="BM24" s="6">
        <v>0.33000000000000007</v>
      </c>
      <c r="BN24" s="6"/>
      <c r="BO24" s="6"/>
      <c r="BP24" s="6">
        <v>0.8230000000000004</v>
      </c>
      <c r="BQ24" s="6">
        <v>0.3680000000000021</v>
      </c>
      <c r="BR24" s="6"/>
      <c r="BY24" s="6"/>
      <c r="BZ24" s="6"/>
      <c r="CA24" s="6"/>
      <c r="CB24" s="6"/>
      <c r="CC24">
        <v>6</v>
      </c>
      <c r="CD24" s="6">
        <v>7.6999999999999957E-2</v>
      </c>
      <c r="CE24" s="6">
        <v>0.12800000000000011</v>
      </c>
      <c r="CG24">
        <v>4</v>
      </c>
      <c r="CH24" s="6">
        <v>4.9999999999999822E-2</v>
      </c>
      <c r="CI24" s="6">
        <v>0.21999999999999997</v>
      </c>
      <c r="CK24">
        <v>7</v>
      </c>
      <c r="CL24" s="6">
        <v>8.5999999999999854E-2</v>
      </c>
      <c r="CM24" s="6">
        <v>0.14599999999999991</v>
      </c>
      <c r="CO24">
        <v>10</v>
      </c>
      <c r="CP24" s="6">
        <v>0.12600000000000033</v>
      </c>
      <c r="CQ24" s="6">
        <v>0.19599999999999973</v>
      </c>
      <c r="CS24">
        <v>10</v>
      </c>
      <c r="CT24" s="6">
        <v>0.12099999999999955</v>
      </c>
      <c r="CU24" s="6">
        <v>0.14900000000000002</v>
      </c>
      <c r="CY24" s="6">
        <v>1.0129999999999981</v>
      </c>
      <c r="CZ24" s="6">
        <v>0.25300000000000011</v>
      </c>
      <c r="DA24" s="6"/>
      <c r="DB24" s="6"/>
      <c r="DC24" s="6">
        <v>0.52499999999999858</v>
      </c>
      <c r="DD24" s="6">
        <v>0.42999999999999972</v>
      </c>
      <c r="DE24" s="6"/>
      <c r="DF24" s="6"/>
      <c r="DG24" s="6">
        <v>0.51100000000000101</v>
      </c>
      <c r="DH24" s="6">
        <v>0.26400000000000112</v>
      </c>
      <c r="DI24" s="6"/>
      <c r="DJ24" s="6"/>
      <c r="DK24" s="6">
        <v>0.30399999999999849</v>
      </c>
      <c r="DL24" s="6">
        <v>0.47499999999999964</v>
      </c>
    </row>
    <row r="25" spans="1:116" x14ac:dyDescent="0.25">
      <c r="B25" s="10">
        <v>0.28800000000000026</v>
      </c>
      <c r="C25" s="10">
        <v>7.8000000000000291E-2</v>
      </c>
      <c r="D25" s="10"/>
      <c r="F25" s="10">
        <v>1.1099999999999994</v>
      </c>
      <c r="G25" s="10">
        <v>8.0000000000000071E-2</v>
      </c>
      <c r="H25" s="10"/>
      <c r="I25" s="10"/>
      <c r="J25" s="10">
        <v>0.36799999999999855</v>
      </c>
      <c r="K25" s="10">
        <v>7.8000000000000291E-2</v>
      </c>
      <c r="L25" s="10"/>
      <c r="M25" s="6"/>
      <c r="N25" s="10">
        <v>0.58300000000000018</v>
      </c>
      <c r="O25" s="10">
        <v>0.21600000000000019</v>
      </c>
      <c r="P25" s="10"/>
      <c r="Q25" s="6"/>
      <c r="R25" s="10">
        <v>0.32099999999999973</v>
      </c>
      <c r="S25" s="10">
        <v>6.1999999999999389E-2</v>
      </c>
      <c r="T25" s="6"/>
      <c r="U25" s="6"/>
      <c r="W25" s="10">
        <v>0.69600000000000062</v>
      </c>
      <c r="X25" s="10">
        <v>0.19099999999999984</v>
      </c>
      <c r="AA25" s="10">
        <v>0.60700000000000021</v>
      </c>
      <c r="AB25" s="10">
        <v>0.20899999999999963</v>
      </c>
      <c r="AE25" s="10">
        <v>0.72700000000000031</v>
      </c>
      <c r="AF25" s="10">
        <v>0.24099999999999966</v>
      </c>
      <c r="AK25" s="10"/>
      <c r="AQ25">
        <v>0.27299999999999969</v>
      </c>
      <c r="AR25">
        <v>0.25</v>
      </c>
      <c r="AU25">
        <v>0.17100000000000026</v>
      </c>
      <c r="AV25">
        <v>0.19200000000000017</v>
      </c>
      <c r="AY25">
        <v>0.16799999999999926</v>
      </c>
      <c r="AZ25">
        <v>0.10099999999999909</v>
      </c>
      <c r="BC25">
        <v>0.18399999999999928</v>
      </c>
      <c r="BD25">
        <v>0.22200000000000131</v>
      </c>
      <c r="BH25" s="6">
        <v>3.1479999999999997</v>
      </c>
      <c r="BI25" s="6">
        <v>0.2710000000000008</v>
      </c>
      <c r="BJ25" s="6"/>
      <c r="BK25" s="6"/>
      <c r="BL25" s="6">
        <v>1.1950000000000003</v>
      </c>
      <c r="BM25" s="6">
        <v>0.33500000000000085</v>
      </c>
      <c r="BN25" s="6"/>
      <c r="BO25" s="6"/>
      <c r="BP25" s="6">
        <v>0.82699999999999818</v>
      </c>
      <c r="BQ25" s="6">
        <v>0.375</v>
      </c>
      <c r="BR25" s="6"/>
      <c r="BY25" s="6"/>
      <c r="BZ25" s="6"/>
      <c r="CA25" s="6"/>
      <c r="CB25" s="6"/>
      <c r="CC25">
        <v>6</v>
      </c>
      <c r="CD25" s="6">
        <v>7.6999999999999957E-2</v>
      </c>
      <c r="CE25" s="6">
        <v>0.129</v>
      </c>
      <c r="CG25">
        <v>4</v>
      </c>
      <c r="CH25" s="6">
        <v>4.9999999999999822E-2</v>
      </c>
      <c r="CI25" s="6">
        <v>0.221</v>
      </c>
      <c r="CK25">
        <v>7</v>
      </c>
      <c r="CL25" s="6">
        <v>8.5999999999999854E-2</v>
      </c>
      <c r="CM25" s="6">
        <v>0.14599999999999991</v>
      </c>
      <c r="CO25">
        <v>10</v>
      </c>
      <c r="CP25" s="6">
        <v>0.12800000000000011</v>
      </c>
      <c r="CQ25" s="6">
        <v>0.19599999999999973</v>
      </c>
      <c r="CS25">
        <v>10</v>
      </c>
      <c r="CT25" s="6">
        <v>0.12100000000000044</v>
      </c>
      <c r="CU25" s="6">
        <v>0.15999999999999925</v>
      </c>
      <c r="CY25" s="6">
        <v>1.0360000000000014</v>
      </c>
      <c r="CZ25" s="6">
        <v>0.25799999999999912</v>
      </c>
      <c r="DA25" s="6"/>
      <c r="DB25" s="6"/>
      <c r="DC25" s="6">
        <v>0.52499999999999947</v>
      </c>
      <c r="DD25" s="6">
        <v>0.43700000000000028</v>
      </c>
      <c r="DE25" s="6"/>
      <c r="DF25" s="6"/>
      <c r="DG25" s="6">
        <v>0.61999999999999922</v>
      </c>
      <c r="DH25" s="6">
        <v>0.32500000000000018</v>
      </c>
      <c r="DI25" s="6"/>
      <c r="DJ25" s="6"/>
      <c r="DK25" s="6">
        <v>0.30400000000000027</v>
      </c>
      <c r="DL25" s="6">
        <v>0.48400000000000176</v>
      </c>
    </row>
    <row r="26" spans="1:116" x14ac:dyDescent="0.25">
      <c r="B26" s="10">
        <v>0.28900000000000003</v>
      </c>
      <c r="C26" s="10">
        <v>8.0000000000000071E-2</v>
      </c>
      <c r="D26" s="10"/>
      <c r="F26" s="10">
        <v>1.2829999999999995</v>
      </c>
      <c r="G26" s="10">
        <v>0.12599999999999945</v>
      </c>
      <c r="H26" s="10"/>
      <c r="I26" s="10"/>
      <c r="J26" s="10">
        <v>0.41199999999999992</v>
      </c>
      <c r="K26" s="10">
        <v>7.8000000000000291E-2</v>
      </c>
      <c r="L26" s="10"/>
      <c r="M26" s="6"/>
      <c r="N26" s="10">
        <v>0.59399999999999942</v>
      </c>
      <c r="O26" s="10">
        <v>0.22300000000000075</v>
      </c>
      <c r="P26" s="10"/>
      <c r="Q26" s="6"/>
      <c r="R26" s="10">
        <v>0.32500000000000018</v>
      </c>
      <c r="S26" s="10">
        <v>6.3000000000000611E-2</v>
      </c>
      <c r="T26" s="6"/>
      <c r="U26" s="6"/>
      <c r="W26" s="10">
        <v>0.71600000000000108</v>
      </c>
      <c r="X26" s="10">
        <v>0.19100000000000072</v>
      </c>
      <c r="AA26" s="10">
        <v>0.85599999999999987</v>
      </c>
      <c r="AB26" s="10">
        <v>0.21199999999999997</v>
      </c>
      <c r="AE26" s="10">
        <v>0.82699999999999996</v>
      </c>
      <c r="AF26" s="10">
        <v>0.29100000000000037</v>
      </c>
      <c r="AI26" s="10"/>
      <c r="AJ26" s="10"/>
      <c r="AK26" s="10"/>
      <c r="AQ26">
        <v>0.27299999999999969</v>
      </c>
      <c r="AR26">
        <v>0.26200000000000045</v>
      </c>
      <c r="AU26">
        <v>0.17199999999999882</v>
      </c>
      <c r="AV26">
        <v>0.19299999999999962</v>
      </c>
      <c r="AY26">
        <v>0.17800000000000082</v>
      </c>
      <c r="AZ26">
        <v>0.10100000000000087</v>
      </c>
      <c r="BC26">
        <v>0.18699999999999939</v>
      </c>
      <c r="BD26">
        <v>0.2240000000000002</v>
      </c>
      <c r="BH26" s="6">
        <v>3.347999999999999</v>
      </c>
      <c r="BI26" s="6">
        <v>0.29299999999999926</v>
      </c>
      <c r="BJ26" s="6"/>
      <c r="BK26" s="6"/>
      <c r="BL26" s="6">
        <v>1.2880000000000003</v>
      </c>
      <c r="BM26" s="6">
        <v>0.34699999999999775</v>
      </c>
      <c r="BN26" s="6"/>
      <c r="BO26" s="6"/>
      <c r="BP26" s="6">
        <v>0.92400000000000304</v>
      </c>
      <c r="BQ26" s="6">
        <v>0.37599999999999767</v>
      </c>
      <c r="BR26" s="6"/>
      <c r="BY26" s="6"/>
      <c r="BZ26" s="6"/>
      <c r="CA26" s="6"/>
      <c r="CB26" s="6"/>
      <c r="CC26">
        <v>7</v>
      </c>
      <c r="CD26" s="6">
        <v>8.8000000000000078E-2</v>
      </c>
      <c r="CE26" s="6">
        <v>0.12999999999999989</v>
      </c>
      <c r="CG26">
        <v>4</v>
      </c>
      <c r="CH26" s="6">
        <v>4.9999999999999822E-2</v>
      </c>
      <c r="CI26" s="6">
        <v>0.23099999999999987</v>
      </c>
      <c r="CK26">
        <v>7</v>
      </c>
      <c r="CL26" s="6">
        <v>8.6000000000000076E-2</v>
      </c>
      <c r="CM26" s="6">
        <v>0.14600000000000035</v>
      </c>
      <c r="CO26">
        <v>10</v>
      </c>
      <c r="CP26" s="6">
        <v>0.12800000000000011</v>
      </c>
      <c r="CQ26" s="6">
        <v>0.19700000000000006</v>
      </c>
      <c r="CS26">
        <v>10</v>
      </c>
      <c r="CT26" s="6">
        <v>0.12199999999999989</v>
      </c>
      <c r="CU26" s="6">
        <v>0.16100000000000048</v>
      </c>
      <c r="CY26" s="6">
        <v>1.0609999999999999</v>
      </c>
      <c r="CZ26" s="6">
        <v>0.25900000000000034</v>
      </c>
      <c r="DA26" s="6"/>
      <c r="DB26" s="6"/>
      <c r="DC26" s="6">
        <v>0.54200000000000159</v>
      </c>
      <c r="DD26" s="6">
        <v>0.44899999999999807</v>
      </c>
      <c r="DE26" s="6"/>
      <c r="DF26" s="6"/>
      <c r="DG26" s="6">
        <v>0.66700000000000159</v>
      </c>
      <c r="DH26" s="6">
        <v>0.35899999999999999</v>
      </c>
      <c r="DI26" s="6"/>
      <c r="DJ26" s="6"/>
      <c r="DK26" s="6">
        <v>0.3100000000000005</v>
      </c>
      <c r="DL26" s="6">
        <v>0.50699999999999967</v>
      </c>
    </row>
    <row r="27" spans="1:116" x14ac:dyDescent="0.25">
      <c r="B27" s="10">
        <v>0.31899999999999995</v>
      </c>
      <c r="C27" s="10">
        <v>8.8999999999999968E-2</v>
      </c>
      <c r="D27" s="10"/>
      <c r="F27" s="10">
        <v>1.3160000000000001</v>
      </c>
      <c r="G27" s="10">
        <v>0.15899999999999892</v>
      </c>
      <c r="H27" s="10"/>
      <c r="I27" s="10"/>
      <c r="J27" s="10">
        <v>0.45999999999999996</v>
      </c>
      <c r="K27" s="10">
        <v>7.8000000000000291E-2</v>
      </c>
      <c r="L27" s="10"/>
      <c r="M27" s="6"/>
      <c r="N27" s="10">
        <v>0.65300000000000002</v>
      </c>
      <c r="O27" s="10">
        <v>0.2289999999999992</v>
      </c>
      <c r="P27" s="10"/>
      <c r="Q27" s="6"/>
      <c r="R27" s="10">
        <v>0.33499999999999996</v>
      </c>
      <c r="S27" s="10">
        <v>6.5000000000000391E-2</v>
      </c>
      <c r="T27" s="6"/>
      <c r="U27" s="6"/>
      <c r="W27" s="10">
        <v>0.78600000000000136</v>
      </c>
      <c r="X27" s="10">
        <v>0.21300000000000008</v>
      </c>
      <c r="AC27" s="6"/>
      <c r="AE27" s="10">
        <v>0.82900000000000063</v>
      </c>
      <c r="AF27" s="10">
        <v>0.29100000000000037</v>
      </c>
      <c r="AI27" s="10"/>
      <c r="AJ27" s="10"/>
      <c r="AK27" s="10"/>
      <c r="AQ27">
        <v>0.27500000000000036</v>
      </c>
      <c r="AR27">
        <v>0.26299999999999812</v>
      </c>
      <c r="AU27">
        <v>0.1720000000000006</v>
      </c>
      <c r="AV27">
        <v>0.19299999999999962</v>
      </c>
      <c r="AY27">
        <v>0.17900000000000027</v>
      </c>
      <c r="AZ27">
        <v>0.10200000000000031</v>
      </c>
      <c r="BC27">
        <v>0.18700000000000028</v>
      </c>
      <c r="BD27">
        <v>0.24699999999999989</v>
      </c>
      <c r="BH27" s="6"/>
      <c r="BI27" s="6"/>
      <c r="BJ27" s="6"/>
      <c r="BK27" s="6"/>
      <c r="BL27" s="6">
        <v>1.5259999999999998</v>
      </c>
      <c r="BM27" s="6">
        <v>0.36200000000000188</v>
      </c>
      <c r="BN27" s="6"/>
      <c r="BO27" s="6"/>
      <c r="BP27" s="6">
        <v>0.94099999999999895</v>
      </c>
      <c r="BQ27" s="6">
        <v>0.41300000000000026</v>
      </c>
      <c r="BR27" s="6"/>
      <c r="BY27" s="6"/>
      <c r="BZ27" s="6"/>
      <c r="CA27" s="6"/>
      <c r="CB27" s="6"/>
      <c r="CC27">
        <v>7</v>
      </c>
      <c r="CD27" s="6">
        <v>8.8999999999999968E-2</v>
      </c>
      <c r="CE27" s="6">
        <v>0.13</v>
      </c>
      <c r="CG27">
        <v>4</v>
      </c>
      <c r="CH27" s="6">
        <v>4.9999999999999822E-2</v>
      </c>
      <c r="CI27" s="6">
        <v>0.23399999999999999</v>
      </c>
      <c r="CK27">
        <v>7</v>
      </c>
      <c r="CL27" s="6">
        <v>8.6000000000000076E-2</v>
      </c>
      <c r="CM27" s="6">
        <v>0.14700000000000002</v>
      </c>
      <c r="CO27">
        <v>10</v>
      </c>
      <c r="CP27" s="6">
        <v>0.12800000000000011</v>
      </c>
      <c r="CQ27" s="6">
        <v>0.20899999999999963</v>
      </c>
      <c r="CS27">
        <v>10</v>
      </c>
      <c r="CT27" s="6">
        <v>0.12299999999999933</v>
      </c>
      <c r="CU27" s="6">
        <v>0.17300000000000004</v>
      </c>
      <c r="CY27" s="6">
        <v>1.152000000000001</v>
      </c>
      <c r="CZ27" s="6">
        <v>0.26000000000000156</v>
      </c>
      <c r="DA27" s="6"/>
      <c r="DB27" s="6"/>
      <c r="DC27" s="6">
        <v>0.57700000000000173</v>
      </c>
      <c r="DD27" s="6">
        <v>0.46299999999999919</v>
      </c>
      <c r="DE27" s="6"/>
      <c r="DF27" s="6"/>
      <c r="DG27" s="6">
        <v>0.69899999999999984</v>
      </c>
      <c r="DH27" s="6">
        <v>0.38199999999999967</v>
      </c>
      <c r="DI27" s="6"/>
      <c r="DJ27" s="6"/>
      <c r="DK27" s="6">
        <v>0.34200000000000053</v>
      </c>
      <c r="DL27" s="6">
        <v>0.50999999999999979</v>
      </c>
    </row>
    <row r="28" spans="1:116" x14ac:dyDescent="0.25">
      <c r="B28" s="10">
        <v>0.32099999999999973</v>
      </c>
      <c r="C28" s="10">
        <v>0.10800000000000054</v>
      </c>
      <c r="D28" s="10"/>
      <c r="F28" s="10">
        <v>1.3949999999999996</v>
      </c>
      <c r="G28" s="10">
        <v>0.17300000000000004</v>
      </c>
      <c r="H28" s="10"/>
      <c r="I28" s="10"/>
      <c r="J28" s="10">
        <v>0.60999999999999943</v>
      </c>
      <c r="K28" s="10">
        <v>7.800000000000118E-2</v>
      </c>
      <c r="L28" s="10"/>
      <c r="M28" s="6"/>
      <c r="N28" s="10">
        <v>0.66699999999999982</v>
      </c>
      <c r="O28" s="10">
        <v>0.32900000000000018</v>
      </c>
      <c r="P28" s="10"/>
      <c r="Q28" s="6"/>
      <c r="R28" s="10">
        <v>0.35299999999999976</v>
      </c>
      <c r="S28" s="10">
        <v>6.7999999999999616E-2</v>
      </c>
      <c r="T28" s="6"/>
      <c r="U28" s="6"/>
      <c r="W28" s="10">
        <v>0.81099999999999994</v>
      </c>
      <c r="X28" s="10">
        <v>0.21400000000000041</v>
      </c>
      <c r="AC28" s="6"/>
      <c r="AE28" s="10">
        <v>1.1600000000000001</v>
      </c>
      <c r="AF28" s="10">
        <v>0.39500000000000135</v>
      </c>
      <c r="AQ28">
        <v>0.28499999999999837</v>
      </c>
      <c r="AR28">
        <v>0.2640000000000029</v>
      </c>
      <c r="AU28">
        <v>0.1720000000000006</v>
      </c>
      <c r="AV28">
        <v>0.19400000000000084</v>
      </c>
      <c r="AY28">
        <v>0.17999999999999972</v>
      </c>
      <c r="AZ28">
        <v>0.10299999999999976</v>
      </c>
      <c r="BC28">
        <v>0.18700000000000117</v>
      </c>
      <c r="BD28">
        <v>0.24899999999999878</v>
      </c>
      <c r="BH28" s="6"/>
      <c r="BI28" s="6"/>
      <c r="BJ28" s="6"/>
      <c r="BK28" s="6"/>
      <c r="BL28" s="6">
        <v>1.5440000000000005</v>
      </c>
      <c r="BM28" s="6">
        <v>0.40999999999999659</v>
      </c>
      <c r="BN28" s="6"/>
      <c r="BO28" s="6"/>
      <c r="BP28" s="6">
        <v>0.9529999999999994</v>
      </c>
      <c r="BQ28" s="6">
        <v>0.49099999999999966</v>
      </c>
      <c r="BR28" s="6"/>
      <c r="BY28" s="6"/>
      <c r="BZ28" s="6"/>
      <c r="CA28" s="6"/>
      <c r="CB28" s="6"/>
      <c r="CC28">
        <v>7</v>
      </c>
      <c r="CD28" s="6">
        <v>8.9999999999999858E-2</v>
      </c>
      <c r="CE28" s="6">
        <v>0.13</v>
      </c>
      <c r="CG28">
        <v>4</v>
      </c>
      <c r="CH28" s="6">
        <v>4.9999999999999933E-2</v>
      </c>
      <c r="CI28" s="6">
        <v>0.23499999999999988</v>
      </c>
      <c r="CK28">
        <v>7</v>
      </c>
      <c r="CL28" s="6">
        <v>8.6000000000000298E-2</v>
      </c>
      <c r="CM28" s="6">
        <v>0.14800000000000013</v>
      </c>
      <c r="CO28">
        <v>10</v>
      </c>
      <c r="CP28" s="6">
        <v>0.12899999999999956</v>
      </c>
      <c r="CQ28" s="6">
        <v>0.22100000000000009</v>
      </c>
      <c r="CS28">
        <v>11</v>
      </c>
      <c r="CT28" s="6">
        <v>0.13099999999999934</v>
      </c>
      <c r="CU28" s="6">
        <v>0.18200000000000038</v>
      </c>
      <c r="CY28" s="6">
        <v>1.2169999999999987</v>
      </c>
      <c r="CZ28" s="6">
        <v>0.26099999999999923</v>
      </c>
      <c r="DA28" s="6"/>
      <c r="DB28" s="6"/>
      <c r="DC28" s="6">
        <v>0.59800000000000253</v>
      </c>
      <c r="DD28" s="6">
        <v>0.48399999999999821</v>
      </c>
      <c r="DE28" s="6"/>
      <c r="DF28" s="6"/>
      <c r="DG28" s="6">
        <v>0.80100000000000016</v>
      </c>
      <c r="DH28" s="6">
        <v>0.39100000000000001</v>
      </c>
      <c r="DI28" s="6"/>
      <c r="DJ28" s="6"/>
      <c r="DK28" s="6">
        <v>0.35299999999999976</v>
      </c>
      <c r="DL28" s="6">
        <v>0.56000000000000227</v>
      </c>
    </row>
    <row r="29" spans="1:116" x14ac:dyDescent="0.25">
      <c r="B29" s="10">
        <v>0.34999999999999964</v>
      </c>
      <c r="C29" s="10">
        <v>0.12399999999999967</v>
      </c>
      <c r="D29" s="10"/>
      <c r="F29" s="10">
        <f>M28-M27</f>
        <v>0</v>
      </c>
      <c r="G29" s="10">
        <v>0.17700000000000005</v>
      </c>
      <c r="H29" s="10"/>
      <c r="I29" s="10"/>
      <c r="J29" s="10">
        <v>0.62599999999999945</v>
      </c>
      <c r="K29" s="10">
        <v>7.800000000000118E-2</v>
      </c>
      <c r="L29" s="10"/>
      <c r="M29" s="6"/>
      <c r="N29" s="10">
        <v>0.66900000000000048</v>
      </c>
      <c r="O29" s="10">
        <v>0.35400000000000098</v>
      </c>
      <c r="Q29" s="6"/>
      <c r="R29" s="10">
        <v>0.35999999999999943</v>
      </c>
      <c r="S29" s="10">
        <v>6.9000000000000838E-2</v>
      </c>
      <c r="T29" s="6"/>
      <c r="U29" s="6"/>
      <c r="W29" s="10">
        <v>0.81099999999999994</v>
      </c>
      <c r="X29" s="10">
        <v>0.30499999999999972</v>
      </c>
      <c r="AC29" s="6"/>
      <c r="AQ29">
        <v>0.28600000000000136</v>
      </c>
      <c r="AR29">
        <v>0.28000000000000114</v>
      </c>
      <c r="AU29">
        <v>0.18099999999999916</v>
      </c>
      <c r="AV29">
        <v>0.20500000000000007</v>
      </c>
      <c r="AY29">
        <v>0.18100000000000005</v>
      </c>
      <c r="AZ29">
        <v>0.10299999999999976</v>
      </c>
      <c r="BC29">
        <v>0.18800000000000061</v>
      </c>
      <c r="BD29">
        <v>0.3230000000000004</v>
      </c>
      <c r="BH29" s="6"/>
      <c r="BI29" s="6"/>
      <c r="BJ29" s="6"/>
      <c r="BK29" s="6"/>
      <c r="BL29" s="6">
        <v>1.831999999999999</v>
      </c>
      <c r="BM29" s="6">
        <v>0.47200000000000131</v>
      </c>
      <c r="BN29" s="6"/>
      <c r="BO29" s="6"/>
      <c r="BP29" s="6"/>
      <c r="BQ29" s="6"/>
      <c r="BR29" s="6"/>
      <c r="BY29" s="6"/>
      <c r="BZ29" s="6"/>
      <c r="CA29" s="6"/>
      <c r="CB29" s="6"/>
      <c r="CC29">
        <v>7</v>
      </c>
      <c r="CD29" s="6">
        <v>8.9999999999999858E-2</v>
      </c>
      <c r="CE29" s="6">
        <v>0.14000000000000001</v>
      </c>
      <c r="CG29">
        <v>4</v>
      </c>
      <c r="CH29" s="6">
        <v>5.1000000000000156E-2</v>
      </c>
      <c r="CI29" s="6">
        <v>0.23600000000000021</v>
      </c>
      <c r="CK29">
        <v>7</v>
      </c>
      <c r="CL29" s="6">
        <v>8.6999999999999744E-2</v>
      </c>
      <c r="CM29" s="6">
        <v>0.15899999999999981</v>
      </c>
      <c r="CO29">
        <v>10</v>
      </c>
      <c r="CP29" s="6">
        <v>0.12899999999999956</v>
      </c>
      <c r="CQ29" s="6">
        <v>0.22199999999999953</v>
      </c>
      <c r="CS29">
        <v>11</v>
      </c>
      <c r="CT29" s="6">
        <v>0.13100000000000023</v>
      </c>
      <c r="CU29" s="6">
        <v>0.20599999999999952</v>
      </c>
      <c r="CY29" s="6">
        <v>1.4939999999999998</v>
      </c>
      <c r="CZ29" s="6">
        <v>0.29599999999999937</v>
      </c>
      <c r="DA29" s="6"/>
      <c r="DB29" s="6"/>
      <c r="DC29" s="6">
        <v>0.60500000000000043</v>
      </c>
      <c r="DD29" s="6">
        <v>0.5519999999999996</v>
      </c>
      <c r="DE29" s="6"/>
      <c r="DF29" s="6"/>
      <c r="DG29" s="6"/>
      <c r="DH29" s="6"/>
      <c r="DI29" s="6"/>
      <c r="DJ29" s="6"/>
      <c r="DK29" s="6">
        <v>0.3559999999999981</v>
      </c>
      <c r="DL29" s="6">
        <v>0.8490000000000002</v>
      </c>
    </row>
    <row r="30" spans="1:116" x14ac:dyDescent="0.25">
      <c r="B30" s="10">
        <v>0.43900000000000006</v>
      </c>
      <c r="C30" s="10">
        <v>0.1379999999999999</v>
      </c>
      <c r="D30" s="10"/>
      <c r="E30" s="6"/>
      <c r="F30" s="10">
        <v>1.4440000000000008</v>
      </c>
      <c r="G30" s="10">
        <v>0.22500000000000009</v>
      </c>
      <c r="H30" s="10"/>
      <c r="I30" s="10"/>
      <c r="J30" s="10">
        <v>0.68800000000000061</v>
      </c>
      <c r="K30" s="10">
        <v>9.2999999999999972E-2</v>
      </c>
      <c r="L30" s="10"/>
      <c r="M30" s="6"/>
      <c r="N30" s="10">
        <v>0.70499999999999985</v>
      </c>
      <c r="O30" s="10">
        <v>0.35899999999999999</v>
      </c>
      <c r="Q30" s="6"/>
      <c r="R30" s="10">
        <v>0.36099999999999977</v>
      </c>
      <c r="S30" s="10">
        <v>7.7999999999999403E-2</v>
      </c>
      <c r="T30" s="6"/>
      <c r="U30" s="6"/>
      <c r="AC30" s="6"/>
      <c r="AQ30">
        <v>0.28699999999999903</v>
      </c>
      <c r="AR30">
        <v>0.39999999999999858</v>
      </c>
      <c r="AU30">
        <v>0.18100000000000094</v>
      </c>
      <c r="AV30">
        <v>0.21899999999999942</v>
      </c>
      <c r="AY30">
        <v>0.18200000000000038</v>
      </c>
      <c r="AZ30">
        <v>0.10999999999999943</v>
      </c>
      <c r="BC30">
        <v>0.19000000000000128</v>
      </c>
      <c r="BD30">
        <v>0.4090000000000007</v>
      </c>
      <c r="BH30" s="6"/>
      <c r="BI30" s="6"/>
      <c r="BJ30" s="6"/>
      <c r="BK30" s="6"/>
      <c r="BL30" s="6">
        <v>2.083000000000002</v>
      </c>
      <c r="BM30" s="6">
        <v>0.58599999999999852</v>
      </c>
      <c r="BN30" s="6"/>
      <c r="BO30" s="6"/>
      <c r="BP30" s="6"/>
      <c r="BQ30" s="6"/>
      <c r="BR30" s="6"/>
      <c r="BY30" s="6"/>
      <c r="BZ30" s="6"/>
      <c r="CA30" s="6"/>
      <c r="CB30" s="6"/>
      <c r="CC30">
        <v>7</v>
      </c>
      <c r="CD30" s="6">
        <v>8.9999999999999858E-2</v>
      </c>
      <c r="CE30" s="6">
        <v>0.15400000000000014</v>
      </c>
      <c r="CG30">
        <v>4</v>
      </c>
      <c r="CH30" s="6">
        <v>5.200000000000049E-2</v>
      </c>
      <c r="CI30" s="6">
        <v>0.24600000000000005</v>
      </c>
      <c r="CK30">
        <v>7</v>
      </c>
      <c r="CL30" s="6">
        <v>8.6999999999999744E-2</v>
      </c>
      <c r="CM30" s="6">
        <v>0.16100000000000003</v>
      </c>
      <c r="CO30">
        <v>10</v>
      </c>
      <c r="CP30" s="6">
        <v>0.12899999999999956</v>
      </c>
      <c r="CQ30" s="6">
        <v>0.23399999999999999</v>
      </c>
      <c r="CS30">
        <v>11</v>
      </c>
      <c r="CT30" s="6">
        <v>0.1330000000000009</v>
      </c>
      <c r="CU30" s="6">
        <v>0.20700000000000074</v>
      </c>
      <c r="CY30" s="6">
        <v>1.6069999999999993</v>
      </c>
      <c r="CZ30" s="6">
        <v>0.30999999999999872</v>
      </c>
      <c r="DA30" s="6"/>
      <c r="DB30" s="6"/>
      <c r="DC30" s="6">
        <v>0.61599999999999966</v>
      </c>
      <c r="DD30" s="6">
        <v>0.61300000000000043</v>
      </c>
      <c r="DE30" s="6"/>
      <c r="DF30" s="6"/>
      <c r="DG30" s="6"/>
      <c r="DH30" s="6"/>
      <c r="DI30" s="6"/>
      <c r="DJ30" s="6"/>
      <c r="DK30" s="6">
        <v>0.35899999999999999</v>
      </c>
      <c r="DL30" s="6">
        <v>2.6660000000000004</v>
      </c>
    </row>
    <row r="31" spans="1:116" x14ac:dyDescent="0.25">
      <c r="B31" s="10">
        <v>0.70599999999999996</v>
      </c>
      <c r="C31" s="10">
        <v>0.31900000000000039</v>
      </c>
      <c r="D31" s="10"/>
      <c r="E31" s="6"/>
      <c r="F31" s="10">
        <v>1.7699999999999996</v>
      </c>
      <c r="G31" s="10">
        <v>0.28399999999999892</v>
      </c>
      <c r="H31" s="10"/>
      <c r="I31" s="10"/>
      <c r="J31" s="10">
        <v>0.77399999999999913</v>
      </c>
      <c r="K31" s="10">
        <v>0.2240000000000002</v>
      </c>
      <c r="L31" s="10"/>
      <c r="M31" s="6"/>
      <c r="N31" s="10">
        <v>0.71400000000000041</v>
      </c>
      <c r="O31" s="10">
        <v>0.39499999999999957</v>
      </c>
      <c r="P31" s="10"/>
      <c r="Q31" s="6"/>
      <c r="R31" s="10">
        <v>0.40600000000000058</v>
      </c>
      <c r="S31" s="10">
        <v>0.2370000000000001</v>
      </c>
      <c r="T31" s="6"/>
      <c r="U31" s="6"/>
      <c r="AC31" s="6"/>
      <c r="AQ31">
        <v>0.28800000000000026</v>
      </c>
      <c r="AR31">
        <v>1.7190000000000012</v>
      </c>
      <c r="AU31">
        <v>0.1819999999999995</v>
      </c>
      <c r="AV31">
        <v>0.24600000000000044</v>
      </c>
      <c r="AY31">
        <v>0.18400000000000016</v>
      </c>
      <c r="AZ31">
        <v>0.11299999999999955</v>
      </c>
      <c r="BC31">
        <v>0.21300000000000097</v>
      </c>
      <c r="BD31">
        <v>0.55599999999999916</v>
      </c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Y31" s="6"/>
      <c r="BZ31" s="6"/>
      <c r="CA31" s="6"/>
      <c r="CB31" s="6"/>
      <c r="CC31">
        <v>7</v>
      </c>
      <c r="CD31" s="6">
        <v>9.000000000000008E-2</v>
      </c>
      <c r="CE31" s="6">
        <v>0.16700000000000004</v>
      </c>
      <c r="CG31">
        <v>5</v>
      </c>
      <c r="CH31" s="6">
        <v>6.3000000000000167E-2</v>
      </c>
      <c r="CI31" s="6">
        <v>0.247</v>
      </c>
      <c r="CK31">
        <v>7</v>
      </c>
      <c r="CL31" s="6">
        <v>8.6999999999999744E-2</v>
      </c>
      <c r="CM31" s="6">
        <v>0.17300000000000004</v>
      </c>
      <c r="CO31">
        <v>11</v>
      </c>
      <c r="CP31" s="6">
        <v>0.13999999999999968</v>
      </c>
      <c r="CQ31" s="6">
        <v>0.38700000000000045</v>
      </c>
      <c r="CS31" s="12">
        <v>11</v>
      </c>
      <c r="CT31" s="6">
        <v>0.13400000000000034</v>
      </c>
      <c r="CU31" s="6">
        <v>0.22100000000000009</v>
      </c>
      <c r="CY31" s="6">
        <v>2.9870000000000001</v>
      </c>
      <c r="CZ31" s="6">
        <v>0.37400000000000233</v>
      </c>
      <c r="DA31" s="6"/>
      <c r="DB31" s="6"/>
      <c r="DC31" s="6">
        <v>0.63899999999999935</v>
      </c>
      <c r="DD31" s="6">
        <v>7.2129999999999992</v>
      </c>
      <c r="DE31" s="6"/>
      <c r="DF31" s="6"/>
      <c r="DG31" s="6"/>
      <c r="DH31" s="6"/>
      <c r="DI31" s="6"/>
      <c r="DJ31" s="6"/>
    </row>
    <row r="32" spans="1:116" x14ac:dyDescent="0.25">
      <c r="A32" t="s">
        <v>159</v>
      </c>
      <c r="E32" s="6"/>
      <c r="F32" s="6"/>
      <c r="G32" s="6"/>
      <c r="H32" s="6"/>
      <c r="I32" s="6"/>
      <c r="J32" s="6"/>
      <c r="K32" s="6"/>
      <c r="L32" s="6"/>
      <c r="N32" s="6"/>
      <c r="O32" s="6"/>
      <c r="P32" s="6"/>
      <c r="Q32" s="6"/>
      <c r="T32" s="6"/>
      <c r="U32" s="6"/>
      <c r="V32" t="s">
        <v>167</v>
      </c>
      <c r="Y32" s="6"/>
      <c r="AC32" s="6"/>
      <c r="AP32" t="s">
        <v>246</v>
      </c>
      <c r="BG32" t="s">
        <v>248</v>
      </c>
      <c r="BY32" s="6"/>
      <c r="BZ32" s="6"/>
      <c r="CA32" s="6"/>
      <c r="CB32" s="6"/>
      <c r="CC32" s="6"/>
      <c r="CD32" t="s">
        <v>168</v>
      </c>
      <c r="CF32" s="6"/>
      <c r="CX32" t="s">
        <v>254</v>
      </c>
    </row>
    <row r="33" spans="1:116" x14ac:dyDescent="0.25">
      <c r="A33" s="20" t="s">
        <v>172</v>
      </c>
      <c r="F33" s="19"/>
      <c r="G33" s="10"/>
      <c r="H33" s="10"/>
      <c r="I33" s="10"/>
      <c r="J33" s="10"/>
      <c r="K33" s="10"/>
      <c r="L33" s="10"/>
      <c r="M33" s="10"/>
      <c r="T33" s="6"/>
      <c r="U33" s="6"/>
      <c r="V33" s="20" t="s">
        <v>172</v>
      </c>
      <c r="Y33" s="6"/>
      <c r="Z33" s="20"/>
      <c r="AC33" s="6"/>
      <c r="AP33" s="20" t="s">
        <v>172</v>
      </c>
      <c r="BG33" s="20" t="s">
        <v>172</v>
      </c>
      <c r="BY33" s="6"/>
      <c r="BZ33" s="6"/>
      <c r="CA33" s="6"/>
      <c r="CB33" s="6"/>
      <c r="CC33" s="6"/>
      <c r="CD33" s="20" t="s">
        <v>172</v>
      </c>
      <c r="CX33" s="20" t="s">
        <v>172</v>
      </c>
    </row>
    <row r="34" spans="1:116" x14ac:dyDescent="0.25">
      <c r="A34" s="19" t="s">
        <v>147</v>
      </c>
      <c r="B34" s="10">
        <f>AVERAGE(B8:B31)</f>
        <v>0.23958333333333318</v>
      </c>
      <c r="C34" s="10">
        <f>AVERAGE(C8:C31)</f>
        <v>8.2875000000000157E-2</v>
      </c>
      <c r="D34" s="10"/>
      <c r="E34" s="19" t="s">
        <v>147</v>
      </c>
      <c r="F34" s="10">
        <f>AVERAGE(F8:F31)</f>
        <v>0.57870833333333349</v>
      </c>
      <c r="G34" s="10">
        <f>AVERAGE(G8:G31)</f>
        <v>9.1666666666666605E-2</v>
      </c>
      <c r="H34" s="10"/>
      <c r="I34" s="19" t="s">
        <v>147</v>
      </c>
      <c r="J34" s="10">
        <f>AVERAGE(J8:J31)</f>
        <v>0.28920833333333318</v>
      </c>
      <c r="K34" s="10">
        <f>AVERAGE(K8:K31)</f>
        <v>7.975000000000014E-2</v>
      </c>
      <c r="L34" s="10"/>
      <c r="M34" s="19" t="s">
        <v>147</v>
      </c>
      <c r="N34" s="10">
        <f>AVERAGE(N8:N31)</f>
        <v>0.49229166666666685</v>
      </c>
      <c r="O34" s="10">
        <f>AVERAGE(O8:O31)</f>
        <v>0.16862499999999989</v>
      </c>
      <c r="P34" s="10"/>
      <c r="Q34" s="19" t="s">
        <v>147</v>
      </c>
      <c r="R34" s="10">
        <f>AVERAGE(R8:R31)</f>
        <v>0.27837499999999987</v>
      </c>
      <c r="S34" s="10">
        <f>AVERAGE(S8:S31)</f>
        <v>6.229166666666678E-2</v>
      </c>
      <c r="T34" s="6"/>
      <c r="U34" s="6"/>
      <c r="V34" s="19" t="s">
        <v>147</v>
      </c>
      <c r="W34" s="10">
        <f>AVERAGE(W8:W29)</f>
        <v>0.65940909090909094</v>
      </c>
      <c r="X34" s="10">
        <f>AVERAGE(X8:X29)</f>
        <v>0.17899999999999994</v>
      </c>
      <c r="Y34" s="6"/>
      <c r="Z34" s="19" t="s">
        <v>147</v>
      </c>
      <c r="AA34" s="10">
        <f>AVERAGE(AA8:AA26)</f>
        <v>0.47931578947368425</v>
      </c>
      <c r="AB34" s="10">
        <f>AVERAGE(AB8:AB26)</f>
        <v>0.14378947368421038</v>
      </c>
      <c r="AC34" s="6"/>
      <c r="AD34" s="19" t="s">
        <v>147</v>
      </c>
      <c r="AE34" s="10">
        <f>AVERAGE(AE8:AE28)</f>
        <v>0.54028571428571392</v>
      </c>
      <c r="AF34" s="10">
        <f>AVERAGE(AF8:AF28)</f>
        <v>0.1973809523809528</v>
      </c>
      <c r="AH34" s="19" t="s">
        <v>147</v>
      </c>
      <c r="AI34" s="10">
        <f>AVERAGE(AI8:AI24)</f>
        <v>0.6007647058823532</v>
      </c>
      <c r="AJ34" s="10">
        <f>AVERAGE(AJ8:AJ24)</f>
        <v>0.22158823529411731</v>
      </c>
      <c r="AP34" s="19" t="s">
        <v>147</v>
      </c>
      <c r="AQ34" s="10">
        <f>AVERAGE(AQ8:AQ31)</f>
        <v>0.2651666666666665</v>
      </c>
      <c r="AR34" s="10">
        <f>AVERAGE(AR8:AR31)</f>
        <v>0.2833333333333336</v>
      </c>
      <c r="AT34" s="19" t="s">
        <v>147</v>
      </c>
      <c r="AU34" s="10">
        <f>AVERAGE(AU8:AU31)</f>
        <v>0.16320833333333348</v>
      </c>
      <c r="AV34" s="10">
        <f>AVERAGE(AV8:AV31)</f>
        <v>0.1715833333333332</v>
      </c>
      <c r="AX34" s="19" t="s">
        <v>147</v>
      </c>
      <c r="AY34" s="10">
        <f>AVERAGE(AY8:AY31)</f>
        <v>0.16224999999999998</v>
      </c>
      <c r="AZ34" s="10">
        <f>AVERAGE(AZ8:AZ31)</f>
        <v>8.8583333333333389E-2</v>
      </c>
      <c r="BB34" s="19" t="s">
        <v>147</v>
      </c>
      <c r="BC34" s="10">
        <f>AVERAGE(BC8:BC31)</f>
        <v>0.1739166666666668</v>
      </c>
      <c r="BD34" s="10">
        <f>AVERAGE(BD8:BD31)</f>
        <v>0.21287499999999993</v>
      </c>
      <c r="BG34" s="19" t="s">
        <v>147</v>
      </c>
      <c r="BH34" s="10">
        <f>AVERAGE(BH8:BH26)</f>
        <v>1.9076842105263154</v>
      </c>
      <c r="BI34" s="10">
        <f>AVERAGE(BI8:BI26)</f>
        <v>0.20115789473684215</v>
      </c>
      <c r="BK34" s="19" t="s">
        <v>147</v>
      </c>
      <c r="BL34" s="10">
        <f>AVERAGE(BL8:BL30)</f>
        <v>0.93482608695652214</v>
      </c>
      <c r="BM34" s="10">
        <f>AVERAGE(BM8:BM30)</f>
        <v>0.31530434782608652</v>
      </c>
      <c r="BO34" s="19" t="s">
        <v>147</v>
      </c>
      <c r="BP34" s="10">
        <f>AVERAGE(BP8:BP28)</f>
        <v>0.72299999999999986</v>
      </c>
      <c r="BQ34" s="10">
        <f>AVERAGE(BQ8:BQ28)</f>
        <v>0.30966666666666665</v>
      </c>
      <c r="BS34" s="19" t="s">
        <v>147</v>
      </c>
      <c r="BT34" s="10">
        <f>AVERAGE(BT8:BT21)</f>
        <v>0.86807142857142883</v>
      </c>
      <c r="BU34" s="10">
        <f>AVERAGE(BU8:BU21)</f>
        <v>0.30371428571428549</v>
      </c>
      <c r="BW34" s="19" t="s">
        <v>147</v>
      </c>
      <c r="BX34" s="10">
        <f>AVERAGE(BX8:BX21)</f>
        <v>1.0224999999999997</v>
      </c>
      <c r="BY34" s="10">
        <f>AVERAGE(BY8:BY21)</f>
        <v>0.24550000000000013</v>
      </c>
      <c r="BZ34" s="6"/>
      <c r="CA34" s="6"/>
      <c r="CB34" s="6"/>
      <c r="CC34" s="19" t="s">
        <v>147</v>
      </c>
      <c r="CD34" s="10">
        <f>AVERAGE(CD8:CD31)</f>
        <v>7.7624999999999986E-2</v>
      </c>
      <c r="CE34" s="10">
        <f>AVERAGE(CE8:CE31)</f>
        <v>0.12266666666666666</v>
      </c>
      <c r="CF34" s="10"/>
      <c r="CG34" s="19" t="s">
        <v>147</v>
      </c>
      <c r="CH34" s="10">
        <f>AVERAGE(CH8:CH31)</f>
        <v>4.8666666666666608E-2</v>
      </c>
      <c r="CI34" s="10">
        <f>AVERAGE(CI8:CI31)</f>
        <v>0.20895833333333344</v>
      </c>
      <c r="CK34" s="19" t="s">
        <v>147</v>
      </c>
      <c r="CL34" s="10">
        <f>AVERAGE(CL8:CL31)</f>
        <v>8.0374999999999974E-2</v>
      </c>
      <c r="CM34" s="10">
        <f>AVERAGE(CM8:CM31)</f>
        <v>0.1400416666666667</v>
      </c>
      <c r="CO34" s="19" t="s">
        <v>147</v>
      </c>
      <c r="CP34" s="10">
        <f>AVERAGE(CP8:CP31)</f>
        <v>0.12287499999999996</v>
      </c>
      <c r="CQ34" s="10">
        <f>AVERAGE(CQ8:CQ31)</f>
        <v>0.19570833333333335</v>
      </c>
      <c r="CS34" s="19" t="s">
        <v>147</v>
      </c>
      <c r="CT34" s="10">
        <f>AVERAGE(CT8:CT31)</f>
        <v>0.11683333333333323</v>
      </c>
      <c r="CU34" s="10">
        <f>AVERAGE(CU8:CU31)</f>
        <v>0.15195833333333345</v>
      </c>
      <c r="CX34" s="19" t="s">
        <v>147</v>
      </c>
      <c r="CY34" s="10">
        <f>AVERAGE(CY8:CY31)</f>
        <v>1.0070833333333331</v>
      </c>
      <c r="CZ34" s="10">
        <f>AVERAGE(CZ8:CZ31)</f>
        <v>0.20900000000000007</v>
      </c>
      <c r="DA34" s="10"/>
      <c r="DB34" s="19" t="s">
        <v>147</v>
      </c>
      <c r="DC34" s="10">
        <f>AVERAGE(DC8:DC31)</f>
        <v>0.46179166666666682</v>
      </c>
      <c r="DD34" s="10">
        <f>AVERAGE(DD8:DD31)</f>
        <v>0.63054166666666656</v>
      </c>
      <c r="DF34" s="19" t="s">
        <v>147</v>
      </c>
      <c r="DG34" s="10">
        <f>AVERAGE(DG8:DG28)</f>
        <v>0.39352380952380966</v>
      </c>
      <c r="DH34" s="10">
        <f>AVERAGE(DH8:DH28)</f>
        <v>0.20490476190476173</v>
      </c>
      <c r="DJ34" s="19" t="s">
        <v>147</v>
      </c>
      <c r="DK34" s="10">
        <f>AVERAGE(DK8:DK30)</f>
        <v>0.2789565217391301</v>
      </c>
      <c r="DL34" s="10">
        <f>AVERAGE(DL8:DL30)</f>
        <v>0.53491304347826119</v>
      </c>
    </row>
    <row r="35" spans="1:116" x14ac:dyDescent="0.25">
      <c r="A35" s="19" t="s">
        <v>149</v>
      </c>
      <c r="B35" s="6">
        <f>STDEVA(B8:B31)</f>
        <v>0.13562124902981032</v>
      </c>
      <c r="C35" s="6">
        <f>STDEVA(C8:C31)</f>
        <v>5.5370147741084882E-2</v>
      </c>
      <c r="D35" s="6"/>
      <c r="E35" s="19" t="s">
        <v>149</v>
      </c>
      <c r="F35" s="6">
        <f>STDEVA(F8:F31)</f>
        <v>0.58374305538493965</v>
      </c>
      <c r="G35" s="6">
        <f>STDEVA(G8:G31)</f>
        <v>6.7002703817387516E-2</v>
      </c>
      <c r="H35" s="6"/>
      <c r="I35" s="19" t="s">
        <v>149</v>
      </c>
      <c r="J35" s="6">
        <f>STDEVA(J8:J31)</f>
        <v>0.20511608148572336</v>
      </c>
      <c r="K35" s="6">
        <f>STDEVA(K8:K31)</f>
        <v>3.1617620293808969E-2</v>
      </c>
      <c r="L35" s="6"/>
      <c r="M35" s="19" t="s">
        <v>149</v>
      </c>
      <c r="N35" s="6">
        <f>STDEVA(N8:N31)</f>
        <v>0.14012679946225898</v>
      </c>
      <c r="O35" s="6">
        <f>STDEVA(O8:O31)</f>
        <v>0.10005077515289759</v>
      </c>
      <c r="P35" s="6"/>
      <c r="Q35" s="19" t="s">
        <v>149</v>
      </c>
      <c r="R35" s="6">
        <f>STDEVA(R8:R31)</f>
        <v>7.1062625473102478E-2</v>
      </c>
      <c r="S35" s="6">
        <f>STDEVA(S8:S31)</f>
        <v>3.8248022587894108E-2</v>
      </c>
      <c r="T35" s="6"/>
      <c r="U35" s="6"/>
      <c r="V35" s="19" t="s">
        <v>149</v>
      </c>
      <c r="W35" s="6">
        <f>STDEVA(W8:W29)</f>
        <v>7.9970625018196032E-2</v>
      </c>
      <c r="X35" s="6">
        <f>STDEVA(X8:X29)</f>
        <v>3.5594274552972371E-2</v>
      </c>
      <c r="Y35" s="6"/>
      <c r="Z35" s="19" t="s">
        <v>149</v>
      </c>
      <c r="AA35" s="6">
        <f>STDEVA(AA8:AA26)</f>
        <v>0.12886946566695562</v>
      </c>
      <c r="AB35" s="6">
        <f>STDEVA(AB8:AB26)</f>
        <v>3.1669436628621615E-2</v>
      </c>
      <c r="AC35" s="6"/>
      <c r="AD35" s="19" t="s">
        <v>149</v>
      </c>
      <c r="AE35" s="6">
        <f>STDEVA(AE8:AE28)</f>
        <v>0.23311051946601291</v>
      </c>
      <c r="AF35" s="6">
        <f>STDEVA(AF8:AF28)</f>
        <v>6.3711440252498114E-2</v>
      </c>
      <c r="AH35" s="19" t="s">
        <v>149</v>
      </c>
      <c r="AI35" s="6">
        <f>STDEVA(AI8:AI24)</f>
        <v>0.14524700057650303</v>
      </c>
      <c r="AJ35" s="6">
        <f>STDEVA(AJ8:AJ24)</f>
        <v>8.8035545962645664E-2</v>
      </c>
      <c r="AP35" s="19" t="s">
        <v>149</v>
      </c>
      <c r="AQ35" s="6">
        <f>STDEVA(AQ8:AQ31)</f>
        <v>1.6406962113599901E-2</v>
      </c>
      <c r="AR35" s="6">
        <f>STDEVA(AR8:AR31)</f>
        <v>0.31054029587530008</v>
      </c>
      <c r="AT35" s="19" t="s">
        <v>149</v>
      </c>
      <c r="AU35" s="6">
        <f>STDEVA(AU8:AU31)</f>
        <v>1.2809572394406383E-2</v>
      </c>
      <c r="AV35" s="6">
        <f>STDEVA(AV8:AV31)</f>
        <v>2.6868304693475752E-2</v>
      </c>
      <c r="AX35" s="19" t="s">
        <v>149</v>
      </c>
      <c r="AY35" s="6">
        <f>STDEVA(AY8:AY31)</f>
        <v>1.4964450628362547E-2</v>
      </c>
      <c r="AZ35" s="6">
        <f>STDEVA(AZ8:AZ31)</f>
        <v>1.2829709633322065E-2</v>
      </c>
      <c r="BB35" s="19" t="s">
        <v>149</v>
      </c>
      <c r="BC35" s="6">
        <f>STDEVA(BC8:BC31)</f>
        <v>1.3262948280885943E-2</v>
      </c>
      <c r="BD35" s="6">
        <f>STDEVA(BD8:BD31)</f>
        <v>9.707026253990049E-2</v>
      </c>
      <c r="BG35" s="19" t="s">
        <v>149</v>
      </c>
      <c r="BH35" s="6">
        <f>STDEVA(BH8:BH26)</f>
        <v>0.56377547270676154</v>
      </c>
      <c r="BI35" s="6">
        <f>STDEVA(BI8:BI26)</f>
        <v>3.6344437382561878E-2</v>
      </c>
      <c r="BK35" s="19" t="s">
        <v>149</v>
      </c>
      <c r="BL35" s="6">
        <f>STDEVA(BL8:BL30)</f>
        <v>0.45709563870693531</v>
      </c>
      <c r="BM35" s="6">
        <f>STDEVA(BM8:BM30)</f>
        <v>9.1550003615812975E-2</v>
      </c>
      <c r="BO35" s="19" t="s">
        <v>149</v>
      </c>
      <c r="BP35" s="6">
        <f>STDEVA(BP8:BP28)</f>
        <v>0.13006459933433112</v>
      </c>
      <c r="BQ35" s="6">
        <f>STDEVA(BQ8:BQ28)</f>
        <v>7.0417564096845076E-2</v>
      </c>
      <c r="BS35" s="19" t="s">
        <v>149</v>
      </c>
      <c r="BT35" s="6">
        <f>STDEVA(BT8:BT21)</f>
        <v>8.9833576287329589E-2</v>
      </c>
      <c r="BU35" s="6">
        <f>STDEVA(BU8:BU21)</f>
        <v>3.0172398419310738E-2</v>
      </c>
      <c r="BW35" s="19" t="s">
        <v>149</v>
      </c>
      <c r="BX35" s="6">
        <f>STDEVA(BX8:BX21)</f>
        <v>0.34357615883974985</v>
      </c>
      <c r="BY35" s="6">
        <f>STDEVA(BY8:BY21)</f>
        <v>5.9861057072576392E-2</v>
      </c>
      <c r="BZ35" s="6"/>
      <c r="CA35" s="6"/>
      <c r="CB35" s="6"/>
      <c r="CC35" s="38" t="s">
        <v>149</v>
      </c>
      <c r="CD35" s="6">
        <f>STDEVA(CD8:CD31)</f>
        <v>8.1015967293625452E-3</v>
      </c>
      <c r="CE35" s="6">
        <f>STDEVA(CE8:CE31)</f>
        <v>1.5170528255015987E-2</v>
      </c>
      <c r="CF35" s="6"/>
      <c r="CG35" s="38" t="s">
        <v>149</v>
      </c>
      <c r="CH35" s="6">
        <f>STDEVA(CH8:CH31)</f>
        <v>4.4591544008943263E-3</v>
      </c>
      <c r="CI35" s="6">
        <f>STDEVA(CI8:CI31)</f>
        <v>2.2614883838182248E-2</v>
      </c>
      <c r="CJ35" s="6"/>
      <c r="CK35" s="38" t="s">
        <v>149</v>
      </c>
      <c r="CL35" s="6">
        <f>STDEVA(CL8:CL31)</f>
        <v>6.7554325964528329E-3</v>
      </c>
      <c r="CM35" s="6">
        <f>STDEVA(CM8:CM31)</f>
        <v>1.2220720702673547E-2</v>
      </c>
      <c r="CO35" s="38" t="s">
        <v>149</v>
      </c>
      <c r="CP35" s="6">
        <f>STDEVA(CP8:CP31)</f>
        <v>7.2009208348351884E-3</v>
      </c>
      <c r="CQ35" s="6">
        <f>STDEVA(CQ8:CQ31)</f>
        <v>4.5267782157393979E-2</v>
      </c>
      <c r="CS35" s="38" t="s">
        <v>149</v>
      </c>
      <c r="CT35" s="6">
        <f>STDEVA(CT8:CT31)</f>
        <v>1.188958867415427E-2</v>
      </c>
      <c r="CU35" s="6">
        <f>STDEVA(CU8:CU31)</f>
        <v>2.6956453073778905E-2</v>
      </c>
      <c r="CX35" s="38" t="s">
        <v>149</v>
      </c>
      <c r="CY35" s="6">
        <f>STDEVA(CY8:CY31)</f>
        <v>0.4883405722369929</v>
      </c>
      <c r="CZ35" s="6">
        <f>STDEVA(CZ8:CZ31)</f>
        <v>6.7387910152954075E-2</v>
      </c>
      <c r="DA35" s="6"/>
      <c r="DB35" s="38" t="s">
        <v>149</v>
      </c>
      <c r="DC35" s="6">
        <f>STDEVA(DC8:DC31)</f>
        <v>9.7482207592470144E-2</v>
      </c>
      <c r="DD35" s="6">
        <f>STDEVA(DD8:DD31)</f>
        <v>1.4075198347252258</v>
      </c>
      <c r="DF35" s="38" t="s">
        <v>149</v>
      </c>
      <c r="DG35" s="6">
        <f>STDEVA(DG8:DG28)</f>
        <v>0.19152848849391008</v>
      </c>
      <c r="DH35" s="6">
        <f>STDEVA(DH8:DH28)</f>
        <v>9.9892394486219491E-2</v>
      </c>
      <c r="DJ35" s="38" t="s">
        <v>149</v>
      </c>
      <c r="DK35" s="6">
        <f>STDEVA(DK8:DK30)</f>
        <v>5.0018613136301883E-2</v>
      </c>
      <c r="DL35" s="6">
        <f>STDEVA(DL8:DL30)</f>
        <v>0.47863773671112964</v>
      </c>
    </row>
    <row r="36" spans="1:116" x14ac:dyDescent="0.25">
      <c r="A36" s="19" t="s">
        <v>148</v>
      </c>
      <c r="B36">
        <f>COUNT(B8:B31)</f>
        <v>24</v>
      </c>
      <c r="C36">
        <f>COUNT(C8:C31)</f>
        <v>24</v>
      </c>
      <c r="E36" s="19" t="s">
        <v>148</v>
      </c>
      <c r="F36">
        <f>COUNT(F8:F31)</f>
        <v>24</v>
      </c>
      <c r="G36">
        <f>COUNT(G8:G31)</f>
        <v>24</v>
      </c>
      <c r="I36" s="19" t="s">
        <v>148</v>
      </c>
      <c r="J36">
        <f>COUNT(J8:J31)</f>
        <v>24</v>
      </c>
      <c r="K36">
        <f>COUNT(K8:K31)</f>
        <v>24</v>
      </c>
      <c r="M36" s="19" t="s">
        <v>148</v>
      </c>
      <c r="N36">
        <f>COUNT(N8:N31)</f>
        <v>24</v>
      </c>
      <c r="O36">
        <f>COUNT(O8:O31)</f>
        <v>24</v>
      </c>
      <c r="Q36" s="19" t="s">
        <v>148</v>
      </c>
      <c r="R36">
        <f>COUNT(R8:R31)</f>
        <v>24</v>
      </c>
      <c r="S36">
        <f>COUNT(S8:S31)</f>
        <v>24</v>
      </c>
      <c r="T36" s="6"/>
      <c r="U36" s="6"/>
      <c r="V36" s="19" t="s">
        <v>148</v>
      </c>
      <c r="W36">
        <f>COUNT(W8:W29)</f>
        <v>22</v>
      </c>
      <c r="X36">
        <f>COUNT(X8:X29)</f>
        <v>22</v>
      </c>
      <c r="Y36" s="6"/>
      <c r="Z36" s="19" t="s">
        <v>148</v>
      </c>
      <c r="AA36">
        <f>COUNT(AA8:AA26)</f>
        <v>19</v>
      </c>
      <c r="AB36">
        <f>COUNT(AB8:AB26)</f>
        <v>19</v>
      </c>
      <c r="AC36" s="6"/>
      <c r="AD36" s="19" t="s">
        <v>148</v>
      </c>
      <c r="AE36">
        <f>COUNT(AE8:AE28)</f>
        <v>21</v>
      </c>
      <c r="AF36">
        <f>COUNT(AF8:AF28)</f>
        <v>21</v>
      </c>
      <c r="AH36" s="19" t="s">
        <v>148</v>
      </c>
      <c r="AI36">
        <f>COUNT(AI8:AI24)</f>
        <v>17</v>
      </c>
      <c r="AJ36">
        <f>COUNT(AJ8:AJ24)</f>
        <v>17</v>
      </c>
      <c r="AP36" s="19" t="s">
        <v>148</v>
      </c>
      <c r="AQ36">
        <f>COUNT(AQ8:AQ31)</f>
        <v>24</v>
      </c>
      <c r="AR36">
        <f>COUNT(AR8:AR31)</f>
        <v>24</v>
      </c>
      <c r="AT36" s="19" t="s">
        <v>148</v>
      </c>
      <c r="AU36">
        <f>COUNT(AU8:AU31)</f>
        <v>24</v>
      </c>
      <c r="AV36">
        <f>COUNT(AV8:AV31)</f>
        <v>24</v>
      </c>
      <c r="AX36" s="19" t="s">
        <v>148</v>
      </c>
      <c r="AY36">
        <f>COUNT(AY8:AY31)</f>
        <v>24</v>
      </c>
      <c r="AZ36">
        <f>COUNT(AZ8:AZ31)</f>
        <v>24</v>
      </c>
      <c r="BB36" s="19" t="s">
        <v>148</v>
      </c>
      <c r="BC36">
        <f>COUNT(BC8:BC31)</f>
        <v>24</v>
      </c>
      <c r="BD36">
        <f>COUNT(BD8:BD31)</f>
        <v>24</v>
      </c>
      <c r="BG36" s="19" t="s">
        <v>148</v>
      </c>
      <c r="BH36">
        <f>COUNT(BH8:BH26)</f>
        <v>19</v>
      </c>
      <c r="BI36">
        <f>COUNT(BI8:BI26)</f>
        <v>19</v>
      </c>
      <c r="BK36" s="19" t="s">
        <v>148</v>
      </c>
      <c r="BL36">
        <f>COUNT(BL8:BL31)</f>
        <v>23</v>
      </c>
      <c r="BM36">
        <f>COUNT(BM8:BM31)</f>
        <v>23</v>
      </c>
      <c r="BO36" s="19" t="s">
        <v>148</v>
      </c>
      <c r="BP36">
        <f>COUNT(BP8:BP28)</f>
        <v>21</v>
      </c>
      <c r="BQ36">
        <f>COUNT(BQ8:BQ28)</f>
        <v>21</v>
      </c>
      <c r="BS36" s="19" t="s">
        <v>148</v>
      </c>
      <c r="BT36">
        <f>COUNT(BT8:BT21)</f>
        <v>14</v>
      </c>
      <c r="BU36">
        <f>COUNT(BU8:BU21)</f>
        <v>14</v>
      </c>
      <c r="BW36" s="19" t="s">
        <v>148</v>
      </c>
      <c r="BX36">
        <f>COUNT(BX8:BX21)</f>
        <v>14</v>
      </c>
      <c r="BY36">
        <f>COUNT(BY8:BY21)</f>
        <v>14</v>
      </c>
      <c r="BZ36" s="6"/>
      <c r="CA36" s="6"/>
      <c r="CB36" s="6"/>
      <c r="CC36" s="19" t="s">
        <v>148</v>
      </c>
      <c r="CD36">
        <f>COUNT(CD8:CD31)</f>
        <v>24</v>
      </c>
      <c r="CE36">
        <f>COUNT(CE8:CE31)</f>
        <v>24</v>
      </c>
      <c r="CG36" s="19" t="s">
        <v>148</v>
      </c>
      <c r="CH36">
        <f>COUNT(CH8:CH31)</f>
        <v>24</v>
      </c>
      <c r="CI36">
        <f>COUNT(CI8:CI31)</f>
        <v>24</v>
      </c>
      <c r="CK36" s="19" t="s">
        <v>148</v>
      </c>
      <c r="CL36">
        <f>COUNT(CL8:CL31)</f>
        <v>24</v>
      </c>
      <c r="CM36">
        <f>COUNT(CM8:CM31)</f>
        <v>24</v>
      </c>
      <c r="CO36" s="19" t="s">
        <v>148</v>
      </c>
      <c r="CP36">
        <f>COUNT(CP8:CP31)</f>
        <v>24</v>
      </c>
      <c r="CQ36">
        <f>COUNT(CQ8:CQ31)</f>
        <v>24</v>
      </c>
      <c r="CS36" s="19" t="s">
        <v>148</v>
      </c>
      <c r="CT36">
        <f>COUNT(CT8:CT31)</f>
        <v>24</v>
      </c>
      <c r="CU36">
        <f>COUNT(CU8:CU31)</f>
        <v>24</v>
      </c>
      <c r="CX36" s="19" t="s">
        <v>148</v>
      </c>
      <c r="CY36">
        <f>COUNT(CY8:CY31)</f>
        <v>24</v>
      </c>
      <c r="CZ36">
        <f>COUNT(CZ8:CZ31)</f>
        <v>24</v>
      </c>
      <c r="DB36" s="19" t="s">
        <v>148</v>
      </c>
      <c r="DC36">
        <f>COUNT(DC8:DC31)</f>
        <v>24</v>
      </c>
      <c r="DD36">
        <f>COUNT(DD8:DD31)</f>
        <v>24</v>
      </c>
      <c r="DF36" s="19" t="s">
        <v>148</v>
      </c>
      <c r="DG36">
        <f>COUNT(DG8:DG28)</f>
        <v>21</v>
      </c>
      <c r="DH36">
        <f>COUNT(DH8:DH28)</f>
        <v>21</v>
      </c>
      <c r="DJ36" s="19" t="s">
        <v>148</v>
      </c>
      <c r="DK36">
        <f>COUNT(DK8:DK30)</f>
        <v>23</v>
      </c>
      <c r="DL36">
        <f>COUNT(DL8:DL30)</f>
        <v>23</v>
      </c>
    </row>
    <row r="37" spans="1:116" x14ac:dyDescent="0.25">
      <c r="A37" s="19" t="s">
        <v>166</v>
      </c>
      <c r="B37" s="17">
        <f>100*B35/B34</f>
        <v>56.607130029833911</v>
      </c>
      <c r="C37" s="17">
        <f>100*C35/C34</f>
        <v>66.811641316542719</v>
      </c>
      <c r="D37" s="17"/>
      <c r="E37" s="19" t="s">
        <v>166</v>
      </c>
      <c r="F37" s="17">
        <f>100*F35/F34</f>
        <v>100.86999301057345</v>
      </c>
      <c r="G37" s="17">
        <f>100*G35/G34</f>
        <v>73.093858709877338</v>
      </c>
      <c r="H37" s="17"/>
      <c r="I37" s="19" t="s">
        <v>166</v>
      </c>
      <c r="J37" s="17">
        <f>100*J35/J34</f>
        <v>70.92329571614124</v>
      </c>
      <c r="K37" s="17">
        <f>100*K35/K34</f>
        <v>39.645918863710236</v>
      </c>
      <c r="L37" s="17"/>
      <c r="M37" s="19" t="s">
        <v>166</v>
      </c>
      <c r="N37" s="17">
        <f>100*N35/N34</f>
        <v>28.46418270921891</v>
      </c>
      <c r="O37" s="17">
        <f>100*O35/O34</f>
        <v>59.333298830480452</v>
      </c>
      <c r="P37" s="17"/>
      <c r="Q37" s="19" t="s">
        <v>166</v>
      </c>
      <c r="R37" s="17">
        <f>100*R35/R34</f>
        <v>25.527660699812309</v>
      </c>
      <c r="S37" s="17">
        <f>100*S35/S34</f>
        <v>61.401507833408488</v>
      </c>
      <c r="T37" s="6"/>
      <c r="U37" s="6"/>
      <c r="V37" s="19" t="s">
        <v>166</v>
      </c>
      <c r="W37" s="17">
        <f>100*W35/W34</f>
        <v>12.127619427864566</v>
      </c>
      <c r="X37" s="17">
        <f>100*X35/X34</f>
        <v>19.885069582666137</v>
      </c>
      <c r="Y37" s="6"/>
      <c r="Z37" s="19" t="s">
        <v>166</v>
      </c>
      <c r="AA37" s="17">
        <f>100*AA35/AA34</f>
        <v>26.886129874515827</v>
      </c>
      <c r="AB37" s="17">
        <f>100*AB35/AB34</f>
        <v>22.024864419612417</v>
      </c>
      <c r="AC37" s="19"/>
      <c r="AD37" s="19" t="s">
        <v>166</v>
      </c>
      <c r="AE37" s="17">
        <f>100*AE35/AE34</f>
        <v>43.145786257590999</v>
      </c>
      <c r="AF37" s="17">
        <f>100*AF35/AF34</f>
        <v>32.278413638177504</v>
      </c>
      <c r="AH37" s="19" t="s">
        <v>166</v>
      </c>
      <c r="AI37" s="17">
        <f>100*AI35/AI34</f>
        <v>24.17701958093166</v>
      </c>
      <c r="AJ37" s="17">
        <f>100*AJ35/AJ34</f>
        <v>39.729341156490008</v>
      </c>
      <c r="AP37" s="19" t="s">
        <v>166</v>
      </c>
      <c r="AQ37" s="17">
        <f>100*AQ35/AQ34</f>
        <v>6.1874150019861389</v>
      </c>
      <c r="AR37" s="17">
        <f>100*AR35/AR34</f>
        <v>109.60245736775286</v>
      </c>
      <c r="AT37" s="19" t="s">
        <v>166</v>
      </c>
      <c r="AU37" s="17">
        <f>100*AU35/AU34</f>
        <v>7.848601926621213</v>
      </c>
      <c r="AV37" s="17">
        <f>100*AV35/AV34</f>
        <v>15.65904110353129</v>
      </c>
      <c r="AX37" s="19" t="s">
        <v>166</v>
      </c>
      <c r="AY37" s="17">
        <f>100*AY35/AY34</f>
        <v>9.223082051379075</v>
      </c>
      <c r="AZ37" s="17">
        <f>100*AZ35/AZ34</f>
        <v>14.483209369695642</v>
      </c>
      <c r="BB37" s="19" t="s">
        <v>166</v>
      </c>
      <c r="BC37" s="17">
        <f>100*BC35/BC34</f>
        <v>7.626036385751374</v>
      </c>
      <c r="BD37" s="17">
        <f>100*BD35/BD34</f>
        <v>45.599653571297956</v>
      </c>
      <c r="BG37" s="19" t="s">
        <v>166</v>
      </c>
      <c r="BH37" s="17">
        <f>100*BH35/BH34</f>
        <v>29.552871989815348</v>
      </c>
      <c r="BI37" s="17">
        <f>100*BI35/BI34</f>
        <v>18.06761669986069</v>
      </c>
      <c r="BK37" s="19" t="s">
        <v>166</v>
      </c>
      <c r="BL37" s="17">
        <f>100*BL35/BL34</f>
        <v>48.896328962650607</v>
      </c>
      <c r="BM37" s="17">
        <f>100*BM35/BM34</f>
        <v>29.035439646493401</v>
      </c>
      <c r="BO37" s="19" t="s">
        <v>166</v>
      </c>
      <c r="BP37" s="17">
        <f>100*BP35/BP34</f>
        <v>17.989571138911639</v>
      </c>
      <c r="BQ37" s="17">
        <f>100*BQ35/BQ34</f>
        <v>22.739794649142652</v>
      </c>
      <c r="BS37" s="19" t="s">
        <v>166</v>
      </c>
      <c r="BT37" s="17">
        <f>100*BT35/BT34</f>
        <v>10.348638756048826</v>
      </c>
      <c r="BU37" s="17">
        <f>100*BU35/BU34</f>
        <v>9.9344679649659131</v>
      </c>
      <c r="BW37" s="19" t="s">
        <v>166</v>
      </c>
      <c r="BX37" s="17">
        <f>100*BX35/BX34</f>
        <v>33.601580326625914</v>
      </c>
      <c r="BY37" s="17">
        <f>100*BY35/BY34</f>
        <v>24.383322636487318</v>
      </c>
      <c r="BZ37" s="6"/>
      <c r="CA37" s="6"/>
      <c r="CB37" s="6"/>
      <c r="CC37" s="39" t="s">
        <v>166</v>
      </c>
      <c r="CD37" s="17">
        <f>100*CD35/CD34</f>
        <v>10.436839586940479</v>
      </c>
      <c r="CE37" s="17">
        <f>100*CE35/CE34</f>
        <v>12.367278468763034</v>
      </c>
      <c r="CF37" s="17"/>
      <c r="CG37" s="39" t="s">
        <v>166</v>
      </c>
      <c r="CH37" s="17">
        <f>100*CH35/CH34</f>
        <v>9.1626460292349279</v>
      </c>
      <c r="CI37" s="17">
        <f>100*CI35/CI34</f>
        <v>10.822676213686414</v>
      </c>
      <c r="CK37" s="39" t="s">
        <v>166</v>
      </c>
      <c r="CL37" s="17">
        <f>100*CL35/CL34</f>
        <v>8.4048928105167473</v>
      </c>
      <c r="CM37" s="17">
        <f>100*CM35/CM34</f>
        <v>8.7264890468362104</v>
      </c>
      <c r="CN37" s="17"/>
      <c r="CO37" s="39" t="s">
        <v>166</v>
      </c>
      <c r="CP37" s="17">
        <f>100*CP35/CP34</f>
        <v>5.8603628360815385</v>
      </c>
      <c r="CQ37" s="17">
        <f>100*CQ35/CQ34</f>
        <v>23.130227204118704</v>
      </c>
      <c r="CS37" s="39" t="s">
        <v>166</v>
      </c>
      <c r="CT37" s="17">
        <f>100*CT35/CT34</f>
        <v>10.176538094853877</v>
      </c>
      <c r="CU37" s="17">
        <f>100*CU35/CU34</f>
        <v>17.739371367444289</v>
      </c>
      <c r="CX37" s="39" t="s">
        <v>166</v>
      </c>
      <c r="CY37" s="17">
        <f>100*CY35/CY34</f>
        <v>48.490582265981928</v>
      </c>
      <c r="CZ37" s="17">
        <f>100*CZ35/CZ34</f>
        <v>32.243019211939739</v>
      </c>
      <c r="DA37" s="17"/>
      <c r="DB37" s="39" t="s">
        <v>166</v>
      </c>
      <c r="DC37" s="17">
        <f>100*DC35/DC34</f>
        <v>21.10956403698712</v>
      </c>
      <c r="DD37" s="17">
        <f>100*DD35/DD34</f>
        <v>223.22392145249074</v>
      </c>
      <c r="DF37" s="39" t="s">
        <v>166</v>
      </c>
      <c r="DG37" s="17">
        <f>100*DG35/DG34</f>
        <v>48.670114452711879</v>
      </c>
      <c r="DH37" s="17">
        <f>100*DH35/DH34</f>
        <v>48.75064569394867</v>
      </c>
      <c r="DJ37" s="39" t="s">
        <v>166</v>
      </c>
      <c r="DK37" s="17">
        <f>100*DK35/DK34</f>
        <v>17.930612564447394</v>
      </c>
      <c r="DL37" s="17">
        <f>100*DL35/DL34</f>
        <v>89.47954112294542</v>
      </c>
    </row>
    <row r="38" spans="1:116" x14ac:dyDescent="0.25">
      <c r="A38" s="19" t="s">
        <v>308</v>
      </c>
      <c r="B38" s="10">
        <f>(B19+B20)/2</f>
        <v>0.23849999999999949</v>
      </c>
      <c r="C38" s="10">
        <f>(C19+C20)/2</f>
        <v>6.5500000000000558E-2</v>
      </c>
      <c r="D38" s="17"/>
      <c r="E38" s="19" t="s">
        <v>308</v>
      </c>
      <c r="F38" s="10">
        <f>(F19+F20)/2</f>
        <v>0.40650000000000019</v>
      </c>
      <c r="G38" s="10">
        <f>(G19+G20)/2</f>
        <v>6.7000000000000171E-2</v>
      </c>
      <c r="H38" s="17"/>
      <c r="I38" s="19" t="s">
        <v>308</v>
      </c>
      <c r="J38" s="10">
        <f>(J19+J20)/2</f>
        <v>0.22049999999999992</v>
      </c>
      <c r="K38" s="10">
        <f>(K19+K20)/2</f>
        <v>7.6500000000000234E-2</v>
      </c>
      <c r="L38" s="17"/>
      <c r="M38" s="19" t="s">
        <v>308</v>
      </c>
      <c r="N38" s="10">
        <f>(N19+N20)/2</f>
        <v>0.51700000000000035</v>
      </c>
      <c r="O38" s="10">
        <f>(O19+O20)/2</f>
        <v>0.11699999999999955</v>
      </c>
      <c r="P38" s="17"/>
      <c r="Q38" s="19" t="s">
        <v>308</v>
      </c>
      <c r="R38" s="10">
        <f>(R19+R20)/2</f>
        <v>0.27899999999999991</v>
      </c>
      <c r="S38" s="10">
        <f>(S19+S20)/2</f>
        <v>5.3000000000000824E-2</v>
      </c>
      <c r="T38" s="6"/>
      <c r="U38" s="6"/>
      <c r="V38" s="19" t="s">
        <v>308</v>
      </c>
      <c r="W38" s="10">
        <f>(W18+W19)/2</f>
        <v>0.65700000000000036</v>
      </c>
      <c r="X38" s="10">
        <f>(X18+X19)/2</f>
        <v>0.16799999999999965</v>
      </c>
      <c r="Y38" s="6"/>
      <c r="Z38" s="19" t="s">
        <v>308</v>
      </c>
      <c r="AA38" s="10">
        <f>AA17</f>
        <v>0.48300000000000054</v>
      </c>
      <c r="AB38" s="10">
        <f>AB17</f>
        <v>0.1379999999999999</v>
      </c>
      <c r="AC38" s="19"/>
      <c r="AD38" s="19" t="s">
        <v>308</v>
      </c>
      <c r="AE38" s="10">
        <f>AE18</f>
        <v>0.47299999999999898</v>
      </c>
      <c r="AF38" s="10">
        <f>AF18</f>
        <v>0.16499999999999915</v>
      </c>
      <c r="AH38" s="19" t="s">
        <v>308</v>
      </c>
      <c r="AI38" s="10">
        <f>AI16</f>
        <v>0.5730000000000004</v>
      </c>
      <c r="AJ38" s="10">
        <f>AJ16</f>
        <v>0.2159999999999993</v>
      </c>
      <c r="AP38" s="19" t="s">
        <v>308</v>
      </c>
      <c r="AQ38" s="10">
        <f>(AQ19+AQ20)/2</f>
        <v>0.2704999999999993</v>
      </c>
      <c r="AR38" s="10">
        <f>(AR19+AR20)/2</f>
        <v>0.22499999999999964</v>
      </c>
      <c r="AT38" s="19" t="s">
        <v>308</v>
      </c>
      <c r="AU38" s="10">
        <f>(AU19+AU20)/2</f>
        <v>0.16800000000000104</v>
      </c>
      <c r="AV38" s="10">
        <f>(AV19+AV20)/2</f>
        <v>0.16449999999999942</v>
      </c>
      <c r="AX38" s="19" t="s">
        <v>308</v>
      </c>
      <c r="AY38" s="10">
        <f>(AY19+AY20)/2</f>
        <v>0.16450000000000031</v>
      </c>
      <c r="AZ38" s="10">
        <f>(AZ19+AZ20)/2</f>
        <v>8.6999999999999744E-2</v>
      </c>
      <c r="BB38" s="19" t="s">
        <v>308</v>
      </c>
      <c r="BC38" s="10">
        <f>(BC19+BC20)/2</f>
        <v>0.17200000000000015</v>
      </c>
      <c r="BD38" s="10">
        <f>(BD19+BD20)/2</f>
        <v>0.19199999999999928</v>
      </c>
      <c r="BG38" s="19" t="s">
        <v>308</v>
      </c>
      <c r="BH38" s="10">
        <f>(BH19+BH20)/2</f>
        <v>1.8609999999999998</v>
      </c>
      <c r="BI38" s="10">
        <f>(BI19+BI20)/2</f>
        <v>0.20650000000000013</v>
      </c>
      <c r="BK38" s="19" t="s">
        <v>308</v>
      </c>
      <c r="BL38" s="10">
        <f>BL19</f>
        <v>0.76900000000000102</v>
      </c>
      <c r="BM38" s="10">
        <f>BM19</f>
        <v>0.31200000000000117</v>
      </c>
      <c r="BO38" s="19" t="s">
        <v>308</v>
      </c>
      <c r="BP38" s="10">
        <f>BP18</f>
        <v>0.74599999999999866</v>
      </c>
      <c r="BQ38" s="10">
        <f>BQ18</f>
        <v>0.29599999999999937</v>
      </c>
      <c r="BS38" s="19" t="s">
        <v>308</v>
      </c>
      <c r="BT38" s="10">
        <f>(BT14+BT15)/2</f>
        <v>0.88549999999999995</v>
      </c>
      <c r="BU38" s="10">
        <f>(BU14+BU15)/2</f>
        <v>0.29199999999999982</v>
      </c>
      <c r="BW38" s="19" t="s">
        <v>308</v>
      </c>
      <c r="BX38" s="10">
        <f>(BX14+BX15)/2</f>
        <v>1.0924999999999989</v>
      </c>
      <c r="BY38" s="10">
        <f>(BY14+BY15)/2</f>
        <v>0.23250000000000171</v>
      </c>
      <c r="BZ38" s="6"/>
      <c r="CA38" s="6"/>
      <c r="CB38" s="6"/>
      <c r="CC38" s="19" t="s">
        <v>308</v>
      </c>
      <c r="CD38" s="10">
        <f>(CD19+CD20)/2</f>
        <v>7.6000000000000068E-2</v>
      </c>
      <c r="CE38" s="10">
        <f>(CE19+CE20)/2</f>
        <v>0.11650000000000005</v>
      </c>
      <c r="CF38" s="6"/>
      <c r="CG38" s="19" t="s">
        <v>308</v>
      </c>
      <c r="CH38" s="10">
        <f>(CH19+CH20)/2</f>
        <v>4.899999999999971E-2</v>
      </c>
      <c r="CI38" s="10">
        <f>(CI19+CI20)/2</f>
        <v>0.20800000000000007</v>
      </c>
      <c r="CJ38" s="19"/>
      <c r="CK38" s="19" t="s">
        <v>308</v>
      </c>
      <c r="CL38" s="10">
        <f>(CL19+CL20)/2</f>
        <v>8.4000000000000297E-2</v>
      </c>
      <c r="CM38" s="10">
        <f>(CM19+CM20)/2</f>
        <v>0.13550000000000006</v>
      </c>
      <c r="CO38" s="19" t="s">
        <v>308</v>
      </c>
      <c r="CP38" s="10">
        <f>(CP19+CP20)/2</f>
        <v>0.12599999999999945</v>
      </c>
      <c r="CQ38" s="10">
        <f>(CQ19+CQ20)/2</f>
        <v>0.18400000000000016</v>
      </c>
      <c r="CS38" s="19" t="s">
        <v>308</v>
      </c>
      <c r="CT38" s="10">
        <f>(CT19+CT20)/2</f>
        <v>0.12000000000000011</v>
      </c>
      <c r="CU38" s="10">
        <f>(CU19+CU20)/2</f>
        <v>0.14100000000000001</v>
      </c>
      <c r="CX38" s="19" t="s">
        <v>308</v>
      </c>
      <c r="CY38" s="10">
        <f>(CY19+CY20)/2</f>
        <v>0.85699999999999932</v>
      </c>
      <c r="CZ38" s="10">
        <f>(CZ19+CZ20)/2</f>
        <v>0.20699999999999896</v>
      </c>
      <c r="DA38" s="17"/>
      <c r="DB38" s="19" t="s">
        <v>308</v>
      </c>
      <c r="DC38" s="10">
        <f>(DC19+DC20)/2</f>
        <v>0.4564999999999988</v>
      </c>
      <c r="DD38" s="10">
        <f>(DD19+DD20)/2</f>
        <v>0.34800000000000075</v>
      </c>
      <c r="DF38" s="19" t="s">
        <v>308</v>
      </c>
      <c r="DG38" s="10">
        <f>DG18</f>
        <v>0.38000000000000078</v>
      </c>
      <c r="DH38" s="10">
        <f>DH18</f>
        <v>0.22699999999999854</v>
      </c>
      <c r="DJ38" s="19" t="s">
        <v>308</v>
      </c>
      <c r="DK38" s="10">
        <f>DK19</f>
        <v>0.28500000000000014</v>
      </c>
      <c r="DL38" s="10">
        <f>DL19</f>
        <v>0.43800000000000239</v>
      </c>
    </row>
    <row r="39" spans="1:116" x14ac:dyDescent="0.25">
      <c r="A39" s="19"/>
      <c r="B39" s="17"/>
      <c r="C39" s="17"/>
      <c r="D39" s="17"/>
      <c r="E39" s="19"/>
      <c r="F39" s="17"/>
      <c r="G39" s="17"/>
      <c r="H39" s="17"/>
      <c r="I39" s="19"/>
      <c r="J39" s="17"/>
      <c r="K39" s="17"/>
      <c r="L39" s="17"/>
      <c r="M39" s="19"/>
      <c r="N39" s="17"/>
      <c r="O39" s="17"/>
      <c r="P39" s="17"/>
      <c r="Q39" s="19"/>
      <c r="R39" s="17"/>
      <c r="S39" s="17"/>
      <c r="T39" s="6"/>
      <c r="U39" s="6"/>
      <c r="V39" s="19"/>
      <c r="W39" s="17"/>
      <c r="X39" s="17"/>
      <c r="Y39" s="6"/>
      <c r="Z39" s="19"/>
      <c r="AA39" s="17"/>
      <c r="AB39" s="17"/>
      <c r="AC39" s="19"/>
      <c r="AD39" s="19"/>
      <c r="AE39" s="17"/>
      <c r="AF39" s="17"/>
      <c r="AH39" s="19"/>
      <c r="AI39" s="17"/>
      <c r="AJ39" s="17"/>
      <c r="AP39" s="19"/>
      <c r="AQ39" s="17"/>
      <c r="AR39" s="17"/>
      <c r="AT39" s="19"/>
      <c r="AU39" s="17"/>
      <c r="AV39" s="17"/>
      <c r="AX39" s="19"/>
      <c r="AY39" s="17"/>
      <c r="AZ39" s="17"/>
      <c r="BB39" s="19"/>
      <c r="BC39" s="17"/>
      <c r="BD39" s="17"/>
      <c r="BG39" s="19"/>
      <c r="BH39" s="17"/>
      <c r="BI39" s="17"/>
      <c r="BK39" s="19"/>
      <c r="BL39" s="17"/>
      <c r="BM39" s="17"/>
      <c r="BO39" s="19"/>
      <c r="BP39" s="17"/>
      <c r="BQ39" s="17"/>
      <c r="BS39" s="19"/>
      <c r="BT39" s="17"/>
      <c r="BU39" s="17"/>
      <c r="BW39" s="19"/>
      <c r="BX39" s="17"/>
      <c r="BY39" s="17"/>
      <c r="BZ39" s="6"/>
      <c r="CA39" s="6"/>
      <c r="CB39" s="6"/>
      <c r="CC39" s="39"/>
      <c r="CD39" s="17"/>
      <c r="CE39" s="17"/>
      <c r="CF39" s="17"/>
      <c r="CG39" s="39"/>
      <c r="CH39" s="17"/>
      <c r="CI39" s="17"/>
      <c r="CK39" s="39"/>
      <c r="CL39" s="17"/>
      <c r="CM39" s="17"/>
      <c r="CN39" s="17"/>
      <c r="CO39" s="39"/>
      <c r="CP39" s="17"/>
      <c r="CQ39" s="17"/>
      <c r="CS39" s="39"/>
      <c r="CT39" s="17"/>
      <c r="CU39" s="17"/>
      <c r="CX39" s="39"/>
      <c r="CY39" s="17"/>
      <c r="CZ39" s="17"/>
      <c r="DA39" s="17"/>
      <c r="DB39" s="39"/>
      <c r="DC39" s="17"/>
      <c r="DD39" s="17"/>
      <c r="DF39" s="39"/>
      <c r="DG39" s="17"/>
      <c r="DH39" s="17"/>
      <c r="DJ39" s="39"/>
      <c r="DK39" s="17"/>
      <c r="DL39" s="17"/>
    </row>
    <row r="40" spans="1:116" x14ac:dyDescent="0.25">
      <c r="A40" s="21" t="s">
        <v>173</v>
      </c>
      <c r="E40" s="21"/>
      <c r="I40" s="21"/>
      <c r="M40" s="21"/>
      <c r="Q40" s="21"/>
      <c r="T40" s="6"/>
      <c r="U40" s="6"/>
      <c r="V40" s="21" t="s">
        <v>173</v>
      </c>
      <c r="Y40" s="6"/>
      <c r="Z40" s="21"/>
      <c r="AC40" s="19"/>
      <c r="AP40" s="21" t="s">
        <v>173</v>
      </c>
      <c r="AT40" s="21"/>
      <c r="AX40" s="21"/>
      <c r="BB40" s="21"/>
      <c r="BG40" s="21" t="s">
        <v>173</v>
      </c>
      <c r="BK40" s="21"/>
      <c r="BO40" s="21"/>
      <c r="BS40" s="21"/>
      <c r="BW40" s="21"/>
      <c r="BZ40" s="6"/>
      <c r="CA40" s="6"/>
      <c r="CB40" s="6"/>
      <c r="CC40" s="6"/>
      <c r="CD40" s="21" t="s">
        <v>173</v>
      </c>
      <c r="CG40" s="17"/>
      <c r="CH40" s="17"/>
      <c r="CI40" s="17"/>
      <c r="CM40" s="17"/>
      <c r="CQ40" s="17"/>
      <c r="CU40" s="17"/>
      <c r="CX40" s="21" t="s">
        <v>173</v>
      </c>
      <c r="DB40" s="17"/>
      <c r="DC40" s="17"/>
      <c r="DD40" s="17"/>
      <c r="DF40" s="17"/>
      <c r="DG40" s="17"/>
      <c r="DH40" s="17"/>
      <c r="DJ40" s="17"/>
      <c r="DK40" s="17"/>
      <c r="DL40" s="17"/>
    </row>
    <row r="41" spans="1:116" x14ac:dyDescent="0.25">
      <c r="A41" s="19" t="s">
        <v>309</v>
      </c>
      <c r="B41" s="10">
        <f>AVERAGE(B10:B29)</f>
        <v>0.22124999999999986</v>
      </c>
      <c r="C41" s="10">
        <f>AVERAGE(C10:C29)</f>
        <v>7.1850000000000178E-2</v>
      </c>
      <c r="D41" s="10"/>
      <c r="E41" s="19" t="s">
        <v>147</v>
      </c>
      <c r="F41" s="10">
        <f>AVERAGE(F10:F29)</f>
        <v>0.52915000000000012</v>
      </c>
      <c r="G41" s="10">
        <f>AVERAGE(G10:G29)</f>
        <v>7.9649999999999943E-2</v>
      </c>
      <c r="H41" s="10"/>
      <c r="I41" s="19" t="s">
        <v>147</v>
      </c>
      <c r="J41" s="10">
        <f>AVERAGE(J10:J29)</f>
        <v>0.26434999999999981</v>
      </c>
      <c r="K41" s="10">
        <f>AVERAGE(K10:K29)</f>
        <v>7.3650000000000215E-2</v>
      </c>
      <c r="L41" s="10"/>
      <c r="M41" s="19" t="s">
        <v>147</v>
      </c>
      <c r="N41" s="10">
        <f>AVERAGE(N10:N29)</f>
        <v>0.49550000000000011</v>
      </c>
      <c r="O41" s="10">
        <f>AVERAGE(O10:O29)</f>
        <v>0.15729999999999988</v>
      </c>
      <c r="P41" s="10"/>
      <c r="Q41" s="19" t="s">
        <v>147</v>
      </c>
      <c r="R41" s="10">
        <f>AVERAGE(R10:R29)</f>
        <v>0.28319999999999973</v>
      </c>
      <c r="S41" s="10">
        <f>AVERAGE(S10:S29)</f>
        <v>5.4900000000000171E-2</v>
      </c>
      <c r="T41" s="6"/>
      <c r="U41" s="6"/>
      <c r="V41" s="19" t="s">
        <v>147</v>
      </c>
      <c r="W41" s="10">
        <f>AVERAGE(W10:W27)</f>
        <v>0.65811111111111131</v>
      </c>
      <c r="X41" s="10">
        <f>AVERAGE(X10:X27)</f>
        <v>0.17533333333333331</v>
      </c>
      <c r="Y41" s="6"/>
      <c r="Z41" s="19" t="s">
        <v>147</v>
      </c>
      <c r="AA41" s="10">
        <f>AVERAGE(AA10:AA24)</f>
        <v>0.46980000000000011</v>
      </c>
      <c r="AB41" s="10">
        <f>AVERAGE(AB10:AB24)</f>
        <v>0.14079999999999995</v>
      </c>
      <c r="AC41" s="19"/>
      <c r="AD41" s="19" t="s">
        <v>147</v>
      </c>
      <c r="AE41" s="10">
        <f>AVERAGE(AE10:AE26)</f>
        <v>0.53076470588235247</v>
      </c>
      <c r="AF41" s="10">
        <f>AVERAGE(AF10:AF26)</f>
        <v>0.18729411764705919</v>
      </c>
      <c r="AH41" s="19" t="s">
        <v>147</v>
      </c>
      <c r="AI41" s="10">
        <f>AVERAGE(AI10:AI22)</f>
        <v>0.59076923076923105</v>
      </c>
      <c r="AJ41" s="10">
        <f>AVERAGE(AJ10:AJ22)</f>
        <v>0.20799999999999977</v>
      </c>
      <c r="AP41" s="19" t="s">
        <v>147</v>
      </c>
      <c r="AQ41" s="10">
        <f>AVERAGE(AQ10:AQ29)</f>
        <v>0.26614999999999983</v>
      </c>
      <c r="AR41" s="10">
        <f>AVERAGE(AR10:AR29)</f>
        <v>0.21990000000000015</v>
      </c>
      <c r="AT41" s="19" t="s">
        <v>147</v>
      </c>
      <c r="AU41" s="10">
        <f>AVERAGE(AU10:AU29)</f>
        <v>0.16435000000000016</v>
      </c>
      <c r="AV41" s="10">
        <f>AVERAGE(AV10:AV29)</f>
        <v>0.16884999999999989</v>
      </c>
      <c r="AX41" s="19" t="s">
        <v>147</v>
      </c>
      <c r="AY41" s="10">
        <f>AVERAGE(AY10:AY29)</f>
        <v>0.16334999999999997</v>
      </c>
      <c r="AZ41" s="10">
        <f>AVERAGE(AZ10:AZ29)</f>
        <v>8.8600000000000095E-2</v>
      </c>
      <c r="BB41" s="19" t="s">
        <v>147</v>
      </c>
      <c r="BC41" s="10">
        <f>AVERAGE(BC10:BC29)</f>
        <v>0.17270000000000002</v>
      </c>
      <c r="BD41" s="10">
        <f>AVERAGE(BD10:BD29)</f>
        <v>0.19479999999999992</v>
      </c>
      <c r="BG41" s="19" t="s">
        <v>147</v>
      </c>
      <c r="BH41" s="10">
        <f>AVERAGE(BH10:BH24)</f>
        <v>1.8221999999999998</v>
      </c>
      <c r="BI41" s="10">
        <f>AVERAGE(BI10:BI24)</f>
        <v>0.19673333333333326</v>
      </c>
      <c r="BK41" s="19" t="s">
        <v>147</v>
      </c>
      <c r="BL41" s="10">
        <f>AVERAGE(BL10:BL28)</f>
        <v>0.87621052631578966</v>
      </c>
      <c r="BM41" s="10">
        <f>AVERAGE(BM10:BM28)</f>
        <v>0.30884210526315753</v>
      </c>
      <c r="BO41" s="19" t="s">
        <v>147</v>
      </c>
      <c r="BP41" s="10">
        <f>AVERAGE(BP10:BP26)</f>
        <v>0.72188235294117642</v>
      </c>
      <c r="BQ41" s="10">
        <f>AVERAGE(BQ10:BQ26)</f>
        <v>0.30352941176470588</v>
      </c>
      <c r="BS41" s="19" t="s">
        <v>147</v>
      </c>
      <c r="BT41" s="10">
        <f>AVERAGE(BT10:BT19)</f>
        <v>0.88150000000000017</v>
      </c>
      <c r="BU41" s="10">
        <f>AVERAGE(BU10:BU19)</f>
        <v>0.29939999999999978</v>
      </c>
      <c r="BW41" s="19" t="s">
        <v>147</v>
      </c>
      <c r="BX41" s="10">
        <f>AVERAGE(BX10:BX26)</f>
        <v>1.144333333333333</v>
      </c>
      <c r="BY41" s="10">
        <f>AVERAGE(BY10:BY26)</f>
        <v>0.25841666666666713</v>
      </c>
      <c r="BZ41" s="6"/>
      <c r="CA41" s="6"/>
      <c r="CB41" s="6"/>
      <c r="CC41" s="19" t="s">
        <v>147</v>
      </c>
      <c r="CD41" s="10">
        <f>AVERAGE(CD10:CD29)</f>
        <v>7.7850000000000003E-2</v>
      </c>
      <c r="CE41" s="10">
        <f>AVERAGE(CE10:CE29)</f>
        <v>0.12095</v>
      </c>
      <c r="CF41" s="10"/>
      <c r="CG41" s="19" t="s">
        <v>147</v>
      </c>
      <c r="CH41" s="10">
        <f>AVERAGE(CH10:CH29)</f>
        <v>4.8649999999999916E-2</v>
      </c>
      <c r="CI41" s="10">
        <f>AVERAGE(CI10:CI29)</f>
        <v>0.20920000000000005</v>
      </c>
      <c r="CK41" s="19" t="s">
        <v>147</v>
      </c>
      <c r="CL41" s="10">
        <f>AVERAGE(CL10:CL29)</f>
        <v>8.0749999999999988E-2</v>
      </c>
      <c r="CM41" s="10">
        <f>AVERAGE(CM10:CM29)</f>
        <v>0.13930000000000003</v>
      </c>
      <c r="CO41" s="19" t="s">
        <v>147</v>
      </c>
      <c r="CP41" s="10">
        <f>AVERAGE(CP10:CP29)</f>
        <v>0.12269999999999999</v>
      </c>
      <c r="CQ41" s="10">
        <f>AVERAGE(CQ10:CQ29)</f>
        <v>0.18809999999999999</v>
      </c>
      <c r="CS41" s="19" t="s">
        <v>147</v>
      </c>
      <c r="CT41" s="10">
        <f>AVERAGE(CT10:CT29)</f>
        <v>0.1179999999999998</v>
      </c>
      <c r="CU41" s="10">
        <f>AVERAGE(CU10:CU29)</f>
        <v>0.14860000000000012</v>
      </c>
      <c r="CX41" s="19" t="s">
        <v>147</v>
      </c>
      <c r="CY41" s="10">
        <f>AVERAGE(CY10:CY29)</f>
        <v>0.91454999999999986</v>
      </c>
      <c r="CZ41" s="10">
        <f>AVERAGE(CZ10:CZ29)</f>
        <v>0.20619999999999994</v>
      </c>
      <c r="DA41" s="10"/>
      <c r="DB41" s="19" t="s">
        <v>147</v>
      </c>
      <c r="DC41" s="10">
        <f>AVERAGE(DC10:DC29)</f>
        <v>0.45780000000000021</v>
      </c>
      <c r="DD41" s="10">
        <f>AVERAGE(DD10:DD29)</f>
        <v>0.35095000000000004</v>
      </c>
      <c r="DF41" s="19" t="s">
        <v>147</v>
      </c>
      <c r="DG41" s="10">
        <f>AVERAGE(DG10:DG26)</f>
        <v>0.37835294117647067</v>
      </c>
      <c r="DH41" s="10">
        <f>AVERAGE(DH10:DH26)</f>
        <v>0.1993529411764704</v>
      </c>
      <c r="DJ41" s="19" t="s">
        <v>147</v>
      </c>
      <c r="DK41" s="10">
        <f>AVERAGE(DK10:DK28)</f>
        <v>0.279052631578947</v>
      </c>
      <c r="DL41" s="10">
        <f>AVERAGE(DL10:DL28)</f>
        <v>0.43347368421052673</v>
      </c>
    </row>
    <row r="42" spans="1:116" x14ac:dyDescent="0.25">
      <c r="A42" s="19" t="s">
        <v>310</v>
      </c>
      <c r="B42" s="6">
        <f>STDEVA(B10:B29)</f>
        <v>7.747928415831043E-2</v>
      </c>
      <c r="C42" s="6">
        <f>STDEVA(C10:C29)</f>
        <v>1.8899387347352341E-2</v>
      </c>
      <c r="D42" s="6"/>
      <c r="E42" s="19" t="s">
        <v>149</v>
      </c>
      <c r="F42" s="6">
        <f>STDEVA(F10:F29)</f>
        <v>0.51566791384419186</v>
      </c>
      <c r="G42" s="6">
        <f>STDEVA(G10:G29)</f>
        <v>4.6990788571020022E-2</v>
      </c>
      <c r="H42" s="6"/>
      <c r="I42" s="19" t="s">
        <v>149</v>
      </c>
      <c r="J42" s="6">
        <f>STDEVA(J10:J29)</f>
        <v>0.1600158791462501</v>
      </c>
      <c r="K42" s="6">
        <f>STDEVA(K10:K29)</f>
        <v>5.7790456323733126E-3</v>
      </c>
      <c r="L42" s="6"/>
      <c r="M42" s="19" t="s">
        <v>149</v>
      </c>
      <c r="N42" s="6">
        <f>STDEVA(N10:N29)</f>
        <v>0.11042048818279271</v>
      </c>
      <c r="O42" s="6">
        <f>STDEVA(O10:O29)</f>
        <v>8.0158461483292268E-2</v>
      </c>
      <c r="P42" s="6"/>
      <c r="Q42" s="19" t="s">
        <v>149</v>
      </c>
      <c r="R42" s="6">
        <f>STDEVA(R10:R29)</f>
        <v>4.8791284812804731E-2</v>
      </c>
      <c r="S42" s="6">
        <f>STDEVA(S10:S29)</f>
        <v>6.7270076244158317E-3</v>
      </c>
      <c r="T42" s="6"/>
      <c r="U42" s="6"/>
      <c r="V42" s="19" t="s">
        <v>149</v>
      </c>
      <c r="W42" s="6">
        <f>STDEVA(W10:W27)</f>
        <v>5.0029272476972766E-2</v>
      </c>
      <c r="X42" s="6">
        <f>STDEVA(X10:X27)</f>
        <v>1.615731486136876E-2</v>
      </c>
      <c r="Y42" s="6"/>
      <c r="Z42" s="19" t="s">
        <v>149</v>
      </c>
      <c r="AA42" s="6">
        <f>STDEVA(AA10:AA24)</f>
        <v>7.2544764505392906E-2</v>
      </c>
      <c r="AB42" s="6">
        <f>STDEVA(AB10:AB24)</f>
        <v>1.8567252277675923E-2</v>
      </c>
      <c r="AD42" s="19" t="s">
        <v>149</v>
      </c>
      <c r="AE42" s="6">
        <f>STDEVA(AE10:AE26)</f>
        <v>0.14535109623415532</v>
      </c>
      <c r="AF42" s="6">
        <f>STDEVA(AF10:AF26)</f>
        <v>3.9102053504071678E-2</v>
      </c>
      <c r="AH42" s="19" t="s">
        <v>149</v>
      </c>
      <c r="AI42" s="6">
        <f>STDEVA(AI10:AI22)</f>
        <v>9.5220930687668057E-2</v>
      </c>
      <c r="AJ42" s="6">
        <f>STDEVA(AJ10:AJ22)</f>
        <v>4.7051390344316983E-2</v>
      </c>
      <c r="AP42" s="19" t="s">
        <v>149</v>
      </c>
      <c r="AQ42" s="6">
        <f>STDEVA(AQ10:AQ29)</f>
        <v>1.2679344993874296E-2</v>
      </c>
      <c r="AR42" s="6">
        <f>STDEVA(AR10:AR29)</f>
        <v>3.4129629047901962E-2</v>
      </c>
      <c r="AT42" s="19" t="s">
        <v>149</v>
      </c>
      <c r="AU42" s="6">
        <f>STDEVA(AU10:AU29)</f>
        <v>8.1193401339348468E-3</v>
      </c>
      <c r="AV42" s="6">
        <f>STDEVA(AV10:AV29)</f>
        <v>1.7953961591863386E-2</v>
      </c>
      <c r="AX42" s="19" t="s">
        <v>149</v>
      </c>
      <c r="AY42" s="6">
        <f>STDEVA(AY10:AY29)</f>
        <v>1.0599280015270218E-2</v>
      </c>
      <c r="AZ42" s="6">
        <f>STDEVA(AZ10:AZ29)</f>
        <v>9.1214034007929285E-3</v>
      </c>
      <c r="BB42" s="19" t="s">
        <v>149</v>
      </c>
      <c r="BC42" s="6">
        <f>STDEVA(BC10:BC29)</f>
        <v>9.6086583761457144E-3</v>
      </c>
      <c r="BD42" s="6">
        <f>STDEVA(BD10:BD29)</f>
        <v>4.4774993020658363E-2</v>
      </c>
      <c r="BG42" s="19" t="s">
        <v>149</v>
      </c>
      <c r="BH42" s="6">
        <f>STDEVA(BH10:BH24)</f>
        <v>0.27004581621855084</v>
      </c>
      <c r="BI42" s="6">
        <f>STDEVA(BI10:BI24)</f>
        <v>1.9652214221545672E-2</v>
      </c>
      <c r="BK42" s="19" t="s">
        <v>149</v>
      </c>
      <c r="BL42" s="6">
        <f>STDEVA(BL10:BL28)</f>
        <v>0.33102762203433661</v>
      </c>
      <c r="BM42" s="6">
        <f>STDEVA(BM10:BM28)</f>
        <v>3.9098540975754444E-2</v>
      </c>
      <c r="BO42" s="19" t="s">
        <v>149</v>
      </c>
      <c r="BP42" s="6">
        <f>STDEVA(BP10:BP26)</f>
        <v>9.3590118570913719E-2</v>
      </c>
      <c r="BQ42" s="6">
        <f>STDEVA(BQ10:BQ26)</f>
        <v>4.9096992839503639E-2</v>
      </c>
      <c r="BS42" s="19" t="s">
        <v>149</v>
      </c>
      <c r="BT42" s="6">
        <f>STDEVA(BT10:BT19)</f>
        <v>5.251296136299257E-2</v>
      </c>
      <c r="BU42" s="6">
        <f>STDEVA(BU10:BU19)</f>
        <v>2.1762352813976621E-2</v>
      </c>
      <c r="BW42" s="19" t="s">
        <v>149</v>
      </c>
      <c r="BX42" s="6">
        <f>STDEVA(BX10:BX26)</f>
        <v>0.11755720722140839</v>
      </c>
      <c r="BY42" s="6">
        <f>STDEVA(BY10:BY26)</f>
        <v>5.2562444825756158E-2</v>
      </c>
      <c r="BZ42" s="6"/>
      <c r="CA42" s="6"/>
      <c r="CB42" s="6"/>
      <c r="CC42" s="19" t="s">
        <v>149</v>
      </c>
      <c r="CD42" s="6">
        <f>STDEVA(CD10:CD29)</f>
        <v>6.3848092746521725E-3</v>
      </c>
      <c r="CE42" s="6">
        <f>STDEVA(CE10:CE29)</f>
        <v>8.6783153834564652E-3</v>
      </c>
      <c r="CF42" s="6"/>
      <c r="CG42" s="19" t="s">
        <v>149</v>
      </c>
      <c r="CH42" s="6">
        <f>STDEVA(CH10:CH29)</f>
        <v>1.4608937423083879E-3</v>
      </c>
      <c r="CI42" s="6">
        <f>STDEVA(CI10:CI29)</f>
        <v>1.6953807210988475E-2</v>
      </c>
      <c r="CJ42" s="6"/>
      <c r="CK42" s="19" t="s">
        <v>149</v>
      </c>
      <c r="CL42" s="6">
        <f>STDEVA(CL10:CL29)</f>
        <v>6.2565754884046461E-3</v>
      </c>
      <c r="CM42" s="6">
        <f>STDEVA(CM10:CM29)</f>
        <v>7.7262369134077618E-3</v>
      </c>
      <c r="CO42" s="19" t="s">
        <v>149</v>
      </c>
      <c r="CP42" s="6">
        <f>STDEVA(CP10:CP29)</f>
        <v>5.9214151935779334E-3</v>
      </c>
      <c r="CQ42" s="6">
        <f>STDEVA(CQ10:CQ29)</f>
        <v>1.6084971737291575E-2</v>
      </c>
      <c r="CS42" s="19" t="s">
        <v>149</v>
      </c>
      <c r="CT42" s="6">
        <f>STDEVA(CT10:CT29)</f>
        <v>7.3341307381453134E-3</v>
      </c>
      <c r="CU42" s="6">
        <f>STDEVA(CU10:CU29)</f>
        <v>1.9285664160335839E-2</v>
      </c>
      <c r="CX42" s="19" t="s">
        <v>149</v>
      </c>
      <c r="CY42" s="6">
        <f>STDEVA(CY10:CY29)</f>
        <v>0.20099580383155924</v>
      </c>
      <c r="CZ42" s="6">
        <f>STDEVA(CZ10:CZ29)</f>
        <v>4.8538210666822512E-2</v>
      </c>
      <c r="DA42" s="6"/>
      <c r="DB42" s="19" t="s">
        <v>149</v>
      </c>
      <c r="DC42" s="6">
        <f>STDEVA(DC10:DC29)</f>
        <v>8.3074855274910722E-2</v>
      </c>
      <c r="DD42" s="6">
        <f>STDEVA(DD10:DD29)</f>
        <v>0.10249183536160042</v>
      </c>
      <c r="DF42" s="19" t="s">
        <v>149</v>
      </c>
      <c r="DG42" s="6">
        <f>STDEVA(DG10:DG26)</f>
        <v>0.15138194293593568</v>
      </c>
      <c r="DH42" s="6">
        <f>STDEVA(DH10:DH26)</f>
        <v>7.7806604135245747E-2</v>
      </c>
      <c r="DJ42" s="19" t="s">
        <v>149</v>
      </c>
      <c r="DK42" s="6">
        <f>STDEVA(DK10:DK28)</f>
        <v>4.0775092729931003E-2</v>
      </c>
      <c r="DL42" s="6">
        <f>STDEVA(DL10:DL28)</f>
        <v>6.184601704686786E-2</v>
      </c>
    </row>
    <row r="43" spans="1:116" x14ac:dyDescent="0.25">
      <c r="A43" s="19" t="s">
        <v>148</v>
      </c>
      <c r="B43">
        <f>COUNT(B10:B29)</f>
        <v>20</v>
      </c>
      <c r="C43">
        <f>COUNT(C10:C29)</f>
        <v>20</v>
      </c>
      <c r="E43" s="19" t="s">
        <v>148</v>
      </c>
      <c r="F43">
        <f>COUNT(F10:F29)</f>
        <v>20</v>
      </c>
      <c r="G43">
        <f>COUNT(G10:G29)</f>
        <v>20</v>
      </c>
      <c r="I43" s="19" t="s">
        <v>148</v>
      </c>
      <c r="J43">
        <f>COUNT(J10:J29)</f>
        <v>20</v>
      </c>
      <c r="K43">
        <f>COUNT(K10:K29)</f>
        <v>20</v>
      </c>
      <c r="M43" s="19" t="s">
        <v>148</v>
      </c>
      <c r="N43">
        <f>COUNT(N10:N29)</f>
        <v>20</v>
      </c>
      <c r="O43">
        <f>COUNT(O10:O29)</f>
        <v>20</v>
      </c>
      <c r="Q43" s="19" t="s">
        <v>148</v>
      </c>
      <c r="R43">
        <f>COUNT(R10:R29)</f>
        <v>20</v>
      </c>
      <c r="S43">
        <f>COUNT(S10:S29)</f>
        <v>20</v>
      </c>
      <c r="T43" s="6"/>
      <c r="U43" s="6"/>
      <c r="V43" s="19" t="s">
        <v>148</v>
      </c>
      <c r="W43">
        <f>COUNT(W10:W27)</f>
        <v>18</v>
      </c>
      <c r="X43">
        <f>COUNT(X10:X27)</f>
        <v>18</v>
      </c>
      <c r="Y43" s="6"/>
      <c r="Z43" s="19" t="s">
        <v>148</v>
      </c>
      <c r="AA43">
        <f>COUNT(AA10:AA24)</f>
        <v>15</v>
      </c>
      <c r="AB43">
        <f>COUNT(AB10:AB24)</f>
        <v>15</v>
      </c>
      <c r="AC43" s="21"/>
      <c r="AD43" s="19" t="s">
        <v>148</v>
      </c>
      <c r="AE43">
        <f>COUNT(AE10:AE26)</f>
        <v>17</v>
      </c>
      <c r="AF43">
        <f>COUNT(AF10:AF26)</f>
        <v>17</v>
      </c>
      <c r="AH43" s="19" t="s">
        <v>148</v>
      </c>
      <c r="AI43">
        <f>COUNT(AI10:AI22)</f>
        <v>13</v>
      </c>
      <c r="AJ43">
        <f>COUNT(AJ10:AJ22)</f>
        <v>13</v>
      </c>
      <c r="AP43" s="19" t="s">
        <v>148</v>
      </c>
      <c r="AQ43">
        <f>COUNT(AQ10:AQ29)</f>
        <v>20</v>
      </c>
      <c r="AR43">
        <f>COUNT(AR10:AR29)</f>
        <v>20</v>
      </c>
      <c r="AT43" s="19" t="s">
        <v>148</v>
      </c>
      <c r="AU43">
        <f>COUNT(AU10:AU29)</f>
        <v>20</v>
      </c>
      <c r="AV43">
        <f>COUNT(AV10:AV29)</f>
        <v>20</v>
      </c>
      <c r="AX43" s="19" t="s">
        <v>148</v>
      </c>
      <c r="AY43">
        <f>COUNT(AY10:AY29)</f>
        <v>20</v>
      </c>
      <c r="AZ43">
        <f>COUNT(AZ10:AZ29)</f>
        <v>20</v>
      </c>
      <c r="BB43" s="19" t="s">
        <v>148</v>
      </c>
      <c r="BC43">
        <f>COUNT(BC10:BC29)</f>
        <v>20</v>
      </c>
      <c r="BD43">
        <f>COUNT(BD10:BD29)</f>
        <v>20</v>
      </c>
      <c r="BG43" s="19" t="s">
        <v>148</v>
      </c>
      <c r="BH43">
        <f>COUNT(BH10:BH24)</f>
        <v>15</v>
      </c>
      <c r="BI43">
        <f>COUNT(BI10:BI24)</f>
        <v>15</v>
      </c>
      <c r="BK43" s="19" t="s">
        <v>148</v>
      </c>
      <c r="BL43">
        <f>COUNT(BL10:BL28)</f>
        <v>19</v>
      </c>
      <c r="BM43">
        <f>COUNT(BM10:BM28)</f>
        <v>19</v>
      </c>
      <c r="BO43" s="19" t="s">
        <v>148</v>
      </c>
      <c r="BP43">
        <f>COUNT(BP10:BP26)</f>
        <v>17</v>
      </c>
      <c r="BQ43">
        <f>COUNT(BQ10:BQ26)</f>
        <v>17</v>
      </c>
      <c r="BS43" s="19" t="s">
        <v>148</v>
      </c>
      <c r="BT43">
        <f>COUNT(BT10:BT19)</f>
        <v>10</v>
      </c>
      <c r="BU43">
        <f>COUNT(BU10:BU19)</f>
        <v>10</v>
      </c>
      <c r="BW43" s="19" t="s">
        <v>148</v>
      </c>
      <c r="BX43">
        <f>COUNT(BX10:BX26)</f>
        <v>12</v>
      </c>
      <c r="BY43">
        <f>COUNT(BY10:BY26)</f>
        <v>12</v>
      </c>
      <c r="BZ43" s="6"/>
      <c r="CA43" s="6"/>
      <c r="CB43" s="6"/>
      <c r="CC43" s="19" t="s">
        <v>148</v>
      </c>
      <c r="CD43">
        <f>COUNT(CD10:CD29)</f>
        <v>20</v>
      </c>
      <c r="CE43">
        <f>COUNT(CE10:CE29)</f>
        <v>20</v>
      </c>
      <c r="CG43" s="19" t="s">
        <v>148</v>
      </c>
      <c r="CH43">
        <f>COUNT(CH10:CH29)</f>
        <v>20</v>
      </c>
      <c r="CI43">
        <f>COUNT(CI10:CI29)</f>
        <v>20</v>
      </c>
      <c r="CK43" s="19" t="s">
        <v>148</v>
      </c>
      <c r="CL43">
        <f>COUNT(CL10:CL29)</f>
        <v>20</v>
      </c>
      <c r="CM43">
        <f>COUNT(CM10:CM29)</f>
        <v>20</v>
      </c>
      <c r="CO43" s="19" t="s">
        <v>148</v>
      </c>
      <c r="CP43">
        <f>COUNT(CP10:CP29)</f>
        <v>20</v>
      </c>
      <c r="CQ43">
        <f>COUNT(CQ10:CQ29)</f>
        <v>20</v>
      </c>
      <c r="CS43" s="19" t="s">
        <v>148</v>
      </c>
      <c r="CT43">
        <f>COUNT(CT10:CT29)</f>
        <v>20</v>
      </c>
      <c r="CU43">
        <f>COUNT(CU10:CU29)</f>
        <v>20</v>
      </c>
      <c r="CX43" s="19" t="s">
        <v>148</v>
      </c>
      <c r="CY43">
        <f>COUNT(CY10:CY29)</f>
        <v>20</v>
      </c>
      <c r="CZ43">
        <f>COUNT(CZ10:CZ29)</f>
        <v>20</v>
      </c>
      <c r="DB43" s="19" t="s">
        <v>148</v>
      </c>
      <c r="DC43">
        <f>COUNT(DC10:DC29)</f>
        <v>20</v>
      </c>
      <c r="DD43">
        <f>COUNT(DD10:DD29)</f>
        <v>20</v>
      </c>
      <c r="DF43" s="19" t="s">
        <v>148</v>
      </c>
      <c r="DG43">
        <f>COUNT(DG10:DG26)</f>
        <v>17</v>
      </c>
      <c r="DH43">
        <f>COUNT(DH10:DH26)</f>
        <v>17</v>
      </c>
      <c r="DJ43" s="19" t="s">
        <v>148</v>
      </c>
      <c r="DK43">
        <f>COUNT(DK10:DK28)</f>
        <v>19</v>
      </c>
      <c r="DL43">
        <f>COUNT(DL10:DL28)</f>
        <v>19</v>
      </c>
    </row>
    <row r="44" spans="1:116" x14ac:dyDescent="0.25">
      <c r="A44" s="19" t="s">
        <v>166</v>
      </c>
      <c r="B44" s="17">
        <f>100*B42/B41</f>
        <v>35.018885495281573</v>
      </c>
      <c r="C44" s="17">
        <f>100*C42/C41</f>
        <v>26.303948987268328</v>
      </c>
      <c r="D44" s="17"/>
      <c r="E44" s="19" t="s">
        <v>166</v>
      </c>
      <c r="F44" s="17">
        <f>100*F42/F41</f>
        <v>97.452123942963567</v>
      </c>
      <c r="G44" s="17">
        <f>100*G42/G41</f>
        <v>58.996595820489709</v>
      </c>
      <c r="H44" s="17"/>
      <c r="I44" s="19" t="s">
        <v>166</v>
      </c>
      <c r="J44" s="17">
        <f>100*J42/J41</f>
        <v>60.531824908738493</v>
      </c>
      <c r="K44" s="17">
        <f>100*K42/K41</f>
        <v>7.8466335809549168</v>
      </c>
      <c r="L44" s="17"/>
      <c r="M44" s="19" t="s">
        <v>166</v>
      </c>
      <c r="N44" s="17">
        <f>100*N42/N41</f>
        <v>22.284659572712954</v>
      </c>
      <c r="O44" s="17">
        <f>100*O42/O41</f>
        <v>50.958971063758625</v>
      </c>
      <c r="P44" s="17"/>
      <c r="Q44" s="19" t="s">
        <v>166</v>
      </c>
      <c r="R44" s="17">
        <f>100*R42/R41</f>
        <v>17.228561021470615</v>
      </c>
      <c r="S44" s="17">
        <f>100*S42/S41</f>
        <v>12.253201501668144</v>
      </c>
      <c r="T44" s="6"/>
      <c r="U44" s="6"/>
      <c r="V44" s="19" t="s">
        <v>166</v>
      </c>
      <c r="W44" s="17">
        <f>100*W42/W41</f>
        <v>7.6019492198675458</v>
      </c>
      <c r="X44" s="17">
        <f>100*X42/X41</f>
        <v>9.2151985901342748</v>
      </c>
      <c r="Y44" s="6"/>
      <c r="Z44" s="19" t="s">
        <v>166</v>
      </c>
      <c r="AA44" s="17">
        <f>100*AA42/AA41</f>
        <v>15.441627182927393</v>
      </c>
      <c r="AB44" s="17">
        <f>100*AB42/AB41</f>
        <v>13.186968947213018</v>
      </c>
      <c r="AC44" s="19"/>
      <c r="AD44" s="19" t="s">
        <v>166</v>
      </c>
      <c r="AE44" s="17">
        <f>100*AE42/AE41</f>
        <v>27.385222608673864</v>
      </c>
      <c r="AF44" s="17">
        <f>100*AF42/AF41</f>
        <v>20.877352687475415</v>
      </c>
      <c r="AH44" s="19" t="s">
        <v>166</v>
      </c>
      <c r="AI44" s="17">
        <f>100*AI42/AI41</f>
        <v>16.118126288277136</v>
      </c>
      <c r="AJ44" s="17">
        <f>100*AJ42/AJ41</f>
        <v>22.620860742460113</v>
      </c>
      <c r="AP44" s="19" t="s">
        <v>166</v>
      </c>
      <c r="AQ44" s="17">
        <f>100*AQ42/AQ41</f>
        <v>4.7639845928515134</v>
      </c>
      <c r="AR44" s="17">
        <f>100*AR42/AR41</f>
        <v>15.520522532015434</v>
      </c>
      <c r="AT44" s="19" t="s">
        <v>166</v>
      </c>
      <c r="AU44" s="17">
        <f>100*AU42/AU41</f>
        <v>4.9402738873957039</v>
      </c>
      <c r="AV44" s="17">
        <f>100*AV42/AV41</f>
        <v>10.633083560475805</v>
      </c>
      <c r="AX44" s="19" t="s">
        <v>166</v>
      </c>
      <c r="AY44" s="17">
        <f>100*AY42/AY41</f>
        <v>6.4886929998593326</v>
      </c>
      <c r="AZ44" s="17">
        <f>100*AZ42/AZ41</f>
        <v>10.295037698411873</v>
      </c>
      <c r="BB44" s="19" t="s">
        <v>166</v>
      </c>
      <c r="BC44" s="17">
        <f>100*BC42/BC41</f>
        <v>5.5637859734485895</v>
      </c>
      <c r="BD44" s="17">
        <f>100*BD42/BD41</f>
        <v>22.98510935352073</v>
      </c>
      <c r="BG44" s="19" t="s">
        <v>166</v>
      </c>
      <c r="BH44" s="17">
        <f>100*BH42/BH41</f>
        <v>14.81976820428882</v>
      </c>
      <c r="BI44" s="17">
        <f>100*BI42/BI41</f>
        <v>9.9892651075291496</v>
      </c>
      <c r="BK44" s="19" t="s">
        <v>166</v>
      </c>
      <c r="BL44" s="17">
        <f>100*BL42/BL41</f>
        <v>37.779461909252731</v>
      </c>
      <c r="BM44" s="17">
        <f>100*BM42/BM41</f>
        <v>12.659718448182264</v>
      </c>
      <c r="BO44" s="19" t="s">
        <v>166</v>
      </c>
      <c r="BP44" s="17">
        <f>100*BP42/BP41</f>
        <v>12.964732852880815</v>
      </c>
      <c r="BQ44" s="17">
        <f>100*BQ42/BQ41</f>
        <v>16.175365857976004</v>
      </c>
      <c r="BS44" s="19" t="s">
        <v>166</v>
      </c>
      <c r="BT44" s="17">
        <f>100*BT42/BT41</f>
        <v>5.9572276078267228</v>
      </c>
      <c r="BU44" s="17">
        <f>100*BU42/BU41</f>
        <v>7.2686549144878549</v>
      </c>
      <c r="BW44" s="19" t="s">
        <v>166</v>
      </c>
      <c r="BX44" s="17">
        <f>100*BX42/BX41</f>
        <v>10.27298635782771</v>
      </c>
      <c r="BY44" s="17">
        <f>100*BY42/BY41</f>
        <v>20.340191483685029</v>
      </c>
      <c r="BZ44" s="6"/>
      <c r="CA44" s="6"/>
      <c r="CB44" s="6"/>
      <c r="CC44" s="19" t="s">
        <v>166</v>
      </c>
      <c r="CD44" s="17">
        <f>100*CD42/CD41</f>
        <v>8.2014248871575752</v>
      </c>
      <c r="CE44" s="17">
        <f>100*CE42/CE41</f>
        <v>7.1751264021963337</v>
      </c>
      <c r="CF44" s="17"/>
      <c r="CG44" s="19" t="s">
        <v>166</v>
      </c>
      <c r="CH44" s="17">
        <f>100*CH42/CH41</f>
        <v>3.0028648351662701</v>
      </c>
      <c r="CI44" s="17">
        <f>100*CI42/CI41</f>
        <v>8.1041143455967823</v>
      </c>
      <c r="CK44" s="19" t="s">
        <v>166</v>
      </c>
      <c r="CL44" s="17">
        <f>100*CL42/CL41</f>
        <v>7.7480811001915137</v>
      </c>
      <c r="CM44" s="17">
        <f>100*CM42/CM41</f>
        <v>5.5464730175217225</v>
      </c>
      <c r="CO44" s="19" t="s">
        <v>166</v>
      </c>
      <c r="CP44" s="17">
        <f>100*CP42/CP41</f>
        <v>4.8259292531197504</v>
      </c>
      <c r="CQ44" s="17">
        <f>100*CQ42/CQ41</f>
        <v>8.5512874733075908</v>
      </c>
      <c r="CS44" s="19" t="s">
        <v>166</v>
      </c>
      <c r="CT44" s="17">
        <f>100*CT42/CT41</f>
        <v>6.2153650323265479</v>
      </c>
      <c r="CU44" s="17">
        <f>100*CU42/CU41</f>
        <v>12.978239677211187</v>
      </c>
      <c r="CX44" s="19" t="s">
        <v>166</v>
      </c>
      <c r="CY44" s="17">
        <f>100*CY42/CY41</f>
        <v>21.977563154727381</v>
      </c>
      <c r="CZ44" s="17">
        <f>100*CZ42/CZ41</f>
        <v>23.539384416499768</v>
      </c>
      <c r="DA44" s="17"/>
      <c r="DB44" s="19" t="s">
        <v>166</v>
      </c>
      <c r="DC44" s="17">
        <f>100*DC42/DC41</f>
        <v>18.146538941658079</v>
      </c>
      <c r="DD44" s="17">
        <f>100*DD42/DD41</f>
        <v>29.204113224562018</v>
      </c>
      <c r="DF44" s="19" t="s">
        <v>166</v>
      </c>
      <c r="DG44" s="17">
        <f>100*DG42/DG41</f>
        <v>40.010774718764083</v>
      </c>
      <c r="DH44" s="17">
        <f>100*DH42/DH41</f>
        <v>39.029574219509556</v>
      </c>
      <c r="DJ44" s="19" t="s">
        <v>166</v>
      </c>
      <c r="DK44" s="17">
        <f>100*DK42/DK41</f>
        <v>14.611972121250284</v>
      </c>
      <c r="DL44" s="17">
        <f>100*DL42/DL41</f>
        <v>14.267536715523169</v>
      </c>
    </row>
    <row r="45" spans="1:116" x14ac:dyDescent="0.25">
      <c r="E45" s="6"/>
      <c r="F45" s="6"/>
      <c r="G45" s="6"/>
      <c r="H45" s="6"/>
      <c r="I45" s="6"/>
      <c r="J45" s="6"/>
      <c r="K45" s="6"/>
      <c r="L45" s="6"/>
      <c r="N45" s="6"/>
      <c r="O45" s="6"/>
      <c r="P45" s="6"/>
      <c r="Q45" s="6"/>
      <c r="T45" s="6"/>
      <c r="U45" s="6"/>
      <c r="Y45" s="6"/>
      <c r="AC45" s="19"/>
      <c r="AD45" s="6"/>
      <c r="BY45" s="6"/>
      <c r="BZ45" s="6"/>
      <c r="CA45" s="6"/>
      <c r="CB45" s="6"/>
      <c r="CC45" s="6"/>
    </row>
    <row r="46" spans="1:116" x14ac:dyDescent="0.25">
      <c r="E46" s="6"/>
      <c r="F46" s="6"/>
      <c r="G46" s="6"/>
      <c r="H46" s="6"/>
      <c r="I46" s="6"/>
      <c r="J46" s="6"/>
      <c r="K46" s="6"/>
      <c r="L46" s="6"/>
      <c r="N46" s="6"/>
      <c r="O46" s="6"/>
      <c r="P46" s="6"/>
      <c r="Q46" s="6"/>
      <c r="T46" s="6"/>
      <c r="U46" s="6"/>
      <c r="Y46" s="6"/>
      <c r="AC46" s="19"/>
      <c r="BY46" s="6"/>
      <c r="BZ46" s="6"/>
      <c r="CA46" s="6"/>
      <c r="CB46" s="6"/>
      <c r="CC46" s="6"/>
    </row>
    <row r="47" spans="1:116" x14ac:dyDescent="0.25">
      <c r="E47" s="6"/>
      <c r="F47" s="6"/>
      <c r="G47" s="6"/>
      <c r="H47" s="6"/>
      <c r="I47" s="6"/>
      <c r="J47" s="6"/>
      <c r="K47" s="6"/>
      <c r="L47" s="6"/>
      <c r="N47" s="6"/>
      <c r="O47" s="6"/>
      <c r="P47" s="6"/>
      <c r="Q47" s="6"/>
      <c r="T47" s="6"/>
      <c r="U47" s="6"/>
      <c r="Y47" s="6"/>
      <c r="AC47" s="19"/>
      <c r="AD47" s="17"/>
      <c r="BY47" s="6"/>
      <c r="BZ47" s="6"/>
      <c r="CA47" s="6"/>
      <c r="CB47" s="6"/>
      <c r="CC47" s="6"/>
    </row>
    <row r="48" spans="1:116" x14ac:dyDescent="0.25">
      <c r="E48" s="6"/>
      <c r="F48" s="6"/>
      <c r="G48" s="6"/>
      <c r="H48" s="6"/>
      <c r="I48" s="6"/>
      <c r="J48" s="6"/>
      <c r="K48" s="6"/>
      <c r="L48" s="6"/>
      <c r="N48" s="6"/>
      <c r="O48" s="6"/>
      <c r="P48" s="6"/>
      <c r="Q48" s="6"/>
      <c r="T48" s="6"/>
      <c r="U48" s="6"/>
      <c r="Y48" s="6"/>
      <c r="AC48" s="6"/>
      <c r="BY48" s="6"/>
      <c r="BZ48" s="6"/>
      <c r="CA48" s="6"/>
      <c r="CB48" s="6"/>
      <c r="CC48" s="6"/>
    </row>
    <row r="49" spans="5:81" x14ac:dyDescent="0.25">
      <c r="E49" s="6"/>
      <c r="F49" s="6"/>
      <c r="G49" s="6"/>
      <c r="H49" s="6"/>
      <c r="I49" s="6"/>
      <c r="J49" s="6"/>
      <c r="K49" s="6"/>
      <c r="L49" s="6"/>
      <c r="N49" s="6"/>
      <c r="O49" s="6"/>
      <c r="P49" s="6"/>
      <c r="Q49" s="6"/>
      <c r="T49" s="6"/>
      <c r="U49" s="6"/>
      <c r="Y49" s="6"/>
      <c r="AC49" s="6"/>
      <c r="BY49" s="6"/>
      <c r="BZ49" s="6"/>
      <c r="CA49" s="6"/>
      <c r="CB49" s="6"/>
      <c r="CC49" s="6"/>
    </row>
    <row r="50" spans="5:81" x14ac:dyDescent="0.25">
      <c r="E50" s="6"/>
      <c r="F50" s="6"/>
      <c r="G50" s="6"/>
      <c r="H50" s="6"/>
      <c r="I50" s="6"/>
      <c r="J50" s="6"/>
      <c r="K50" s="6"/>
      <c r="L50" s="6"/>
      <c r="N50" s="6"/>
      <c r="O50" s="6"/>
      <c r="P50" s="6"/>
      <c r="Q50" s="6"/>
      <c r="T50" s="6"/>
      <c r="U50" s="6"/>
      <c r="Y50" s="6"/>
      <c r="AC50" s="6"/>
      <c r="BY50" s="6"/>
      <c r="BZ50" s="6"/>
      <c r="CA50" s="6"/>
      <c r="CB50" s="6"/>
      <c r="CC50" s="6"/>
    </row>
    <row r="51" spans="5:81" x14ac:dyDescent="0.25">
      <c r="E51" s="6"/>
      <c r="F51" s="6"/>
      <c r="G51" s="6"/>
      <c r="H51" s="6"/>
      <c r="I51" s="6"/>
      <c r="J51" s="6"/>
      <c r="K51" s="6"/>
      <c r="L51" s="6"/>
      <c r="N51" s="6"/>
      <c r="O51" s="6"/>
      <c r="P51" s="6"/>
      <c r="Q51" s="6"/>
      <c r="T51" s="6"/>
      <c r="U51" s="6"/>
      <c r="Y51" s="6"/>
      <c r="AC51" s="6"/>
      <c r="BY51" s="6"/>
      <c r="BZ51" s="6"/>
      <c r="CA51" s="6"/>
      <c r="CB51" s="6"/>
      <c r="CC51" s="6"/>
    </row>
    <row r="52" spans="5:81" x14ac:dyDescent="0.25">
      <c r="E52" s="6"/>
      <c r="F52" s="6"/>
      <c r="G52" s="6"/>
      <c r="H52" s="6"/>
      <c r="I52" s="6"/>
      <c r="J52" s="6"/>
      <c r="K52" s="6"/>
      <c r="L52" s="6"/>
      <c r="N52" s="6"/>
      <c r="O52" s="6"/>
      <c r="P52" s="6"/>
      <c r="Q52" s="6"/>
      <c r="T52" s="6"/>
      <c r="U52" s="6"/>
      <c r="Y52" s="6"/>
      <c r="AC52" s="6"/>
      <c r="BY52" s="6"/>
      <c r="BZ52" s="6"/>
      <c r="CA52" s="6"/>
      <c r="CB52" s="6"/>
      <c r="CC52" s="6"/>
    </row>
    <row r="53" spans="5:81" x14ac:dyDescent="0.25">
      <c r="E53" s="6"/>
      <c r="F53" s="6"/>
      <c r="G53" s="6"/>
      <c r="H53" s="6"/>
      <c r="I53" s="6"/>
      <c r="J53" s="6"/>
      <c r="K53" s="6"/>
      <c r="L53" s="6"/>
      <c r="N53" s="6"/>
      <c r="O53" s="6"/>
      <c r="P53" s="6"/>
      <c r="Q53" s="6"/>
      <c r="T53" s="6"/>
      <c r="U53" s="6"/>
      <c r="Y53" s="6"/>
      <c r="AC53" s="6"/>
      <c r="BY53" s="6"/>
      <c r="BZ53" s="6"/>
      <c r="CA53" s="6"/>
      <c r="CB53" s="6"/>
      <c r="CC53" s="6"/>
    </row>
    <row r="54" spans="5:81" x14ac:dyDescent="0.25">
      <c r="E54" s="6"/>
      <c r="F54" s="6"/>
      <c r="G54" s="6"/>
      <c r="H54" s="6"/>
      <c r="I54" s="6"/>
      <c r="J54" s="6"/>
      <c r="K54" s="6"/>
      <c r="L54" s="6"/>
      <c r="N54" s="6"/>
      <c r="O54" s="6"/>
      <c r="P54" s="6"/>
      <c r="Q54" s="6"/>
      <c r="T54" s="6"/>
      <c r="U54" s="6"/>
      <c r="Y54" s="6"/>
      <c r="AC54" s="6"/>
      <c r="BY54" s="6"/>
      <c r="BZ54" s="6"/>
      <c r="CA54" s="6"/>
      <c r="CB54" s="6"/>
      <c r="CC54" s="6"/>
    </row>
    <row r="55" spans="5:81" x14ac:dyDescent="0.25">
      <c r="T55" s="6"/>
      <c r="U55" s="6"/>
    </row>
    <row r="56" spans="5:81" x14ac:dyDescent="0.25">
      <c r="T56" s="6"/>
      <c r="U56" s="6"/>
    </row>
  </sheetData>
  <printOptions gridLines="1"/>
  <pageMargins left="0.36" right="0.2" top="0.59" bottom="0.34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52"/>
  <sheetViews>
    <sheetView topLeftCell="AG4" workbookViewId="0">
      <selection activeCell="AY40" sqref="AY40"/>
    </sheetView>
  </sheetViews>
  <sheetFormatPr defaultRowHeight="15" x14ac:dyDescent="0.25"/>
  <cols>
    <col min="1" max="1" width="3.7109375" customWidth="1"/>
    <col min="2" max="2" width="6.140625" customWidth="1"/>
    <col min="3" max="3" width="5.85546875" customWidth="1"/>
    <col min="4" max="4" width="6.85546875" customWidth="1"/>
    <col min="5" max="5" width="6.140625" customWidth="1"/>
    <col min="6" max="6" width="5.5703125" customWidth="1"/>
    <col min="7" max="7" width="4.5703125" customWidth="1"/>
    <col min="8" max="8" width="6.140625" customWidth="1"/>
    <col min="9" max="9" width="5.28515625" customWidth="1"/>
    <col min="10" max="10" width="5.85546875" customWidth="1"/>
    <col min="11" max="11" width="6.28515625" customWidth="1"/>
    <col min="12" max="12" width="5.7109375" customWidth="1"/>
    <col min="13" max="13" width="4.5703125" customWidth="1"/>
    <col min="14" max="14" width="6.28515625" customWidth="1"/>
    <col min="15" max="15" width="6.7109375" customWidth="1"/>
    <col min="16" max="16" width="6.28515625" customWidth="1"/>
    <col min="17" max="17" width="6.7109375" customWidth="1"/>
    <col min="18" max="18" width="5.7109375" customWidth="1"/>
    <col min="19" max="19" width="6.28515625" customWidth="1"/>
    <col min="20" max="20" width="4.85546875" customWidth="1"/>
    <col min="21" max="21" width="5.42578125" customWidth="1"/>
    <col min="22" max="22" width="6.28515625" customWidth="1"/>
    <col min="23" max="24" width="6" customWidth="1"/>
    <col min="25" max="25" width="4.7109375" customWidth="1"/>
    <col min="26" max="26" width="5.85546875" customWidth="1"/>
    <col min="27" max="27" width="7.5703125" customWidth="1"/>
    <col min="28" max="28" width="5.85546875" customWidth="1"/>
    <col min="29" max="29" width="6.85546875" customWidth="1"/>
    <col min="30" max="30" width="5.7109375" customWidth="1"/>
    <col min="31" max="32" width="6.28515625" customWidth="1"/>
    <col min="33" max="33" width="5.140625" customWidth="1"/>
    <col min="34" max="34" width="5.7109375" customWidth="1"/>
    <col min="35" max="35" width="6.140625" customWidth="1"/>
    <col min="36" max="36" width="5.5703125" customWidth="1"/>
    <col min="37" max="37" width="5.85546875" customWidth="1"/>
    <col min="38" max="38" width="3.28515625" customWidth="1"/>
    <col min="39" max="40" width="5.85546875" customWidth="1"/>
    <col min="41" max="41" width="6.140625" customWidth="1"/>
    <col min="42" max="43" width="5.7109375" customWidth="1"/>
    <col min="44" max="44" width="3.7109375" customWidth="1"/>
    <col min="45" max="45" width="5.140625" customWidth="1"/>
    <col min="46" max="46" width="5.85546875" customWidth="1"/>
    <col min="47" max="47" width="5.7109375" customWidth="1"/>
    <col min="48" max="48" width="5.85546875" customWidth="1"/>
    <col min="49" max="49" width="6.28515625" customWidth="1"/>
    <col min="50" max="50" width="3.7109375" customWidth="1"/>
    <col min="51" max="51" width="6.28515625" customWidth="1"/>
    <col min="52" max="52" width="5.5703125" customWidth="1"/>
    <col min="53" max="53" width="6.140625" customWidth="1"/>
    <col min="54" max="54" width="5.42578125" customWidth="1"/>
    <col min="55" max="55" width="5.5703125" customWidth="1"/>
    <col min="56" max="56" width="4" customWidth="1"/>
    <col min="57" max="57" width="5.140625" customWidth="1"/>
    <col min="58" max="58" width="6.5703125" customWidth="1"/>
    <col min="59" max="59" width="6.85546875" customWidth="1"/>
    <col min="60" max="60" width="6.7109375" customWidth="1"/>
    <col min="61" max="61" width="8" customWidth="1"/>
    <col min="62" max="62" width="6.140625" customWidth="1"/>
    <col min="63" max="63" width="5.5703125" customWidth="1"/>
    <col min="64" max="64" width="5.85546875" customWidth="1"/>
    <col min="65" max="65" width="6" customWidth="1"/>
    <col min="66" max="66" width="6.28515625" customWidth="1"/>
    <col min="67" max="67" width="6" customWidth="1"/>
    <col min="68" max="68" width="5.140625" customWidth="1"/>
    <col min="69" max="69" width="5.7109375" customWidth="1"/>
    <col min="70" max="70" width="5.85546875" customWidth="1"/>
    <col min="71" max="71" width="6" customWidth="1"/>
    <col min="72" max="72" width="6.42578125" customWidth="1"/>
    <col min="73" max="73" width="6" customWidth="1"/>
    <col min="74" max="74" width="5" customWidth="1"/>
    <col min="75" max="75" width="5.7109375" customWidth="1"/>
    <col min="76" max="76" width="6" customWidth="1"/>
    <col min="77" max="77" width="6.7109375" customWidth="1"/>
    <col min="78" max="78" width="6.28515625" customWidth="1"/>
    <col min="79" max="79" width="6" customWidth="1"/>
    <col min="80" max="80" width="4.85546875" customWidth="1"/>
    <col min="81" max="81" width="5.85546875" customWidth="1"/>
    <col min="82" max="82" width="6" customWidth="1"/>
    <col min="83" max="83" width="6.28515625" customWidth="1"/>
    <col min="84" max="84" width="6.140625" customWidth="1"/>
    <col min="85" max="85" width="5.42578125" customWidth="1"/>
    <col min="86" max="86" width="7" customWidth="1"/>
    <col min="87" max="87" width="6.140625" customWidth="1"/>
    <col min="88" max="89" width="5.85546875" customWidth="1"/>
    <col min="90" max="90" width="6.140625" customWidth="1"/>
    <col min="91" max="91" width="6.7109375" customWidth="1"/>
    <col min="92" max="92" width="6.5703125" customWidth="1"/>
    <col min="93" max="93" width="5" customWidth="1"/>
    <col min="94" max="94" width="6.140625" customWidth="1"/>
    <col min="95" max="95" width="6" customWidth="1"/>
    <col min="96" max="96" width="5.85546875" customWidth="1"/>
    <col min="97" max="97" width="6.140625" customWidth="1"/>
    <col min="98" max="98" width="5.42578125" customWidth="1"/>
    <col min="99" max="99" width="4.28515625" customWidth="1"/>
    <col min="100" max="101" width="6.42578125" customWidth="1"/>
    <col min="102" max="102" width="5.28515625" customWidth="1"/>
    <col min="103" max="104" width="6.42578125" customWidth="1"/>
    <col min="105" max="105" width="5.28515625" customWidth="1"/>
    <col min="106" max="107" width="5.85546875" customWidth="1"/>
    <col min="108" max="108" width="6.28515625" customWidth="1"/>
    <col min="109" max="109" width="6.7109375" customWidth="1"/>
    <col min="110" max="110" width="6.28515625" customWidth="1"/>
    <col min="111" max="111" width="6.42578125" customWidth="1"/>
    <col min="112" max="112" width="5.5703125" customWidth="1"/>
    <col min="113" max="113" width="6.5703125" customWidth="1"/>
    <col min="114" max="114" width="5.85546875" customWidth="1"/>
    <col min="115" max="115" width="6" customWidth="1"/>
    <col min="116" max="117" width="6.42578125" customWidth="1"/>
    <col min="118" max="118" width="3.42578125" customWidth="1"/>
    <col min="119" max="119" width="6.140625" customWidth="1"/>
    <col min="120" max="120" width="3.42578125" customWidth="1"/>
    <col min="121" max="121" width="5.85546875" customWidth="1"/>
    <col min="122" max="122" width="5.7109375" customWidth="1"/>
    <col min="123" max="123" width="5.5703125" style="17" customWidth="1"/>
    <col min="124" max="124" width="6" customWidth="1"/>
    <col min="125" max="125" width="3.7109375" style="6" customWidth="1"/>
    <col min="126" max="126" width="5.85546875" customWidth="1"/>
    <col min="127" max="127" width="3.28515625" customWidth="1"/>
    <col min="128" max="128" width="5.85546875" customWidth="1"/>
    <col min="129" max="130" width="6" style="17" customWidth="1"/>
    <col min="131" max="131" width="5.42578125" customWidth="1"/>
    <col min="132" max="132" width="3.28515625" customWidth="1"/>
    <col min="133" max="133" width="5.7109375" customWidth="1"/>
    <col min="134" max="134" width="3.140625" style="12" customWidth="1"/>
    <col min="135" max="135" width="5.85546875" style="12" customWidth="1"/>
    <col min="136" max="136" width="5.7109375" style="12" customWidth="1"/>
    <col min="137" max="137" width="6.28515625" style="6" customWidth="1"/>
    <col min="138" max="138" width="6.42578125" style="6" customWidth="1"/>
    <col min="139" max="139" width="3" customWidth="1"/>
    <col min="140" max="140" width="5.85546875" customWidth="1"/>
    <col min="141" max="141" width="3.28515625" customWidth="1"/>
    <col min="142" max="142" width="6.140625" customWidth="1"/>
    <col min="143" max="143" width="5.7109375" customWidth="1"/>
    <col min="144" max="144" width="5.5703125" customWidth="1"/>
    <col min="145" max="145" width="5.42578125" customWidth="1"/>
    <col min="146" max="146" width="3.28515625" customWidth="1"/>
    <col min="147" max="147" width="5.28515625" customWidth="1"/>
    <col min="148" max="148" width="3.7109375" customWidth="1"/>
    <col min="149" max="150" width="5.85546875" customWidth="1"/>
    <col min="151" max="151" width="5.42578125" customWidth="1"/>
    <col min="152" max="152" width="5.7109375" customWidth="1"/>
    <col min="153" max="153" width="5" customWidth="1"/>
    <col min="154" max="155" width="6.7109375" customWidth="1"/>
    <col min="156" max="156" width="5.5703125" customWidth="1"/>
    <col min="157" max="158" width="6.7109375" customWidth="1"/>
    <col min="159" max="159" width="5.140625" customWidth="1"/>
    <col min="160" max="161" width="6.7109375" customWidth="1"/>
    <col min="162" max="162" width="6" customWidth="1"/>
    <col min="163" max="164" width="6.7109375" customWidth="1"/>
    <col min="165" max="165" width="5.42578125" customWidth="1"/>
    <col min="166" max="167" width="6.7109375" customWidth="1"/>
    <col min="168" max="168" width="5.7109375" customWidth="1"/>
    <col min="169" max="170" width="6.7109375" customWidth="1"/>
    <col min="171" max="171" width="5.5703125" customWidth="1"/>
    <col min="172" max="173" width="6.7109375" customWidth="1"/>
    <col min="174" max="174" width="5.42578125" customWidth="1"/>
    <col min="175" max="177" width="6.7109375" customWidth="1"/>
    <col min="178" max="178" width="4.140625" customWidth="1"/>
    <col min="192" max="192" width="4.140625" customWidth="1"/>
    <col min="193" max="193" width="6.5703125" customWidth="1"/>
    <col min="195" max="195" width="4.140625" customWidth="1"/>
    <col min="196" max="196" width="7.28515625" customWidth="1"/>
    <col min="197" max="197" width="6.140625" customWidth="1"/>
    <col min="198" max="198" width="6.42578125" customWidth="1"/>
    <col min="199" max="199" width="3.5703125" customWidth="1"/>
    <col min="200" max="200" width="6.5703125" customWidth="1"/>
    <col min="201" max="201" width="7" customWidth="1"/>
    <col min="202" max="202" width="4.5703125" customWidth="1"/>
    <col min="203" max="203" width="8.140625" customWidth="1"/>
    <col min="204" max="204" width="7.7109375" customWidth="1"/>
    <col min="205" max="205" width="7.140625" customWidth="1"/>
  </cols>
  <sheetData>
    <row r="1" spans="2:192" x14ac:dyDescent="0.25">
      <c r="B1" s="7" t="s">
        <v>151</v>
      </c>
      <c r="D1" s="7"/>
      <c r="E1" s="7"/>
      <c r="F1" s="7"/>
      <c r="G1" s="7"/>
      <c r="H1" s="7" t="s">
        <v>130</v>
      </c>
      <c r="J1" s="7"/>
      <c r="K1" s="7"/>
      <c r="L1" s="7"/>
      <c r="M1" s="7"/>
      <c r="N1" s="7" t="s">
        <v>223</v>
      </c>
      <c r="O1" s="7"/>
      <c r="P1" s="7"/>
      <c r="Q1" s="7"/>
      <c r="R1" s="9"/>
      <c r="S1" s="7"/>
      <c r="T1" s="7" t="s">
        <v>133</v>
      </c>
      <c r="V1" s="7"/>
      <c r="W1" s="7"/>
      <c r="X1" s="7"/>
      <c r="Z1" s="7" t="s">
        <v>225</v>
      </c>
      <c r="AB1" s="7"/>
      <c r="AC1" s="7"/>
      <c r="AD1" s="7"/>
      <c r="AE1" s="9"/>
      <c r="AF1" s="9"/>
      <c r="AG1" s="7" t="s">
        <v>142</v>
      </c>
      <c r="AH1" s="7"/>
      <c r="AI1" s="7"/>
      <c r="AJ1" s="7"/>
      <c r="AK1" s="9"/>
      <c r="AL1" s="7"/>
      <c r="AM1" s="7" t="s">
        <v>139</v>
      </c>
      <c r="AN1" s="7"/>
      <c r="AO1" s="7"/>
      <c r="AP1" s="7"/>
      <c r="AQ1" s="7"/>
      <c r="AS1" s="7" t="s">
        <v>204</v>
      </c>
      <c r="AT1" s="7"/>
      <c r="AU1" s="7"/>
      <c r="AV1" s="7"/>
      <c r="AW1" s="14"/>
      <c r="AX1" s="14"/>
      <c r="AY1" s="7" t="s">
        <v>207</v>
      </c>
      <c r="AZ1" s="7"/>
      <c r="BA1" s="7"/>
      <c r="BB1" s="7"/>
      <c r="BC1" s="14"/>
      <c r="BD1" s="14"/>
      <c r="BE1" s="7" t="s">
        <v>227</v>
      </c>
      <c r="BF1" s="7"/>
      <c r="BG1" s="7"/>
      <c r="BH1" s="14"/>
      <c r="BI1" s="14"/>
      <c r="BJ1" s="9"/>
      <c r="BK1" s="7" t="s">
        <v>150</v>
      </c>
      <c r="BL1" s="7"/>
      <c r="BM1" s="7"/>
      <c r="BN1" s="7"/>
      <c r="BO1" s="14"/>
      <c r="BP1" s="9"/>
      <c r="BQ1" s="7" t="s">
        <v>208</v>
      </c>
      <c r="BR1" s="7"/>
      <c r="BS1" s="7"/>
      <c r="BT1" s="7"/>
      <c r="BU1" s="14"/>
      <c r="BV1" s="9"/>
      <c r="BW1" s="7" t="s">
        <v>209</v>
      </c>
      <c r="BX1" s="7"/>
      <c r="BY1" s="7"/>
      <c r="BZ1" s="7"/>
      <c r="CA1" s="14"/>
      <c r="CB1" s="14"/>
      <c r="CC1" s="7" t="s">
        <v>213</v>
      </c>
      <c r="CD1" s="7"/>
      <c r="CE1" s="7"/>
      <c r="CF1" s="7"/>
      <c r="CG1" s="14"/>
      <c r="CH1" s="14"/>
      <c r="CJ1" s="7" t="s">
        <v>230</v>
      </c>
      <c r="CK1" s="7"/>
      <c r="CL1" s="7"/>
      <c r="CM1" s="7"/>
      <c r="CN1" s="7"/>
      <c r="CO1" s="7"/>
      <c r="CP1" s="7" t="s">
        <v>232</v>
      </c>
      <c r="CQ1" s="7"/>
      <c r="CR1" s="7"/>
      <c r="CS1" s="9"/>
      <c r="CT1" s="9"/>
      <c r="CV1" s="7" t="s">
        <v>234</v>
      </c>
      <c r="CX1" s="7"/>
      <c r="CY1" s="7"/>
      <c r="CZ1" s="14"/>
      <c r="DA1" s="14"/>
      <c r="DB1" s="7" t="s">
        <v>236</v>
      </c>
      <c r="DC1" s="7"/>
      <c r="DD1" s="7"/>
      <c r="DE1" s="7"/>
      <c r="DF1" s="14"/>
      <c r="DG1" s="14"/>
      <c r="DH1" s="7" t="s">
        <v>239</v>
      </c>
      <c r="DI1" s="7"/>
      <c r="DJ1" s="7"/>
      <c r="DK1" s="7"/>
      <c r="DL1" s="14"/>
      <c r="DM1" s="14"/>
      <c r="DO1" s="7" t="s">
        <v>143</v>
      </c>
      <c r="DP1" s="14"/>
      <c r="DQ1" s="11"/>
      <c r="DR1" s="14"/>
      <c r="DS1" s="9"/>
      <c r="DU1" s="14"/>
      <c r="DV1" s="7" t="s">
        <v>144</v>
      </c>
      <c r="DW1" s="7"/>
      <c r="DX1" s="7"/>
      <c r="DY1" s="9"/>
      <c r="DZ1" s="9"/>
      <c r="EA1" s="7"/>
      <c r="EB1" s="7"/>
      <c r="EC1" s="7" t="s">
        <v>145</v>
      </c>
      <c r="ED1" s="7"/>
      <c r="EE1" s="7"/>
      <c r="EF1" s="7"/>
      <c r="EG1" s="14"/>
      <c r="EH1" s="14"/>
      <c r="EJ1" s="7" t="s">
        <v>229</v>
      </c>
      <c r="EK1" s="11"/>
      <c r="EL1" s="9"/>
      <c r="EQ1" s="7" t="s">
        <v>237</v>
      </c>
      <c r="ER1" s="11"/>
      <c r="ES1" s="9"/>
      <c r="EX1" s="7" t="s">
        <v>217</v>
      </c>
      <c r="EY1" s="7"/>
      <c r="EZ1" s="7"/>
      <c r="FA1" s="7"/>
      <c r="FB1" s="14"/>
      <c r="FC1" s="14"/>
      <c r="FD1" s="7" t="s">
        <v>218</v>
      </c>
      <c r="FE1" s="7"/>
      <c r="FF1" s="7"/>
      <c r="FG1" s="7"/>
      <c r="FH1" s="14"/>
      <c r="FJ1" s="7" t="s">
        <v>219</v>
      </c>
      <c r="FK1" s="7"/>
      <c r="FL1" s="7"/>
      <c r="FM1" s="7"/>
      <c r="FN1" s="14"/>
      <c r="FO1" s="14"/>
      <c r="FP1" s="7" t="s">
        <v>220</v>
      </c>
      <c r="FQ1" s="7"/>
      <c r="FR1" s="7"/>
      <c r="FS1" s="7"/>
    </row>
    <row r="2" spans="2:192" x14ac:dyDescent="0.25">
      <c r="B2" t="s">
        <v>152</v>
      </c>
      <c r="C2" s="5"/>
      <c r="H2" t="s">
        <v>129</v>
      </c>
      <c r="I2" s="5"/>
      <c r="N2" t="s">
        <v>224</v>
      </c>
      <c r="O2" s="5"/>
      <c r="T2" t="s">
        <v>132</v>
      </c>
      <c r="U2" s="5"/>
      <c r="Z2" t="s">
        <v>226</v>
      </c>
      <c r="AB2" s="5"/>
      <c r="AG2" t="s">
        <v>138</v>
      </c>
      <c r="AH2" s="5"/>
      <c r="AJ2" t="s">
        <v>136</v>
      </c>
      <c r="AM2" t="s">
        <v>141</v>
      </c>
      <c r="AN2" s="5"/>
      <c r="AP2" t="s">
        <v>140</v>
      </c>
      <c r="AS2" t="s">
        <v>243</v>
      </c>
      <c r="AT2" s="5"/>
      <c r="AW2" s="6"/>
      <c r="AX2" s="6"/>
      <c r="AY2" t="s">
        <v>244</v>
      </c>
      <c r="AZ2" s="5"/>
      <c r="BC2" s="6"/>
      <c r="BD2" s="6"/>
      <c r="BE2" t="s">
        <v>205</v>
      </c>
      <c r="BF2" s="5"/>
      <c r="BG2" t="s">
        <v>206</v>
      </c>
      <c r="BH2" s="6"/>
      <c r="BI2" s="6"/>
      <c r="BK2" t="s">
        <v>210</v>
      </c>
      <c r="BL2" s="5"/>
      <c r="BO2" s="6"/>
      <c r="BQ2" t="s">
        <v>211</v>
      </c>
      <c r="BR2" s="5"/>
      <c r="BU2" s="6"/>
      <c r="BW2" t="s">
        <v>212</v>
      </c>
      <c r="BX2" s="5"/>
      <c r="CA2" s="6"/>
      <c r="CB2" s="6"/>
      <c r="CC2" t="s">
        <v>214</v>
      </c>
      <c r="CD2" s="5"/>
      <c r="CG2" s="6"/>
      <c r="CH2" s="6"/>
      <c r="CJ2" t="s">
        <v>231</v>
      </c>
      <c r="CK2" s="5"/>
      <c r="CP2" t="s">
        <v>233</v>
      </c>
      <c r="CV2" t="s">
        <v>235</v>
      </c>
      <c r="CZ2" s="6"/>
      <c r="DA2" s="6"/>
      <c r="DB2" t="s">
        <v>240</v>
      </c>
      <c r="DC2" s="5"/>
      <c r="DF2" s="6"/>
      <c r="DG2" s="6"/>
      <c r="DH2" t="s">
        <v>241</v>
      </c>
      <c r="DI2" s="5"/>
      <c r="DL2" s="6"/>
      <c r="DM2" s="6"/>
      <c r="DO2" t="s">
        <v>163</v>
      </c>
      <c r="DP2" s="15"/>
      <c r="DQ2" s="12"/>
      <c r="DR2" s="6"/>
      <c r="DV2" t="s">
        <v>249</v>
      </c>
      <c r="EC2" t="s">
        <v>250</v>
      </c>
      <c r="ED2"/>
      <c r="EE2"/>
      <c r="EF2"/>
      <c r="EJ2" t="s">
        <v>228</v>
      </c>
      <c r="EK2" s="12"/>
      <c r="EL2" s="17"/>
      <c r="EQ2" t="s">
        <v>238</v>
      </c>
      <c r="ER2" s="12"/>
      <c r="ES2" s="17"/>
      <c r="EX2" t="s">
        <v>215</v>
      </c>
      <c r="EY2" s="5"/>
      <c r="FB2" s="6"/>
      <c r="FC2" s="6"/>
      <c r="FD2" t="s">
        <v>216</v>
      </c>
      <c r="FE2" s="5"/>
      <c r="FH2" s="6"/>
      <c r="FJ2" t="s">
        <v>222</v>
      </c>
      <c r="FK2" s="5"/>
      <c r="FN2" s="6"/>
      <c r="FO2" s="6"/>
      <c r="FP2" t="s">
        <v>221</v>
      </c>
      <c r="FQ2" s="5"/>
    </row>
    <row r="3" spans="2:192" x14ac:dyDescent="0.25">
      <c r="B3" s="8" t="s">
        <v>165</v>
      </c>
      <c r="C3" s="8" t="s">
        <v>108</v>
      </c>
      <c r="D3" s="8" t="s">
        <v>128</v>
      </c>
      <c r="E3" s="8" t="s">
        <v>306</v>
      </c>
      <c r="F3" s="8" t="s">
        <v>307</v>
      </c>
      <c r="G3" s="8"/>
      <c r="H3" s="8" t="s">
        <v>165</v>
      </c>
      <c r="I3" s="8" t="s">
        <v>108</v>
      </c>
      <c r="J3" s="8" t="s">
        <v>128</v>
      </c>
      <c r="K3" s="8" t="s">
        <v>306</v>
      </c>
      <c r="L3" s="8" t="s">
        <v>307</v>
      </c>
      <c r="M3" s="8"/>
      <c r="N3" s="8" t="s">
        <v>165</v>
      </c>
      <c r="O3" s="16" t="s">
        <v>108</v>
      </c>
      <c r="P3" s="16" t="s">
        <v>128</v>
      </c>
      <c r="Q3" s="8" t="s">
        <v>306</v>
      </c>
      <c r="R3" s="8" t="s">
        <v>307</v>
      </c>
      <c r="S3" s="8"/>
      <c r="U3" s="8" t="s">
        <v>108</v>
      </c>
      <c r="V3" s="8" t="s">
        <v>128</v>
      </c>
      <c r="W3" s="8" t="s">
        <v>306</v>
      </c>
      <c r="X3" s="8" t="s">
        <v>307</v>
      </c>
      <c r="Y3" s="8"/>
      <c r="Z3" s="8" t="s">
        <v>165</v>
      </c>
      <c r="AA3" s="16" t="s">
        <v>108</v>
      </c>
      <c r="AB3" s="16" t="s">
        <v>128</v>
      </c>
      <c r="AC3" s="8" t="s">
        <v>306</v>
      </c>
      <c r="AD3" s="8" t="s">
        <v>307</v>
      </c>
      <c r="AF3" s="16"/>
      <c r="AG3" s="8" t="s">
        <v>165</v>
      </c>
      <c r="AH3" s="8" t="s">
        <v>108</v>
      </c>
      <c r="AI3" s="8" t="s">
        <v>128</v>
      </c>
      <c r="AJ3" s="8" t="s">
        <v>306</v>
      </c>
      <c r="AK3" s="8" t="s">
        <v>307</v>
      </c>
      <c r="AL3" s="8"/>
      <c r="AM3" s="8" t="s">
        <v>165</v>
      </c>
      <c r="AN3" s="8" t="s">
        <v>108</v>
      </c>
      <c r="AO3" s="8" t="s">
        <v>128</v>
      </c>
      <c r="AP3" s="8" t="s">
        <v>306</v>
      </c>
      <c r="AQ3" s="8" t="s">
        <v>307</v>
      </c>
      <c r="AS3" s="8" t="s">
        <v>165</v>
      </c>
      <c r="AT3" s="16" t="s">
        <v>108</v>
      </c>
      <c r="AU3" s="16" t="s">
        <v>128</v>
      </c>
      <c r="AV3" s="8" t="s">
        <v>306</v>
      </c>
      <c r="AW3" s="8" t="s">
        <v>307</v>
      </c>
      <c r="AX3" s="8"/>
      <c r="AY3" s="8" t="s">
        <v>165</v>
      </c>
      <c r="AZ3" s="16" t="s">
        <v>108</v>
      </c>
      <c r="BA3" s="16" t="s">
        <v>128</v>
      </c>
      <c r="BB3" s="8" t="s">
        <v>306</v>
      </c>
      <c r="BC3" s="8" t="s">
        <v>307</v>
      </c>
      <c r="BD3" s="16"/>
      <c r="BE3" s="8" t="s">
        <v>165</v>
      </c>
      <c r="BF3" s="16" t="s">
        <v>108</v>
      </c>
      <c r="BG3" s="16" t="s">
        <v>128</v>
      </c>
      <c r="BH3" s="8" t="s">
        <v>306</v>
      </c>
      <c r="BI3" s="8" t="s">
        <v>307</v>
      </c>
      <c r="BJ3" s="8"/>
      <c r="BK3" s="8" t="s">
        <v>165</v>
      </c>
      <c r="BL3" s="16" t="s">
        <v>108</v>
      </c>
      <c r="BM3" s="16" t="s">
        <v>128</v>
      </c>
      <c r="BN3" s="8" t="s">
        <v>306</v>
      </c>
      <c r="BO3" s="8" t="s">
        <v>307</v>
      </c>
      <c r="BP3" s="8"/>
      <c r="BQ3" s="8" t="s">
        <v>165</v>
      </c>
      <c r="BR3" s="16" t="s">
        <v>108</v>
      </c>
      <c r="BS3" s="16" t="s">
        <v>128</v>
      </c>
      <c r="BT3" s="8" t="s">
        <v>306</v>
      </c>
      <c r="BU3" s="8" t="s">
        <v>307</v>
      </c>
      <c r="BV3" s="8"/>
      <c r="BW3" s="8" t="s">
        <v>165</v>
      </c>
      <c r="BX3" s="16" t="s">
        <v>108</v>
      </c>
      <c r="BY3" s="16" t="s">
        <v>128</v>
      </c>
      <c r="BZ3" s="8" t="s">
        <v>306</v>
      </c>
      <c r="CA3" s="8" t="s">
        <v>307</v>
      </c>
      <c r="CB3" s="16"/>
      <c r="CC3" s="8" t="s">
        <v>165</v>
      </c>
      <c r="CD3" s="16" t="s">
        <v>108</v>
      </c>
      <c r="CE3" s="16" t="s">
        <v>128</v>
      </c>
      <c r="CF3" s="8" t="s">
        <v>306</v>
      </c>
      <c r="CG3" s="8" t="s">
        <v>307</v>
      </c>
      <c r="CJ3" s="8" t="s">
        <v>165</v>
      </c>
      <c r="CK3" s="16" t="s">
        <v>108</v>
      </c>
      <c r="CL3" s="16" t="s">
        <v>128</v>
      </c>
      <c r="CM3" s="8" t="s">
        <v>306</v>
      </c>
      <c r="CN3" s="8" t="s">
        <v>307</v>
      </c>
      <c r="CP3" s="8" t="s">
        <v>165</v>
      </c>
      <c r="CQ3" s="16" t="s">
        <v>108</v>
      </c>
      <c r="CR3" s="16" t="s">
        <v>128</v>
      </c>
      <c r="CS3" s="8" t="s">
        <v>306</v>
      </c>
      <c r="CT3" s="8" t="s">
        <v>307</v>
      </c>
      <c r="CV3" s="8" t="s">
        <v>165</v>
      </c>
      <c r="CW3" s="16" t="s">
        <v>108</v>
      </c>
      <c r="CX3" s="16" t="s">
        <v>128</v>
      </c>
      <c r="CY3" s="8" t="s">
        <v>306</v>
      </c>
      <c r="CZ3" s="8" t="s">
        <v>307</v>
      </c>
      <c r="DB3" s="8" t="s">
        <v>165</v>
      </c>
      <c r="DC3" s="16" t="s">
        <v>108</v>
      </c>
      <c r="DD3" s="16" t="s">
        <v>128</v>
      </c>
      <c r="DE3" s="8" t="s">
        <v>306</v>
      </c>
      <c r="DF3" s="8" t="s">
        <v>307</v>
      </c>
      <c r="DH3" s="8" t="s">
        <v>165</v>
      </c>
      <c r="DI3" s="16" t="s">
        <v>108</v>
      </c>
      <c r="DJ3" s="16" t="s">
        <v>128</v>
      </c>
      <c r="DK3" s="8" t="s">
        <v>306</v>
      </c>
      <c r="DL3" s="8" t="s">
        <v>307</v>
      </c>
      <c r="DO3" s="8" t="s">
        <v>165</v>
      </c>
      <c r="DP3" s="13" t="s">
        <v>146</v>
      </c>
      <c r="DQ3" s="16" t="s">
        <v>108</v>
      </c>
      <c r="DR3" s="16" t="s">
        <v>128</v>
      </c>
      <c r="DS3" s="8" t="s">
        <v>306</v>
      </c>
      <c r="DT3" s="8" t="s">
        <v>307</v>
      </c>
      <c r="DU3" s="16"/>
      <c r="DV3" s="18" t="s">
        <v>165</v>
      </c>
      <c r="DW3" s="13" t="s">
        <v>146</v>
      </c>
      <c r="DX3" s="16" t="s">
        <v>108</v>
      </c>
      <c r="DY3" s="16" t="s">
        <v>128</v>
      </c>
      <c r="DZ3" s="8" t="s">
        <v>306</v>
      </c>
      <c r="EA3" s="8" t="s">
        <v>307</v>
      </c>
      <c r="EB3" s="16"/>
      <c r="EC3" s="8" t="s">
        <v>165</v>
      </c>
      <c r="ED3" s="13" t="s">
        <v>146</v>
      </c>
      <c r="EE3" s="16" t="s">
        <v>108</v>
      </c>
      <c r="EF3" s="16" t="s">
        <v>128</v>
      </c>
      <c r="EG3" s="8" t="s">
        <v>306</v>
      </c>
      <c r="EH3" s="8" t="s">
        <v>307</v>
      </c>
      <c r="EI3" s="16"/>
      <c r="EJ3" s="8" t="s">
        <v>165</v>
      </c>
      <c r="EK3" s="13" t="s">
        <v>146</v>
      </c>
      <c r="EL3" s="16" t="s">
        <v>108</v>
      </c>
      <c r="EM3" s="16" t="s">
        <v>128</v>
      </c>
      <c r="EN3" s="8" t="s">
        <v>306</v>
      </c>
      <c r="EO3" s="8" t="s">
        <v>307</v>
      </c>
      <c r="EP3" s="16"/>
      <c r="EQ3" s="8" t="s">
        <v>165</v>
      </c>
      <c r="ER3" s="13" t="s">
        <v>146</v>
      </c>
      <c r="ES3" s="16" t="s">
        <v>108</v>
      </c>
      <c r="ET3" s="16" t="s">
        <v>128</v>
      </c>
      <c r="EU3" s="8" t="s">
        <v>306</v>
      </c>
      <c r="EV3" s="8" t="s">
        <v>307</v>
      </c>
      <c r="EW3" s="16"/>
      <c r="EX3" s="8" t="s">
        <v>165</v>
      </c>
      <c r="EY3" s="16" t="s">
        <v>108</v>
      </c>
      <c r="EZ3" s="16" t="s">
        <v>128</v>
      </c>
      <c r="FA3" s="8" t="s">
        <v>306</v>
      </c>
      <c r="FB3" s="8" t="s">
        <v>307</v>
      </c>
      <c r="FC3" s="16"/>
      <c r="FD3" s="8" t="s">
        <v>165</v>
      </c>
      <c r="FE3" s="16" t="s">
        <v>108</v>
      </c>
      <c r="FF3" s="16" t="s">
        <v>128</v>
      </c>
      <c r="FG3" s="8" t="s">
        <v>306</v>
      </c>
      <c r="FH3" s="8" t="s">
        <v>307</v>
      </c>
      <c r="FJ3" s="8" t="s">
        <v>165</v>
      </c>
      <c r="FK3" s="16" t="s">
        <v>108</v>
      </c>
      <c r="FL3" s="16" t="s">
        <v>128</v>
      </c>
      <c r="FM3" s="8" t="s">
        <v>306</v>
      </c>
      <c r="FN3" s="8" t="s">
        <v>307</v>
      </c>
      <c r="FP3" s="8" t="s">
        <v>165</v>
      </c>
      <c r="FQ3" s="16" t="s">
        <v>108</v>
      </c>
      <c r="FR3" s="16" t="s">
        <v>128</v>
      </c>
      <c r="FS3" s="8" t="s">
        <v>306</v>
      </c>
      <c r="FT3" s="8" t="s">
        <v>307</v>
      </c>
      <c r="GJ3" s="16"/>
    </row>
    <row r="4" spans="2:192" x14ac:dyDescent="0.25">
      <c r="B4" t="s">
        <v>92</v>
      </c>
      <c r="C4" s="6">
        <v>0.11399999999999988</v>
      </c>
      <c r="D4" s="6">
        <v>6.4999999999999947E-2</v>
      </c>
      <c r="E4" s="6">
        <f t="shared" ref="E4:E27" si="0">C4+D4</f>
        <v>0.17899999999999983</v>
      </c>
      <c r="F4" s="17">
        <f t="shared" ref="F4:F27" si="1">1/E4</f>
        <v>5.5865921787709549</v>
      </c>
      <c r="G4" s="6"/>
      <c r="H4" t="s">
        <v>113</v>
      </c>
      <c r="I4" s="6">
        <v>3.1000000000000583E-2</v>
      </c>
      <c r="J4" s="6">
        <v>8.0000000000000071E-2</v>
      </c>
      <c r="K4" s="6">
        <f t="shared" ref="K4:K27" si="2">I4+J4</f>
        <v>0.11100000000000065</v>
      </c>
      <c r="L4" s="17">
        <f t="shared" ref="L4:L27" si="3">1/K4</f>
        <v>9.0090090090089561</v>
      </c>
      <c r="M4" s="6"/>
      <c r="N4" t="s">
        <v>121</v>
      </c>
      <c r="O4" s="6">
        <v>0.11399999999999899</v>
      </c>
      <c r="P4" s="6">
        <v>6.3000000000000611E-2</v>
      </c>
      <c r="Q4" s="6">
        <f t="shared" ref="Q4:Q27" si="4">O4+P4</f>
        <v>0.1769999999999996</v>
      </c>
      <c r="R4" s="17">
        <f t="shared" ref="R4:R27" si="5">1/Q4</f>
        <v>5.6497175141243066</v>
      </c>
      <c r="S4" s="12"/>
      <c r="T4" t="s">
        <v>90</v>
      </c>
      <c r="U4" s="6">
        <v>0.30600000000000005</v>
      </c>
      <c r="V4" s="6">
        <v>0.10400000000000009</v>
      </c>
      <c r="W4" s="6">
        <f t="shared" ref="W4:W27" si="6">U4+V4</f>
        <v>0.41000000000000014</v>
      </c>
      <c r="X4" s="17">
        <f t="shared" ref="X4:X27" si="7">1/W4</f>
        <v>2.4390243902439015</v>
      </c>
      <c r="Y4" s="39" t="s">
        <v>77</v>
      </c>
      <c r="Z4" t="s">
        <v>119</v>
      </c>
      <c r="AA4" s="6">
        <v>0.11300000000000132</v>
      </c>
      <c r="AB4" s="6">
        <v>7.7999999999999403E-2</v>
      </c>
      <c r="AC4" s="6">
        <f t="shared" ref="AC4:AC27" si="8">AA4+AB4</f>
        <v>0.19100000000000072</v>
      </c>
      <c r="AD4" s="17">
        <f t="shared" ref="AD4:AD27" si="9">1/AC4</f>
        <v>5.2356020942408179</v>
      </c>
      <c r="AF4" s="6"/>
      <c r="AG4" t="s">
        <v>79</v>
      </c>
      <c r="AH4" s="6">
        <v>0.46199999999999997</v>
      </c>
      <c r="AI4" s="6">
        <v>0.21300000000000008</v>
      </c>
      <c r="AJ4" s="6">
        <f t="shared" ref="AJ4:AJ25" si="10">AH4+AI4</f>
        <v>0.67500000000000004</v>
      </c>
      <c r="AK4" s="6">
        <f t="shared" ref="AK4:AK25" si="11">1/AJ4</f>
        <v>1.4814814814814814</v>
      </c>
      <c r="AL4" s="17"/>
      <c r="AM4" t="s">
        <v>91</v>
      </c>
      <c r="AN4" s="6">
        <v>0.31099999999999994</v>
      </c>
      <c r="AO4" s="6">
        <v>8.8000000000000078E-2</v>
      </c>
      <c r="AP4" s="6">
        <f t="shared" ref="AP4:AP22" si="12">AN4+AO4</f>
        <v>0.39900000000000002</v>
      </c>
      <c r="AQ4" s="6">
        <f t="shared" ref="AQ4:AQ22" si="13">1/AP4</f>
        <v>2.5062656641604009</v>
      </c>
      <c r="AS4" t="s">
        <v>93</v>
      </c>
      <c r="AT4" s="6">
        <v>0.14299999999999891</v>
      </c>
      <c r="AU4" s="6">
        <v>0.1379999999999999</v>
      </c>
      <c r="AV4" s="6">
        <f t="shared" ref="AV4:AV24" si="14">AT4+AU4</f>
        <v>0.28099999999999881</v>
      </c>
      <c r="AW4" s="6">
        <f t="shared" ref="AW4:AW24" si="15">1/AV4</f>
        <v>3.5587188612099796</v>
      </c>
      <c r="AY4" t="s">
        <v>78</v>
      </c>
      <c r="AZ4" s="6">
        <v>0.39499999999999957</v>
      </c>
      <c r="BA4" s="6">
        <v>0.14000000000000057</v>
      </c>
      <c r="BB4" s="6">
        <f t="shared" ref="BB4:BB20" si="16">AZ4+BA4</f>
        <v>0.53500000000000014</v>
      </c>
      <c r="BC4" s="6">
        <f t="shared" ref="BC4:BC20" si="17">1/BB4</f>
        <v>1.8691588785046724</v>
      </c>
      <c r="BD4" s="6"/>
      <c r="BE4" t="s">
        <v>121</v>
      </c>
      <c r="BF4" s="6">
        <v>0.54600000000000293</v>
      </c>
      <c r="BG4" s="6">
        <v>0.25799999999999912</v>
      </c>
      <c r="BH4" s="6">
        <f t="shared" ref="BH4:BH27" si="18">BF4+BG4</f>
        <v>0.80400000000000205</v>
      </c>
      <c r="BI4" s="6">
        <f t="shared" ref="BI4:BI27" si="19">1/BH4</f>
        <v>1.24378109452736</v>
      </c>
      <c r="BJ4" s="6"/>
      <c r="BK4" t="s">
        <v>92</v>
      </c>
      <c r="BL4" s="6">
        <v>0.28499999999999837</v>
      </c>
      <c r="BM4" s="6">
        <v>0.12700000000000244</v>
      </c>
      <c r="BN4" s="6">
        <f t="shared" ref="BN4:BN27" si="20">BL4+BM4</f>
        <v>0.41200000000000081</v>
      </c>
      <c r="BO4" s="6">
        <f t="shared" ref="BO4:BO27" si="21">1/BN4</f>
        <v>2.4271844660194128</v>
      </c>
      <c r="BP4" s="6"/>
      <c r="BQ4" t="s">
        <v>82</v>
      </c>
      <c r="BR4" s="6">
        <v>0.15599999999999969</v>
      </c>
      <c r="BS4" s="6">
        <v>0.12600000000000033</v>
      </c>
      <c r="BT4" s="6">
        <f t="shared" ref="BT4:BT27" si="22">BR4+BS4</f>
        <v>0.28200000000000003</v>
      </c>
      <c r="BU4" s="6">
        <f t="shared" ref="BU4:BU27" si="23">1/BT4</f>
        <v>3.5460992907801416</v>
      </c>
      <c r="BV4" s="6"/>
      <c r="BW4" t="s">
        <v>111</v>
      </c>
      <c r="BX4" s="6">
        <v>0.12299999999999933</v>
      </c>
      <c r="BY4" s="6">
        <v>7.5000000000001066E-2</v>
      </c>
      <c r="BZ4" s="6">
        <f t="shared" ref="BZ4:BZ27" si="24">BX4+BY4</f>
        <v>0.1980000000000004</v>
      </c>
      <c r="CA4" s="6">
        <f t="shared" ref="CA4:CA27" si="25">1/BZ4</f>
        <v>5.0505050505050404</v>
      </c>
      <c r="CB4" s="6"/>
      <c r="CC4" t="s">
        <v>92</v>
      </c>
      <c r="CD4" s="6">
        <v>0.16000000000000014</v>
      </c>
      <c r="CE4" s="6">
        <v>0.13199999999999967</v>
      </c>
      <c r="CF4" s="6">
        <f t="shared" ref="CF4:CF27" si="26">CD4+CE4</f>
        <v>0.29199999999999982</v>
      </c>
      <c r="CG4" s="6">
        <f t="shared" ref="CG4:CG27" si="27">1/CF4</f>
        <v>3.4246575342465775</v>
      </c>
      <c r="CJ4" t="s">
        <v>78</v>
      </c>
      <c r="CK4" s="6">
        <v>1.2080000000000002</v>
      </c>
      <c r="CL4" s="6">
        <v>0.18099999999999916</v>
      </c>
      <c r="CM4" s="6">
        <f t="shared" ref="CM4:CM22" si="28">CK4+CL4</f>
        <v>1.3889999999999993</v>
      </c>
      <c r="CN4" s="6">
        <f t="shared" ref="CN4:CN22" si="29">1/CM4</f>
        <v>0.7199424046076317</v>
      </c>
      <c r="CP4" t="s">
        <v>113</v>
      </c>
      <c r="CQ4" s="6">
        <v>0.44000000000000128</v>
      </c>
      <c r="CR4" s="6">
        <v>8.5999999999998522E-2</v>
      </c>
      <c r="CS4" s="6">
        <f t="shared" ref="CS4:CS26" si="30">CQ4+CR4</f>
        <v>0.5259999999999998</v>
      </c>
      <c r="CT4" s="6">
        <f t="shared" ref="CT4:CT26" si="31">1/CS4</f>
        <v>1.9011406844106471</v>
      </c>
      <c r="CV4" t="s">
        <v>92</v>
      </c>
      <c r="CW4" s="6">
        <v>0.45499999999999829</v>
      </c>
      <c r="CX4" s="6">
        <v>0.31200000000000117</v>
      </c>
      <c r="CY4" s="6">
        <f t="shared" ref="CY4:CY24" si="32">CW4+CX4</f>
        <v>0.76699999999999946</v>
      </c>
      <c r="CZ4" s="6">
        <f t="shared" ref="CZ4:CZ24" si="33">1/CY4</f>
        <v>1.3037809647979148</v>
      </c>
      <c r="DB4" t="s">
        <v>79</v>
      </c>
      <c r="DC4" s="6">
        <v>0.71</v>
      </c>
      <c r="DD4" s="6">
        <v>0.29099999999999948</v>
      </c>
      <c r="DE4" s="6">
        <f t="shared" ref="DE4:DE17" si="34">DC4+DD4</f>
        <v>1.0009999999999994</v>
      </c>
      <c r="DF4" s="6">
        <f t="shared" ref="DF4:DF17" si="35">1/DE4</f>
        <v>0.99900099900099959</v>
      </c>
      <c r="DH4" t="s">
        <v>93</v>
      </c>
      <c r="DI4" s="6">
        <v>3.1000000000002359E-2</v>
      </c>
      <c r="DJ4" s="6">
        <v>0.13499999999999801</v>
      </c>
      <c r="DK4" s="6">
        <f t="shared" ref="DK4:DK17" si="36">DI4+DJ4</f>
        <v>0.16600000000000037</v>
      </c>
      <c r="DL4" s="6">
        <f t="shared" ref="DL4:DL17" si="37">1/DK4</f>
        <v>6.0240963855421557</v>
      </c>
      <c r="DO4" t="s">
        <v>97</v>
      </c>
      <c r="DP4">
        <v>5</v>
      </c>
      <c r="DQ4" s="6">
        <v>6.2999999999999723E-2</v>
      </c>
      <c r="DR4" s="6">
        <v>0.1030000000000002</v>
      </c>
      <c r="DS4" s="6">
        <f t="shared" ref="DS4:DS27" si="38">DQ4+DR4</f>
        <v>0.16599999999999993</v>
      </c>
      <c r="DT4" s="6">
        <f t="shared" ref="DT4:DT27" si="39">1/DS4</f>
        <v>6.0240963855421716</v>
      </c>
      <c r="DV4" t="s">
        <v>91</v>
      </c>
      <c r="DW4" s="12">
        <v>5</v>
      </c>
      <c r="DX4" s="6">
        <v>6.3000000000000167E-2</v>
      </c>
      <c r="DY4" s="6">
        <v>0.15700000000000003</v>
      </c>
      <c r="DZ4" s="6">
        <f t="shared" ref="DZ4:DZ27" si="40">DX4+DY4</f>
        <v>0.2200000000000002</v>
      </c>
      <c r="EA4" s="6">
        <f t="shared" ref="EA4:EA27" si="41">1/DZ4</f>
        <v>4.5454545454545414</v>
      </c>
      <c r="EB4" s="6"/>
      <c r="EC4" t="s">
        <v>125</v>
      </c>
      <c r="ED4" s="12">
        <v>6</v>
      </c>
      <c r="EE4" s="6">
        <v>7.3999999999999844E-2</v>
      </c>
      <c r="EF4" s="6">
        <v>0.12099999999999955</v>
      </c>
      <c r="EG4" s="6">
        <f t="shared" ref="EG4:EG27" si="42">EE4+EF4</f>
        <v>0.1949999999999994</v>
      </c>
      <c r="EH4" s="6">
        <f t="shared" ref="EH4:EH27" si="43">1/EG4</f>
        <v>5.1282051282051437</v>
      </c>
      <c r="EJ4" t="s">
        <v>86</v>
      </c>
      <c r="EK4">
        <v>9</v>
      </c>
      <c r="EL4" s="6">
        <v>0.11399999999999988</v>
      </c>
      <c r="EM4" s="6">
        <v>0.15799999999999947</v>
      </c>
      <c r="EN4" s="6">
        <f t="shared" ref="EN4:EN27" si="44">EL4+EM4</f>
        <v>0.27199999999999935</v>
      </c>
      <c r="EO4" s="6">
        <f t="shared" ref="EO4:EO27" si="45">1/EN4</f>
        <v>3.6764705882353028</v>
      </c>
      <c r="EQ4" t="s">
        <v>93</v>
      </c>
      <c r="ER4">
        <v>10</v>
      </c>
      <c r="ES4" s="6">
        <v>0.11699999999999999</v>
      </c>
      <c r="ET4" s="6">
        <v>0.125</v>
      </c>
      <c r="EU4" s="6">
        <f t="shared" ref="EU4:EU27" si="46">ES4+ET4</f>
        <v>0.24199999999999999</v>
      </c>
      <c r="EV4" s="6">
        <f t="shared" ref="EV4:EV27" si="47">1/EU4</f>
        <v>4.1322314049586781</v>
      </c>
      <c r="EX4" t="s">
        <v>92</v>
      </c>
      <c r="EY4" s="6">
        <v>0.63000000000000256</v>
      </c>
      <c r="EZ4" s="6">
        <v>0.20399999999999707</v>
      </c>
      <c r="FA4" s="6">
        <f t="shared" ref="FA4:FA27" si="48">EY4+EZ4</f>
        <v>0.83399999999999963</v>
      </c>
      <c r="FB4" s="6">
        <f t="shared" ref="FB4:FB27" si="49">1/FA4</f>
        <v>1.1990407673860917</v>
      </c>
      <c r="FC4" s="6"/>
      <c r="FD4" t="s">
        <v>79</v>
      </c>
      <c r="FE4" s="6">
        <v>0.46999999999999975</v>
      </c>
      <c r="FF4" s="6">
        <v>0.22199999999999953</v>
      </c>
      <c r="FG4" s="6">
        <f t="shared" ref="FG4:FG27" si="50">FE4+FF4</f>
        <v>0.69199999999999928</v>
      </c>
      <c r="FH4" s="6">
        <f t="shared" ref="FH4:FH27" si="51">1/FG4</f>
        <v>1.4450867052023137</v>
      </c>
      <c r="FJ4" t="s">
        <v>84</v>
      </c>
      <c r="FK4" s="6">
        <v>0.15600000000000058</v>
      </c>
      <c r="FL4" s="6">
        <v>0.22699999999999942</v>
      </c>
      <c r="FM4" s="6">
        <f t="shared" ref="FM4:FM24" si="52">FK4+FL4</f>
        <v>0.38300000000000001</v>
      </c>
      <c r="FN4" s="6">
        <f t="shared" ref="FN4:FN24" si="53">1/FM4</f>
        <v>2.6109660574412534</v>
      </c>
      <c r="FP4" t="s">
        <v>109</v>
      </c>
      <c r="FQ4" s="6">
        <v>0.22100000000000009</v>
      </c>
      <c r="FR4" s="6">
        <v>0.24899999999999878</v>
      </c>
      <c r="FS4" s="6">
        <f t="shared" ref="FS4:FS26" si="54">FQ4+FR4</f>
        <v>0.46999999999999886</v>
      </c>
      <c r="FT4" s="6">
        <f t="shared" ref="FT4:FT26" si="55">1/FS4</f>
        <v>2.1276595744680904</v>
      </c>
      <c r="GJ4" s="6"/>
    </row>
    <row r="5" spans="2:192" x14ac:dyDescent="0.25">
      <c r="B5" t="s">
        <v>90</v>
      </c>
      <c r="C5" s="6">
        <v>0.12699999999999978</v>
      </c>
      <c r="D5" s="6">
        <v>6.4000000000000057E-2</v>
      </c>
      <c r="E5" s="6">
        <f t="shared" si="0"/>
        <v>0.19099999999999984</v>
      </c>
      <c r="F5" s="17">
        <f t="shared" si="1"/>
        <v>5.2356020942408419</v>
      </c>
      <c r="G5" s="6"/>
      <c r="H5" t="s">
        <v>91</v>
      </c>
      <c r="I5" s="6">
        <v>7.3999999999999844E-2</v>
      </c>
      <c r="J5" s="6">
        <v>6.4000000000000057E-2</v>
      </c>
      <c r="K5" s="6">
        <f t="shared" si="2"/>
        <v>0.1379999999999999</v>
      </c>
      <c r="L5" s="17">
        <f t="shared" si="3"/>
        <v>7.2463768115942084</v>
      </c>
      <c r="M5" s="6"/>
      <c r="N5" t="s">
        <v>86</v>
      </c>
      <c r="O5" s="6">
        <v>0.10400000000000009</v>
      </c>
      <c r="P5" s="6">
        <v>7.4000000000000732E-2</v>
      </c>
      <c r="Q5" s="6">
        <f t="shared" si="4"/>
        <v>0.17800000000000082</v>
      </c>
      <c r="R5" s="17">
        <f t="shared" si="5"/>
        <v>5.6179775280898614</v>
      </c>
      <c r="S5" s="12"/>
      <c r="T5" t="s">
        <v>97</v>
      </c>
      <c r="U5" s="6">
        <v>0.22000000000000064</v>
      </c>
      <c r="V5" s="6">
        <v>0.2289999999999992</v>
      </c>
      <c r="W5" s="6">
        <f t="shared" si="6"/>
        <v>0.44899999999999984</v>
      </c>
      <c r="X5" s="17">
        <f t="shared" si="7"/>
        <v>2.2271714922049006</v>
      </c>
      <c r="Y5" s="17"/>
      <c r="Z5" t="s">
        <v>113</v>
      </c>
      <c r="AA5" s="6">
        <v>0.19999999999999929</v>
      </c>
      <c r="AB5" s="6">
        <v>4.7000000000000597E-2</v>
      </c>
      <c r="AC5" s="6">
        <f t="shared" si="8"/>
        <v>0.24699999999999989</v>
      </c>
      <c r="AD5" s="17">
        <f t="shared" si="9"/>
        <v>4.0485829959514188</v>
      </c>
      <c r="AF5" s="6"/>
      <c r="AG5" t="s">
        <v>90</v>
      </c>
      <c r="AH5" s="6">
        <v>0.60000000000000053</v>
      </c>
      <c r="AI5" s="6">
        <v>0.11899999999999977</v>
      </c>
      <c r="AJ5" s="6">
        <f t="shared" si="10"/>
        <v>0.71900000000000031</v>
      </c>
      <c r="AK5" s="6">
        <f t="shared" si="11"/>
        <v>1.3908205841446448</v>
      </c>
      <c r="AL5" s="17"/>
      <c r="AM5" t="s">
        <v>86</v>
      </c>
      <c r="AN5" s="6">
        <v>0.35699999999999976</v>
      </c>
      <c r="AO5" s="6">
        <v>0.11299999999999999</v>
      </c>
      <c r="AP5" s="6">
        <f t="shared" si="12"/>
        <v>0.46999999999999975</v>
      </c>
      <c r="AQ5" s="6">
        <f t="shared" si="13"/>
        <v>2.1276595744680864</v>
      </c>
      <c r="AS5" t="s">
        <v>96</v>
      </c>
      <c r="AT5" s="6">
        <v>0.19100000000000072</v>
      </c>
      <c r="AU5" s="6">
        <v>0.1639999999999997</v>
      </c>
      <c r="AV5" s="6">
        <f t="shared" si="14"/>
        <v>0.35500000000000043</v>
      </c>
      <c r="AW5" s="6">
        <f t="shared" si="15"/>
        <v>2.8169014084507009</v>
      </c>
      <c r="AY5" t="s">
        <v>111</v>
      </c>
      <c r="AZ5" s="6">
        <v>0.46999999999999886</v>
      </c>
      <c r="BA5" s="6">
        <v>0.21399999999999864</v>
      </c>
      <c r="BB5" s="6">
        <f t="shared" si="16"/>
        <v>0.6839999999999975</v>
      </c>
      <c r="BC5" s="6">
        <f t="shared" si="17"/>
        <v>1.4619883040935726</v>
      </c>
      <c r="BD5" s="6"/>
      <c r="BE5" t="s">
        <v>97</v>
      </c>
      <c r="BF5" s="6">
        <v>0.59399999999999764</v>
      </c>
      <c r="BG5" s="6">
        <v>0.26000000000000156</v>
      </c>
      <c r="BH5" s="6">
        <f t="shared" si="18"/>
        <v>0.8539999999999992</v>
      </c>
      <c r="BI5" s="6">
        <f t="shared" si="19"/>
        <v>1.1709601873536311</v>
      </c>
      <c r="BJ5" s="6"/>
      <c r="BK5" t="s">
        <v>90</v>
      </c>
      <c r="BL5" s="6">
        <v>0.2710000000000008</v>
      </c>
      <c r="BM5" s="6">
        <v>0.15700000000000003</v>
      </c>
      <c r="BN5" s="6">
        <f t="shared" si="20"/>
        <v>0.42800000000000082</v>
      </c>
      <c r="BO5" s="6">
        <f t="shared" si="21"/>
        <v>2.3364485981308367</v>
      </c>
      <c r="BP5" s="6"/>
      <c r="BQ5" t="s">
        <v>78</v>
      </c>
      <c r="BR5" s="6">
        <v>0.13900000000000023</v>
      </c>
      <c r="BS5" s="6">
        <v>0.15399999999999991</v>
      </c>
      <c r="BT5" s="6">
        <f t="shared" si="22"/>
        <v>0.29300000000000015</v>
      </c>
      <c r="BU5" s="6">
        <f t="shared" si="23"/>
        <v>3.4129692832764489</v>
      </c>
      <c r="BV5" s="6"/>
      <c r="BW5" t="s">
        <v>109</v>
      </c>
      <c r="BX5" s="6">
        <v>0.16500000000000092</v>
      </c>
      <c r="BY5" s="6">
        <v>5.8999999999999275E-2</v>
      </c>
      <c r="BZ5" s="6">
        <f t="shared" si="24"/>
        <v>0.2240000000000002</v>
      </c>
      <c r="CA5" s="6">
        <f t="shared" si="25"/>
        <v>4.46428571428571</v>
      </c>
      <c r="CB5" s="6"/>
      <c r="CC5" t="s">
        <v>78</v>
      </c>
      <c r="CD5" s="6">
        <v>0.16100000000000048</v>
      </c>
      <c r="CE5" s="6">
        <v>0.13100000000000023</v>
      </c>
      <c r="CF5" s="6">
        <f t="shared" si="26"/>
        <v>0.2920000000000007</v>
      </c>
      <c r="CG5" s="6">
        <f t="shared" si="27"/>
        <v>3.4246575342465673</v>
      </c>
      <c r="CJ5" t="s">
        <v>79</v>
      </c>
      <c r="CK5" s="6">
        <v>1.2090000000000014</v>
      </c>
      <c r="CL5" s="6">
        <v>0.29299999999999926</v>
      </c>
      <c r="CM5" s="6">
        <f t="shared" si="28"/>
        <v>1.5020000000000007</v>
      </c>
      <c r="CN5" s="6">
        <f t="shared" si="29"/>
        <v>0.66577896138481996</v>
      </c>
      <c r="CP5" t="s">
        <v>115</v>
      </c>
      <c r="CQ5" s="6">
        <v>0.49800000000000111</v>
      </c>
      <c r="CR5" s="6">
        <v>0.23999999999999844</v>
      </c>
      <c r="CS5" s="6">
        <f t="shared" si="30"/>
        <v>0.73799999999999955</v>
      </c>
      <c r="CT5" s="6">
        <f t="shared" si="31"/>
        <v>1.3550135501355023</v>
      </c>
      <c r="CV5" t="s">
        <v>93</v>
      </c>
      <c r="CW5" s="6">
        <v>0.59700000000000131</v>
      </c>
      <c r="CX5" s="6">
        <v>0.27700000000000102</v>
      </c>
      <c r="CY5" s="6">
        <f t="shared" si="32"/>
        <v>0.87400000000000233</v>
      </c>
      <c r="CZ5" s="6">
        <f t="shared" si="33"/>
        <v>1.1441647597253974</v>
      </c>
      <c r="DB5" t="s">
        <v>86</v>
      </c>
      <c r="DC5" s="6">
        <v>0.68800000000000061</v>
      </c>
      <c r="DD5" s="6">
        <v>0.35999999999999943</v>
      </c>
      <c r="DE5" s="6">
        <f t="shared" si="34"/>
        <v>1.048</v>
      </c>
      <c r="DF5" s="6">
        <f t="shared" si="35"/>
        <v>0.95419847328244267</v>
      </c>
      <c r="DH5" t="s">
        <v>94</v>
      </c>
      <c r="DI5" s="6">
        <v>0.5519999999999996</v>
      </c>
      <c r="DJ5" s="6">
        <v>0.38000000000000256</v>
      </c>
      <c r="DK5" s="6">
        <f t="shared" si="36"/>
        <v>0.93200000000000216</v>
      </c>
      <c r="DL5" s="6">
        <f t="shared" si="37"/>
        <v>1.0729613733905554</v>
      </c>
      <c r="DO5" t="s">
        <v>121</v>
      </c>
      <c r="DP5" s="12">
        <v>6</v>
      </c>
      <c r="DQ5" s="6">
        <v>7.6999999999999957E-2</v>
      </c>
      <c r="DR5" s="6">
        <v>0.10099999999999998</v>
      </c>
      <c r="DS5" s="6">
        <f t="shared" si="38"/>
        <v>0.17799999999999994</v>
      </c>
      <c r="DT5" s="6">
        <f t="shared" si="39"/>
        <v>5.6179775280898898</v>
      </c>
      <c r="DV5" t="s">
        <v>92</v>
      </c>
      <c r="DW5" s="12">
        <v>3</v>
      </c>
      <c r="DX5" s="6">
        <v>3.4999999999999698E-2</v>
      </c>
      <c r="DY5" s="6">
        <v>0.19400000000000039</v>
      </c>
      <c r="DZ5" s="6">
        <f t="shared" si="40"/>
        <v>0.22900000000000009</v>
      </c>
      <c r="EA5" s="6">
        <f t="shared" si="41"/>
        <v>4.3668122270742344</v>
      </c>
      <c r="EB5" s="6"/>
      <c r="EC5" t="s">
        <v>82</v>
      </c>
      <c r="ED5" s="12">
        <v>6</v>
      </c>
      <c r="EE5" s="6">
        <v>7.1999999999999953E-2</v>
      </c>
      <c r="EF5" s="6">
        <v>0.13300000000000001</v>
      </c>
      <c r="EG5" s="6">
        <f t="shared" si="42"/>
        <v>0.20499999999999996</v>
      </c>
      <c r="EH5" s="6">
        <f t="shared" si="43"/>
        <v>4.8780487804878057</v>
      </c>
      <c r="EJ5" t="s">
        <v>84</v>
      </c>
      <c r="EK5">
        <v>9</v>
      </c>
      <c r="EL5" s="6">
        <v>0.11300000000000043</v>
      </c>
      <c r="EM5" s="6">
        <v>0.16999999999999993</v>
      </c>
      <c r="EN5" s="6">
        <f t="shared" si="44"/>
        <v>0.28300000000000036</v>
      </c>
      <c r="EO5" s="6">
        <f t="shared" si="45"/>
        <v>3.5335689045936349</v>
      </c>
      <c r="EQ5" t="s">
        <v>86</v>
      </c>
      <c r="ER5">
        <v>7</v>
      </c>
      <c r="ES5" s="6">
        <v>8.4000000000000519E-2</v>
      </c>
      <c r="ET5" s="6">
        <v>0.15999999999999925</v>
      </c>
      <c r="EU5" s="6">
        <f t="shared" si="46"/>
        <v>0.24399999999999977</v>
      </c>
      <c r="EV5" s="6">
        <f t="shared" si="47"/>
        <v>4.098360655737709</v>
      </c>
      <c r="EX5" t="s">
        <v>86</v>
      </c>
      <c r="EY5" s="6">
        <v>0.75199999999999889</v>
      </c>
      <c r="EZ5" s="6">
        <v>0.17500000000000071</v>
      </c>
      <c r="FA5" s="6">
        <f t="shared" si="48"/>
        <v>0.9269999999999996</v>
      </c>
      <c r="FB5" s="6">
        <f t="shared" si="49"/>
        <v>1.078748651564186</v>
      </c>
      <c r="FC5" s="6"/>
      <c r="FD5" t="s">
        <v>89</v>
      </c>
      <c r="FE5" s="6">
        <v>0.39000000000000057</v>
      </c>
      <c r="FF5" s="6">
        <v>0.33000000000000007</v>
      </c>
      <c r="FG5" s="6">
        <f t="shared" si="50"/>
        <v>0.72000000000000064</v>
      </c>
      <c r="FH5" s="6">
        <f t="shared" si="51"/>
        <v>1.3888888888888877</v>
      </c>
      <c r="FJ5" t="s">
        <v>82</v>
      </c>
      <c r="FK5" s="6">
        <v>0.1800000000000006</v>
      </c>
      <c r="FL5" s="6">
        <v>0.23499999999999943</v>
      </c>
      <c r="FM5" s="6">
        <f t="shared" si="52"/>
        <v>0.41500000000000004</v>
      </c>
      <c r="FN5" s="6">
        <f t="shared" si="53"/>
        <v>2.4096385542168672</v>
      </c>
      <c r="FP5" t="s">
        <v>97</v>
      </c>
      <c r="FQ5" s="6">
        <v>0.22200000000000131</v>
      </c>
      <c r="FR5" s="6">
        <v>0.30300000000000082</v>
      </c>
      <c r="FS5" s="6">
        <f t="shared" si="54"/>
        <v>0.52500000000000213</v>
      </c>
      <c r="FT5" s="6">
        <f t="shared" si="55"/>
        <v>1.9047619047618971</v>
      </c>
      <c r="GJ5" s="6"/>
    </row>
    <row r="6" spans="2:192" x14ac:dyDescent="0.25">
      <c r="B6" t="s">
        <v>115</v>
      </c>
      <c r="C6" s="6">
        <v>0.12599999999999945</v>
      </c>
      <c r="D6" s="6">
        <v>6.5000000000000391E-2</v>
      </c>
      <c r="E6" s="6">
        <f t="shared" si="0"/>
        <v>0.19099999999999984</v>
      </c>
      <c r="F6" s="17">
        <f t="shared" si="1"/>
        <v>5.2356020942408419</v>
      </c>
      <c r="G6" s="6"/>
      <c r="H6" t="s">
        <v>96</v>
      </c>
      <c r="I6" s="6">
        <v>0.10500000000000043</v>
      </c>
      <c r="J6" s="6">
        <v>6.7000000000000171E-2</v>
      </c>
      <c r="K6" s="6">
        <f t="shared" si="2"/>
        <v>0.1720000000000006</v>
      </c>
      <c r="L6" s="17">
        <f t="shared" si="3"/>
        <v>5.8139534883720732</v>
      </c>
      <c r="M6" s="6"/>
      <c r="N6" t="s">
        <v>84</v>
      </c>
      <c r="O6" s="6">
        <v>0.10299999999999976</v>
      </c>
      <c r="P6" s="6">
        <v>7.6999999999999957E-2</v>
      </c>
      <c r="Q6" s="6">
        <f t="shared" si="4"/>
        <v>0.17999999999999972</v>
      </c>
      <c r="R6" s="17">
        <f t="shared" si="5"/>
        <v>5.5555555555555642</v>
      </c>
      <c r="S6" s="12"/>
      <c r="T6" t="s">
        <v>117</v>
      </c>
      <c r="U6" s="6">
        <v>0.36100000000000065</v>
      </c>
      <c r="V6" s="6">
        <v>9.9999999999999645E-2</v>
      </c>
      <c r="W6" s="6">
        <f t="shared" si="6"/>
        <v>0.4610000000000003</v>
      </c>
      <c r="X6" s="17">
        <f t="shared" si="7"/>
        <v>2.1691973969631224</v>
      </c>
      <c r="Y6" s="17"/>
      <c r="Z6" t="s">
        <v>111</v>
      </c>
      <c r="AA6" s="6">
        <v>0.18099999999999916</v>
      </c>
      <c r="AB6" s="6">
        <v>6.9000000000000838E-2</v>
      </c>
      <c r="AC6" s="6">
        <f t="shared" si="8"/>
        <v>0.25</v>
      </c>
      <c r="AD6" s="17">
        <f t="shared" si="9"/>
        <v>4</v>
      </c>
      <c r="AF6" s="6"/>
      <c r="AG6" t="s">
        <v>82</v>
      </c>
      <c r="AH6" s="6">
        <v>0.57699999999999996</v>
      </c>
      <c r="AI6" s="6">
        <v>0.16500000000000004</v>
      </c>
      <c r="AJ6" s="6">
        <f t="shared" si="10"/>
        <v>0.74199999999999999</v>
      </c>
      <c r="AK6" s="6">
        <f t="shared" si="11"/>
        <v>1.3477088948787062</v>
      </c>
      <c r="AL6" s="17"/>
      <c r="AM6" t="s">
        <v>82</v>
      </c>
      <c r="AN6" s="6">
        <v>0.28600000000000003</v>
      </c>
      <c r="AO6" s="6">
        <v>0.18800000000000017</v>
      </c>
      <c r="AP6" s="6">
        <f t="shared" si="12"/>
        <v>0.4740000000000002</v>
      </c>
      <c r="AQ6" s="6">
        <f t="shared" si="13"/>
        <v>2.1097046413502101</v>
      </c>
      <c r="AS6" t="s">
        <v>89</v>
      </c>
      <c r="AT6" s="6">
        <v>0.39599999999999902</v>
      </c>
      <c r="AU6" s="6">
        <v>0.16700000000000159</v>
      </c>
      <c r="AV6" s="6">
        <f t="shared" si="14"/>
        <v>0.56300000000000061</v>
      </c>
      <c r="AW6" s="6">
        <f t="shared" si="15"/>
        <v>1.7761989342806375</v>
      </c>
      <c r="AY6" t="s">
        <v>82</v>
      </c>
      <c r="AZ6" s="6">
        <v>0.52400000000000002</v>
      </c>
      <c r="BA6" s="6">
        <v>0.16100000000000048</v>
      </c>
      <c r="BB6" s="6">
        <f t="shared" si="16"/>
        <v>0.6850000000000005</v>
      </c>
      <c r="BC6" s="6">
        <f t="shared" si="17"/>
        <v>1.459854014598539</v>
      </c>
      <c r="BD6" s="6"/>
      <c r="BE6" t="s">
        <v>111</v>
      </c>
      <c r="BF6" s="6">
        <v>0.62100000000000222</v>
      </c>
      <c r="BG6" s="6">
        <v>0.23300000000000054</v>
      </c>
      <c r="BH6" s="6">
        <f t="shared" si="18"/>
        <v>0.85400000000000276</v>
      </c>
      <c r="BI6" s="6">
        <f t="shared" si="19"/>
        <v>1.1709601873536262</v>
      </c>
      <c r="BJ6" s="6"/>
      <c r="BK6" t="s">
        <v>86</v>
      </c>
      <c r="BL6" s="6">
        <v>0.27500000000000036</v>
      </c>
      <c r="BM6" s="6">
        <v>0.15600000000000058</v>
      </c>
      <c r="BN6" s="6">
        <f t="shared" si="20"/>
        <v>0.43100000000000094</v>
      </c>
      <c r="BO6" s="6">
        <f t="shared" si="21"/>
        <v>2.3201856148491831</v>
      </c>
      <c r="BP6" s="6"/>
      <c r="BQ6" t="s">
        <v>84</v>
      </c>
      <c r="BR6" s="6">
        <v>0.12799999999999923</v>
      </c>
      <c r="BS6" s="6">
        <v>0.1670000000000007</v>
      </c>
      <c r="BT6" s="6">
        <f t="shared" si="22"/>
        <v>0.29499999999999993</v>
      </c>
      <c r="BU6" s="6">
        <f t="shared" si="23"/>
        <v>3.389830508474577</v>
      </c>
      <c r="BV6" s="6"/>
      <c r="BW6" t="s">
        <v>89</v>
      </c>
      <c r="BX6" s="6">
        <v>0.15000000000000036</v>
      </c>
      <c r="BY6" s="6">
        <v>8.4999999999999964E-2</v>
      </c>
      <c r="BZ6" s="6">
        <f t="shared" si="24"/>
        <v>0.23500000000000032</v>
      </c>
      <c r="CA6" s="6">
        <f t="shared" si="25"/>
        <v>4.2553191489361648</v>
      </c>
      <c r="CB6" s="6"/>
      <c r="CC6" t="s">
        <v>91</v>
      </c>
      <c r="CD6" s="6">
        <v>0.18700000000000028</v>
      </c>
      <c r="CE6" s="6">
        <v>0.11699999999999999</v>
      </c>
      <c r="CF6" s="6">
        <f t="shared" si="26"/>
        <v>0.30400000000000027</v>
      </c>
      <c r="CG6" s="6">
        <f t="shared" si="27"/>
        <v>3.2894736842105234</v>
      </c>
      <c r="CJ6" t="s">
        <v>82</v>
      </c>
      <c r="CK6" s="6">
        <v>1.5330000000000013</v>
      </c>
      <c r="CL6" s="6">
        <v>0.17099999999999937</v>
      </c>
      <c r="CM6" s="6">
        <f t="shared" si="28"/>
        <v>1.7040000000000006</v>
      </c>
      <c r="CN6" s="6">
        <f t="shared" si="29"/>
        <v>0.58685446009389652</v>
      </c>
      <c r="CP6" t="s">
        <v>92</v>
      </c>
      <c r="CQ6" s="6">
        <v>0.51699999999999946</v>
      </c>
      <c r="CR6" s="6">
        <v>0.26999999999999957</v>
      </c>
      <c r="CS6" s="6">
        <f t="shared" si="30"/>
        <v>0.78699999999999903</v>
      </c>
      <c r="CT6" s="6">
        <f t="shared" si="31"/>
        <v>1.2706480304955543</v>
      </c>
      <c r="CV6" t="s">
        <v>115</v>
      </c>
      <c r="CW6" s="6">
        <v>0.63299999999999557</v>
      </c>
      <c r="CX6" s="6">
        <v>0.27799999999999869</v>
      </c>
      <c r="CY6" s="6">
        <f t="shared" si="32"/>
        <v>0.91099999999999426</v>
      </c>
      <c r="CZ6" s="6">
        <f t="shared" si="33"/>
        <v>1.0976948408342551</v>
      </c>
      <c r="DB6" t="s">
        <v>91</v>
      </c>
      <c r="DC6" s="6">
        <v>0.77299999999999969</v>
      </c>
      <c r="DD6" s="6">
        <v>0.32600000000000051</v>
      </c>
      <c r="DE6" s="6">
        <f t="shared" si="34"/>
        <v>1.0990000000000002</v>
      </c>
      <c r="DF6" s="6">
        <f t="shared" si="35"/>
        <v>0.90991810737033652</v>
      </c>
      <c r="DH6" t="s">
        <v>82</v>
      </c>
      <c r="DI6" s="6">
        <v>1.0259999999999998</v>
      </c>
      <c r="DJ6" s="6">
        <v>0.20099999999999874</v>
      </c>
      <c r="DK6" s="6">
        <f t="shared" si="36"/>
        <v>1.2269999999999985</v>
      </c>
      <c r="DL6" s="6">
        <f t="shared" si="37"/>
        <v>0.81499592502037588</v>
      </c>
      <c r="DO6" t="s">
        <v>89</v>
      </c>
      <c r="DP6">
        <v>5</v>
      </c>
      <c r="DQ6" s="6">
        <v>6.2999999999999945E-2</v>
      </c>
      <c r="DR6" s="6">
        <v>0.1160000000000001</v>
      </c>
      <c r="DS6" s="6">
        <f t="shared" si="38"/>
        <v>0.17900000000000005</v>
      </c>
      <c r="DT6" s="6">
        <f t="shared" si="39"/>
        <v>5.5865921787709478</v>
      </c>
      <c r="DV6" t="s">
        <v>111</v>
      </c>
      <c r="DW6" s="12">
        <v>4</v>
      </c>
      <c r="DX6" s="6">
        <v>4.8000000000000043E-2</v>
      </c>
      <c r="DY6" s="6">
        <v>0.18100000000000005</v>
      </c>
      <c r="DZ6" s="6">
        <f t="shared" si="40"/>
        <v>0.22900000000000009</v>
      </c>
      <c r="EA6" s="6">
        <f t="shared" si="41"/>
        <v>4.3668122270742344</v>
      </c>
      <c r="EB6" s="6"/>
      <c r="EC6" t="s">
        <v>93</v>
      </c>
      <c r="ED6" s="12">
        <v>6</v>
      </c>
      <c r="EE6" s="6">
        <v>7.2999999999999954E-2</v>
      </c>
      <c r="EF6" s="6">
        <v>0.13200000000000012</v>
      </c>
      <c r="EG6" s="6">
        <f t="shared" si="42"/>
        <v>0.20500000000000007</v>
      </c>
      <c r="EH6" s="6">
        <f t="shared" si="43"/>
        <v>4.878048780487803</v>
      </c>
      <c r="EJ6" t="s">
        <v>90</v>
      </c>
      <c r="EK6">
        <v>10</v>
      </c>
      <c r="EL6" s="6">
        <v>0.12899999999999956</v>
      </c>
      <c r="EM6" s="6">
        <v>0.15600000000000058</v>
      </c>
      <c r="EN6" s="6">
        <f t="shared" si="44"/>
        <v>0.28500000000000014</v>
      </c>
      <c r="EO6" s="6">
        <f t="shared" si="45"/>
        <v>3.5087719298245594</v>
      </c>
      <c r="EQ6" t="s">
        <v>121</v>
      </c>
      <c r="ER6">
        <v>10</v>
      </c>
      <c r="ES6" s="6">
        <v>0.12199999999999989</v>
      </c>
      <c r="ET6" s="6">
        <v>0.12199999999999989</v>
      </c>
      <c r="EU6" s="6">
        <f t="shared" si="46"/>
        <v>0.24399999999999977</v>
      </c>
      <c r="EV6" s="6">
        <f t="shared" si="47"/>
        <v>4.098360655737709</v>
      </c>
      <c r="EX6" t="s">
        <v>113</v>
      </c>
      <c r="EY6" s="6">
        <v>0.71999999999999886</v>
      </c>
      <c r="EZ6" s="6">
        <v>0.21000000000000085</v>
      </c>
      <c r="FA6" s="6">
        <f t="shared" si="48"/>
        <v>0.92999999999999972</v>
      </c>
      <c r="FB6" s="6">
        <f t="shared" si="49"/>
        <v>1.0752688172043015</v>
      </c>
      <c r="FC6" s="6"/>
      <c r="FD6" t="s">
        <v>119</v>
      </c>
      <c r="FE6" s="6">
        <v>0.57700000000000173</v>
      </c>
      <c r="FF6" s="6">
        <v>0.14899999999999736</v>
      </c>
      <c r="FG6" s="6">
        <f t="shared" si="50"/>
        <v>0.72599999999999909</v>
      </c>
      <c r="FH6" s="6">
        <f t="shared" si="51"/>
        <v>1.3774104683195609</v>
      </c>
      <c r="FJ6" t="s">
        <v>88</v>
      </c>
      <c r="FK6" s="6">
        <v>0.17799999999999994</v>
      </c>
      <c r="FL6" s="6">
        <v>0.24800000000000022</v>
      </c>
      <c r="FM6" s="6">
        <f t="shared" si="52"/>
        <v>0.42600000000000016</v>
      </c>
      <c r="FN6" s="6">
        <f t="shared" si="53"/>
        <v>2.3474178403755861</v>
      </c>
      <c r="FP6" t="s">
        <v>79</v>
      </c>
      <c r="FQ6" s="6">
        <v>0.19099999999999984</v>
      </c>
      <c r="FR6" s="6">
        <v>0.35099999999999998</v>
      </c>
      <c r="FS6" s="6">
        <f t="shared" si="54"/>
        <v>0.54199999999999982</v>
      </c>
      <c r="FT6" s="6">
        <f t="shared" si="55"/>
        <v>1.8450184501845024</v>
      </c>
      <c r="GJ6" s="6"/>
    </row>
    <row r="7" spans="2:192" x14ac:dyDescent="0.25">
      <c r="B7" t="s">
        <v>113</v>
      </c>
      <c r="C7" s="6">
        <v>0.13300000000000001</v>
      </c>
      <c r="D7" s="6">
        <v>7.6000000000000512E-2</v>
      </c>
      <c r="E7" s="6">
        <f t="shared" si="0"/>
        <v>0.20900000000000052</v>
      </c>
      <c r="F7" s="17">
        <f t="shared" si="1"/>
        <v>4.7846889952152996</v>
      </c>
      <c r="G7" s="6"/>
      <c r="H7" t="s">
        <v>97</v>
      </c>
      <c r="I7" s="6">
        <v>0.10899999999999999</v>
      </c>
      <c r="J7" s="6">
        <v>6.4000000000000057E-2</v>
      </c>
      <c r="K7" s="6">
        <f t="shared" si="2"/>
        <v>0.17300000000000004</v>
      </c>
      <c r="L7" s="17">
        <f t="shared" si="3"/>
        <v>5.780346820809247</v>
      </c>
      <c r="M7" s="6"/>
      <c r="N7" t="s">
        <v>95</v>
      </c>
      <c r="O7" s="6">
        <v>0.11999999999999922</v>
      </c>
      <c r="P7" s="6">
        <v>7.4999999999999289E-2</v>
      </c>
      <c r="Q7" s="6">
        <f t="shared" si="4"/>
        <v>0.19499999999999851</v>
      </c>
      <c r="R7" s="17">
        <f t="shared" si="5"/>
        <v>5.1282051282051677</v>
      </c>
      <c r="S7" s="12"/>
      <c r="T7" t="s">
        <v>93</v>
      </c>
      <c r="U7" s="6">
        <v>0.36399999999999988</v>
      </c>
      <c r="V7" s="6">
        <v>0.11699999999999999</v>
      </c>
      <c r="W7" s="6">
        <f t="shared" si="6"/>
        <v>0.48099999999999987</v>
      </c>
      <c r="X7" s="17">
        <f t="shared" si="7"/>
        <v>2.0790020790020796</v>
      </c>
      <c r="Y7" s="17"/>
      <c r="Z7" t="s">
        <v>109</v>
      </c>
      <c r="AA7" s="6">
        <v>0.21299999999999919</v>
      </c>
      <c r="AB7" s="6">
        <v>5.3000000000000824E-2</v>
      </c>
      <c r="AC7" s="6">
        <f t="shared" si="8"/>
        <v>0.26600000000000001</v>
      </c>
      <c r="AD7" s="17">
        <f t="shared" si="9"/>
        <v>3.7593984962406015</v>
      </c>
      <c r="AF7" s="6"/>
      <c r="AG7" t="s">
        <v>88</v>
      </c>
      <c r="AH7" s="6">
        <v>0.60000000000000053</v>
      </c>
      <c r="AI7" s="6">
        <v>0.16699999999999982</v>
      </c>
      <c r="AJ7" s="6">
        <f t="shared" si="10"/>
        <v>0.76700000000000035</v>
      </c>
      <c r="AK7" s="6">
        <f t="shared" si="11"/>
        <v>1.3037809647979133</v>
      </c>
      <c r="AL7" s="17"/>
      <c r="AM7" t="s">
        <v>88</v>
      </c>
      <c r="AN7" s="6">
        <v>0.36000000000000032</v>
      </c>
      <c r="AO7" s="6">
        <v>0.13599999999999968</v>
      </c>
      <c r="AP7" s="6">
        <f t="shared" si="12"/>
        <v>0.496</v>
      </c>
      <c r="AQ7" s="6">
        <f t="shared" si="13"/>
        <v>2.0161290322580645</v>
      </c>
      <c r="AS7" t="s">
        <v>86</v>
      </c>
      <c r="AT7" s="6">
        <v>0.42100000000000026</v>
      </c>
      <c r="AU7" s="6">
        <v>0.16400000000000059</v>
      </c>
      <c r="AV7" s="6">
        <f t="shared" si="14"/>
        <v>0.58500000000000085</v>
      </c>
      <c r="AW7" s="6">
        <f t="shared" si="15"/>
        <v>1.7094017094017069</v>
      </c>
      <c r="AY7" t="s">
        <v>94</v>
      </c>
      <c r="AZ7" s="6">
        <v>0.47100000000000009</v>
      </c>
      <c r="BA7" s="6">
        <v>0.21600000000000108</v>
      </c>
      <c r="BB7" s="6">
        <f t="shared" si="16"/>
        <v>0.68700000000000117</v>
      </c>
      <c r="BC7" s="6">
        <f t="shared" si="17"/>
        <v>1.4556040756914095</v>
      </c>
      <c r="BD7" s="6"/>
      <c r="BE7" t="s">
        <v>109</v>
      </c>
      <c r="BF7" s="6">
        <v>0.69099999999999895</v>
      </c>
      <c r="BG7" s="6">
        <v>0.18299999999999983</v>
      </c>
      <c r="BH7" s="6">
        <f t="shared" si="18"/>
        <v>0.87399999999999878</v>
      </c>
      <c r="BI7" s="6">
        <f t="shared" si="19"/>
        <v>1.1441647597254021</v>
      </c>
      <c r="BJ7" s="6"/>
      <c r="BK7" t="s">
        <v>88</v>
      </c>
      <c r="BL7" s="6">
        <v>0.23799999999999955</v>
      </c>
      <c r="BM7" s="6">
        <v>0.20400000000000063</v>
      </c>
      <c r="BN7" s="6">
        <f t="shared" si="20"/>
        <v>0.44200000000000017</v>
      </c>
      <c r="BO7" s="6">
        <f t="shared" si="21"/>
        <v>2.2624434389140262</v>
      </c>
      <c r="BP7" s="6"/>
      <c r="BQ7" t="s">
        <v>86</v>
      </c>
      <c r="BR7" s="6">
        <v>0.15499999999999936</v>
      </c>
      <c r="BS7" s="6">
        <v>0.15200000000000014</v>
      </c>
      <c r="BT7" s="6">
        <f t="shared" si="22"/>
        <v>0.3069999999999995</v>
      </c>
      <c r="BU7" s="6">
        <f t="shared" si="23"/>
        <v>3.2573289902280185</v>
      </c>
      <c r="BV7" s="6"/>
      <c r="BW7" t="s">
        <v>84</v>
      </c>
      <c r="BX7" s="6">
        <v>0.15500000000000025</v>
      </c>
      <c r="BY7" s="6">
        <v>8.2999999999999297E-2</v>
      </c>
      <c r="BZ7" s="6">
        <f t="shared" si="24"/>
        <v>0.23799999999999955</v>
      </c>
      <c r="CA7" s="6">
        <f t="shared" si="25"/>
        <v>4.2016806722689157</v>
      </c>
      <c r="CB7" s="6"/>
      <c r="CC7" t="s">
        <v>93</v>
      </c>
      <c r="CD7" s="6">
        <v>0.1590000000000007</v>
      </c>
      <c r="CE7" s="6">
        <v>0.14699999999999935</v>
      </c>
      <c r="CF7" s="6">
        <f t="shared" si="26"/>
        <v>0.30600000000000005</v>
      </c>
      <c r="CG7" s="6">
        <f t="shared" si="27"/>
        <v>3.2679738562091498</v>
      </c>
      <c r="CJ7" t="s">
        <v>84</v>
      </c>
      <c r="CK7" s="6">
        <v>1.4920000000000009</v>
      </c>
      <c r="CL7" s="6">
        <v>0.21499999999999986</v>
      </c>
      <c r="CM7" s="6">
        <f t="shared" si="28"/>
        <v>1.7070000000000007</v>
      </c>
      <c r="CN7" s="6">
        <f t="shared" si="29"/>
        <v>0.58582308142940809</v>
      </c>
      <c r="CP7" t="s">
        <v>91</v>
      </c>
      <c r="CQ7" s="6">
        <v>0.56500000000000128</v>
      </c>
      <c r="CR7" s="6">
        <v>0.3019999999999996</v>
      </c>
      <c r="CS7" s="6">
        <f t="shared" si="30"/>
        <v>0.86700000000000088</v>
      </c>
      <c r="CT7" s="6">
        <f t="shared" si="31"/>
        <v>1.1534025374855812</v>
      </c>
      <c r="CV7" t="s">
        <v>94</v>
      </c>
      <c r="CW7" s="6">
        <v>0.62899999999999778</v>
      </c>
      <c r="CX7" s="6">
        <v>0.29599999999999937</v>
      </c>
      <c r="CY7" s="6">
        <f t="shared" si="32"/>
        <v>0.92499999999999716</v>
      </c>
      <c r="CZ7" s="6">
        <f t="shared" si="33"/>
        <v>1.0810810810810845</v>
      </c>
      <c r="DB7" t="s">
        <v>88</v>
      </c>
      <c r="DC7" s="6">
        <v>0.84700000000000131</v>
      </c>
      <c r="DD7" s="6">
        <v>0.27299999999999969</v>
      </c>
      <c r="DE7" s="6">
        <f t="shared" si="34"/>
        <v>1.120000000000001</v>
      </c>
      <c r="DF7" s="6">
        <f t="shared" si="35"/>
        <v>0.89285714285714202</v>
      </c>
      <c r="DH7" t="s">
        <v>95</v>
      </c>
      <c r="DI7" s="6">
        <v>1.0119999999999969</v>
      </c>
      <c r="DJ7" s="6">
        <v>0.23400000000000176</v>
      </c>
      <c r="DK7" s="6">
        <f t="shared" si="36"/>
        <v>1.2459999999999987</v>
      </c>
      <c r="DL7" s="6">
        <f t="shared" si="37"/>
        <v>0.80256821829855629</v>
      </c>
      <c r="DO7" t="s">
        <v>123</v>
      </c>
      <c r="DP7" s="12">
        <v>5</v>
      </c>
      <c r="DQ7" s="6">
        <v>6.4999999999999503E-2</v>
      </c>
      <c r="DR7" s="6">
        <v>0.11500000000000021</v>
      </c>
      <c r="DS7" s="6">
        <f t="shared" si="38"/>
        <v>0.17999999999999972</v>
      </c>
      <c r="DT7" s="6">
        <f t="shared" si="39"/>
        <v>5.5555555555555642</v>
      </c>
      <c r="DV7" t="s">
        <v>119</v>
      </c>
      <c r="DW7" s="12">
        <v>4</v>
      </c>
      <c r="DX7" s="6">
        <v>4.6000000000000263E-2</v>
      </c>
      <c r="DY7" s="6">
        <v>0.18400000000000016</v>
      </c>
      <c r="DZ7" s="6">
        <f t="shared" si="40"/>
        <v>0.23000000000000043</v>
      </c>
      <c r="EA7" s="6">
        <f t="shared" si="41"/>
        <v>4.3478260869565135</v>
      </c>
      <c r="EB7" s="6"/>
      <c r="EC7" t="s">
        <v>96</v>
      </c>
      <c r="ED7" s="12">
        <v>6</v>
      </c>
      <c r="EE7" s="6">
        <v>7.2000000000000064E-2</v>
      </c>
      <c r="EF7" s="6">
        <v>0.13300000000000001</v>
      </c>
      <c r="EG7" s="6">
        <f t="shared" si="42"/>
        <v>0.20500000000000007</v>
      </c>
      <c r="EH7" s="6">
        <f t="shared" si="43"/>
        <v>4.878048780487803</v>
      </c>
      <c r="EJ7" t="s">
        <v>93</v>
      </c>
      <c r="EK7">
        <v>10</v>
      </c>
      <c r="EL7" s="6">
        <v>0.12899999999999956</v>
      </c>
      <c r="EM7" s="6">
        <v>0.1670000000000007</v>
      </c>
      <c r="EN7" s="6">
        <f t="shared" si="44"/>
        <v>0.29600000000000026</v>
      </c>
      <c r="EO7" s="6">
        <f t="shared" si="45"/>
        <v>3.3783783783783754</v>
      </c>
      <c r="EQ7" t="s">
        <v>94</v>
      </c>
      <c r="ER7">
        <v>9</v>
      </c>
      <c r="ES7" s="6">
        <v>0.10700000000000021</v>
      </c>
      <c r="ET7" s="6">
        <v>0.13700000000000045</v>
      </c>
      <c r="EU7" s="6">
        <f t="shared" si="46"/>
        <v>0.24400000000000066</v>
      </c>
      <c r="EV7" s="6">
        <f t="shared" si="47"/>
        <v>4.0983606557376939</v>
      </c>
      <c r="EX7" t="s">
        <v>97</v>
      </c>
      <c r="EY7" s="6">
        <v>0.65499999999999758</v>
      </c>
      <c r="EZ7" s="6">
        <v>0.29599999999999937</v>
      </c>
      <c r="FA7" s="6">
        <f t="shared" si="48"/>
        <v>0.95099999999999696</v>
      </c>
      <c r="FB7" s="6">
        <f t="shared" si="49"/>
        <v>1.051524710830708</v>
      </c>
      <c r="FC7" s="6"/>
      <c r="FD7" t="s">
        <v>95</v>
      </c>
      <c r="FE7" s="6">
        <v>0.36299999999999955</v>
      </c>
      <c r="FF7" s="6">
        <v>0.38800000000000168</v>
      </c>
      <c r="FG7" s="6">
        <f t="shared" si="50"/>
        <v>0.75100000000000122</v>
      </c>
      <c r="FH7" s="6">
        <f t="shared" si="51"/>
        <v>1.3315579227696384</v>
      </c>
      <c r="FJ7" t="s">
        <v>86</v>
      </c>
      <c r="FK7" s="6">
        <v>0.17600000000000016</v>
      </c>
      <c r="FL7" s="6">
        <v>0.32500000000000018</v>
      </c>
      <c r="FM7" s="6">
        <f t="shared" si="52"/>
        <v>0.50100000000000033</v>
      </c>
      <c r="FN7" s="6">
        <f t="shared" si="53"/>
        <v>1.9960079840319347</v>
      </c>
      <c r="FP7" t="s">
        <v>89</v>
      </c>
      <c r="FQ7" s="6">
        <v>0.3100000000000005</v>
      </c>
      <c r="FR7" s="6">
        <v>0.32199999999999918</v>
      </c>
      <c r="FS7" s="6">
        <f t="shared" si="54"/>
        <v>0.63199999999999967</v>
      </c>
      <c r="FT7" s="6">
        <f t="shared" si="55"/>
        <v>1.5822784810126591</v>
      </c>
      <c r="GJ7" s="6"/>
    </row>
    <row r="8" spans="2:192" x14ac:dyDescent="0.25">
      <c r="B8" t="s">
        <v>94</v>
      </c>
      <c r="C8" s="6">
        <v>0.14199999999999946</v>
      </c>
      <c r="D8" s="6">
        <v>7.6000000000000512E-2</v>
      </c>
      <c r="E8" s="6">
        <f t="shared" si="0"/>
        <v>0.21799999999999997</v>
      </c>
      <c r="F8" s="17">
        <f t="shared" si="1"/>
        <v>4.5871559633027532</v>
      </c>
      <c r="G8" s="6"/>
      <c r="H8" t="s">
        <v>111</v>
      </c>
      <c r="I8" s="6">
        <v>9.2999999999999972E-2</v>
      </c>
      <c r="J8" s="6">
        <v>8.0000000000000071E-2</v>
      </c>
      <c r="K8" s="6">
        <f t="shared" si="2"/>
        <v>0.17300000000000004</v>
      </c>
      <c r="L8" s="17">
        <f t="shared" si="3"/>
        <v>5.780346820809247</v>
      </c>
      <c r="M8" s="6"/>
      <c r="N8" t="s">
        <v>92</v>
      </c>
      <c r="O8" s="6">
        <v>0.11699999999999999</v>
      </c>
      <c r="P8" s="6">
        <v>7.8000000000000291E-2</v>
      </c>
      <c r="Q8" s="6">
        <f t="shared" si="4"/>
        <v>0.19500000000000028</v>
      </c>
      <c r="R8" s="17">
        <f t="shared" si="5"/>
        <v>5.1282051282051206</v>
      </c>
      <c r="S8" s="12"/>
      <c r="T8" t="s">
        <v>84</v>
      </c>
      <c r="U8" s="6">
        <v>0.37700000000000022</v>
      </c>
      <c r="V8" s="6">
        <v>0.11799999999999988</v>
      </c>
      <c r="W8" s="6">
        <f t="shared" si="6"/>
        <v>0.49500000000000011</v>
      </c>
      <c r="X8" s="17">
        <f t="shared" si="7"/>
        <v>2.0202020202020199</v>
      </c>
      <c r="Y8" s="17"/>
      <c r="Z8" t="s">
        <v>121</v>
      </c>
      <c r="AA8" s="6">
        <v>0.24900000000000055</v>
      </c>
      <c r="AB8" s="6">
        <v>4.9999999999998934E-2</v>
      </c>
      <c r="AC8" s="6">
        <f t="shared" si="8"/>
        <v>0.29899999999999949</v>
      </c>
      <c r="AD8" s="17">
        <f t="shared" si="9"/>
        <v>3.3444816053511763</v>
      </c>
      <c r="AF8" s="6"/>
      <c r="AG8" t="s">
        <v>121</v>
      </c>
      <c r="AH8" s="6">
        <v>0.60099999999999909</v>
      </c>
      <c r="AI8" s="6">
        <v>0.16700000000000159</v>
      </c>
      <c r="AJ8" s="6">
        <f t="shared" si="10"/>
        <v>0.76800000000000068</v>
      </c>
      <c r="AK8" s="6">
        <f t="shared" si="11"/>
        <v>1.3020833333333321</v>
      </c>
      <c r="AL8" s="17"/>
      <c r="AM8" t="s">
        <v>111</v>
      </c>
      <c r="AN8" s="6">
        <v>0.40700000000000003</v>
      </c>
      <c r="AO8" s="6">
        <v>0.11099999999999888</v>
      </c>
      <c r="AP8" s="6">
        <f t="shared" si="12"/>
        <v>0.51799999999999891</v>
      </c>
      <c r="AQ8" s="6">
        <f t="shared" si="13"/>
        <v>1.9305019305019346</v>
      </c>
      <c r="AS8" t="s">
        <v>79</v>
      </c>
      <c r="AT8" s="6">
        <v>0.47199999999999953</v>
      </c>
      <c r="AU8" s="6">
        <v>0.13700000000000045</v>
      </c>
      <c r="AV8" s="6">
        <f t="shared" si="14"/>
        <v>0.60899999999999999</v>
      </c>
      <c r="AW8" s="6">
        <f t="shared" si="15"/>
        <v>1.6420361247947455</v>
      </c>
      <c r="AY8" t="s">
        <v>79</v>
      </c>
      <c r="AZ8" s="6">
        <v>0.42199999999999971</v>
      </c>
      <c r="BA8" s="6">
        <v>0.26799999999999979</v>
      </c>
      <c r="BB8" s="6">
        <f t="shared" si="16"/>
        <v>0.6899999999999995</v>
      </c>
      <c r="BC8" s="6">
        <f t="shared" si="17"/>
        <v>1.4492753623188417</v>
      </c>
      <c r="BD8" s="6"/>
      <c r="BE8" t="s">
        <v>79</v>
      </c>
      <c r="BF8" s="6">
        <v>0.6379999999999999</v>
      </c>
      <c r="BG8" s="6">
        <v>0.25400000000000045</v>
      </c>
      <c r="BH8" s="6">
        <f t="shared" si="18"/>
        <v>0.89200000000000035</v>
      </c>
      <c r="BI8" s="6">
        <f t="shared" si="19"/>
        <v>1.121076233183856</v>
      </c>
      <c r="BJ8" s="6"/>
      <c r="BK8" t="s">
        <v>121</v>
      </c>
      <c r="BL8" s="6">
        <v>0.26999999999999957</v>
      </c>
      <c r="BM8" s="6">
        <v>0.1720000000000006</v>
      </c>
      <c r="BN8" s="6">
        <f t="shared" si="20"/>
        <v>0.44200000000000017</v>
      </c>
      <c r="BO8" s="6">
        <f t="shared" si="21"/>
        <v>2.2624434389140262</v>
      </c>
      <c r="BP8" s="6"/>
      <c r="BQ8" t="s">
        <v>95</v>
      </c>
      <c r="BR8" s="6">
        <v>0.15500000000000025</v>
      </c>
      <c r="BS8" s="6">
        <v>0.15399999999999991</v>
      </c>
      <c r="BT8" s="6">
        <f t="shared" si="22"/>
        <v>0.30900000000000016</v>
      </c>
      <c r="BU8" s="6">
        <f t="shared" si="23"/>
        <v>3.236245954692555</v>
      </c>
      <c r="BV8" s="6"/>
      <c r="BW8" t="s">
        <v>91</v>
      </c>
      <c r="BX8" s="6">
        <v>0.1509999999999998</v>
      </c>
      <c r="BY8" s="6">
        <v>8.6999999999999744E-2</v>
      </c>
      <c r="BZ8" s="6">
        <f t="shared" si="24"/>
        <v>0.23799999999999955</v>
      </c>
      <c r="CA8" s="6">
        <f t="shared" si="25"/>
        <v>4.2016806722689157</v>
      </c>
      <c r="CB8" s="6"/>
      <c r="CC8" t="s">
        <v>86</v>
      </c>
      <c r="CD8" s="6">
        <v>0.16899999999999959</v>
      </c>
      <c r="CE8" s="6">
        <v>0.14800000000000058</v>
      </c>
      <c r="CF8" s="6">
        <f t="shared" si="26"/>
        <v>0.31700000000000017</v>
      </c>
      <c r="CG8" s="6">
        <f t="shared" si="27"/>
        <v>3.1545741324921117</v>
      </c>
      <c r="CJ8" t="s">
        <v>86</v>
      </c>
      <c r="CK8" s="6">
        <v>1.5429999999999993</v>
      </c>
      <c r="CL8" s="6">
        <v>0.18200000000000216</v>
      </c>
      <c r="CM8" s="6">
        <f t="shared" si="28"/>
        <v>1.7250000000000014</v>
      </c>
      <c r="CN8" s="6">
        <f t="shared" si="29"/>
        <v>0.57971014492753581</v>
      </c>
      <c r="CP8" t="s">
        <v>93</v>
      </c>
      <c r="CQ8" s="6">
        <v>0.64499999999999957</v>
      </c>
      <c r="CR8" s="6">
        <v>0.25</v>
      </c>
      <c r="CS8" s="6">
        <f t="shared" si="30"/>
        <v>0.89499999999999957</v>
      </c>
      <c r="CT8" s="6">
        <f t="shared" si="31"/>
        <v>1.1173184357541905</v>
      </c>
      <c r="CV8" t="s">
        <v>88</v>
      </c>
      <c r="CW8" s="6">
        <v>0.56200000000000117</v>
      </c>
      <c r="CX8" s="6">
        <v>0.375</v>
      </c>
      <c r="CY8" s="6">
        <f t="shared" si="32"/>
        <v>0.93700000000000117</v>
      </c>
      <c r="CZ8" s="6">
        <f t="shared" si="33"/>
        <v>1.0672358591248652</v>
      </c>
      <c r="DB8" t="s">
        <v>78</v>
      </c>
      <c r="DC8" s="6">
        <v>0.86099999999999977</v>
      </c>
      <c r="DD8" s="6">
        <v>0.27300000000000058</v>
      </c>
      <c r="DE8" s="6">
        <f t="shared" si="34"/>
        <v>1.1340000000000003</v>
      </c>
      <c r="DF8" s="6">
        <f t="shared" si="35"/>
        <v>0.88183421516754823</v>
      </c>
      <c r="DH8" t="s">
        <v>90</v>
      </c>
      <c r="DI8" s="6">
        <v>1.0309999999999988</v>
      </c>
      <c r="DJ8" s="6">
        <v>0.23100000000000165</v>
      </c>
      <c r="DK8" s="6">
        <f t="shared" si="36"/>
        <v>1.2620000000000005</v>
      </c>
      <c r="DL8" s="6">
        <f t="shared" si="37"/>
        <v>0.7923930269413626</v>
      </c>
      <c r="DO8" t="s">
        <v>84</v>
      </c>
      <c r="DP8">
        <v>6</v>
      </c>
      <c r="DQ8" s="6">
        <v>7.4999999999999956E-2</v>
      </c>
      <c r="DR8" s="6">
        <v>0.11599999999999988</v>
      </c>
      <c r="DS8" s="6">
        <f t="shared" si="38"/>
        <v>0.19099999999999984</v>
      </c>
      <c r="DT8" s="6">
        <f t="shared" si="39"/>
        <v>5.2356020942408419</v>
      </c>
      <c r="DV8" t="s">
        <v>117</v>
      </c>
      <c r="DW8" s="12">
        <v>4</v>
      </c>
      <c r="DX8" s="6">
        <v>4.9999999999999822E-2</v>
      </c>
      <c r="DY8" s="6">
        <v>0.18200000000000038</v>
      </c>
      <c r="DZ8" s="6">
        <f t="shared" si="40"/>
        <v>0.23200000000000021</v>
      </c>
      <c r="EA8" s="6">
        <f t="shared" si="41"/>
        <v>4.3103448275862029</v>
      </c>
      <c r="EB8" s="6"/>
      <c r="EC8" t="s">
        <v>92</v>
      </c>
      <c r="ED8" s="12">
        <v>7</v>
      </c>
      <c r="EE8" s="6">
        <v>8.5999999999999854E-2</v>
      </c>
      <c r="EF8" s="6">
        <v>0.12000000000000011</v>
      </c>
      <c r="EG8" s="6">
        <f t="shared" si="42"/>
        <v>0.20599999999999996</v>
      </c>
      <c r="EH8" s="6">
        <f t="shared" si="43"/>
        <v>4.8543689320388355</v>
      </c>
      <c r="EJ8" t="s">
        <v>123</v>
      </c>
      <c r="EK8">
        <v>9</v>
      </c>
      <c r="EL8" s="6">
        <v>0.11599999999999966</v>
      </c>
      <c r="EM8" s="6">
        <v>0.18099999999999916</v>
      </c>
      <c r="EN8" s="6">
        <f t="shared" si="44"/>
        <v>0.29699999999999882</v>
      </c>
      <c r="EO8" s="6">
        <f t="shared" si="45"/>
        <v>3.3670033670033805</v>
      </c>
      <c r="EQ8" t="s">
        <v>90</v>
      </c>
      <c r="ER8">
        <v>10</v>
      </c>
      <c r="ES8" s="6">
        <v>0.11699999999999999</v>
      </c>
      <c r="ET8" s="6">
        <v>0.13499999999999979</v>
      </c>
      <c r="EU8" s="6">
        <f t="shared" si="46"/>
        <v>0.25199999999999978</v>
      </c>
      <c r="EV8" s="6">
        <f t="shared" si="47"/>
        <v>3.9682539682539719</v>
      </c>
      <c r="EX8" t="s">
        <v>89</v>
      </c>
      <c r="EY8" s="6">
        <v>0.81800000000000139</v>
      </c>
      <c r="EZ8" s="6">
        <v>0.16000000000000014</v>
      </c>
      <c r="FA8" s="6">
        <f t="shared" si="48"/>
        <v>0.97800000000000153</v>
      </c>
      <c r="FB8" s="6">
        <f t="shared" si="49"/>
        <v>1.0224948875255608</v>
      </c>
      <c r="FC8" s="6"/>
      <c r="FD8" t="s">
        <v>125</v>
      </c>
      <c r="FE8" s="6">
        <v>0.54200000000000159</v>
      </c>
      <c r="FF8" s="6">
        <v>0.21300000000000097</v>
      </c>
      <c r="FG8" s="6">
        <f t="shared" si="50"/>
        <v>0.75500000000000256</v>
      </c>
      <c r="FH8" s="6">
        <f t="shared" si="51"/>
        <v>1.3245033112582736</v>
      </c>
      <c r="FJ8" t="s">
        <v>92</v>
      </c>
      <c r="FK8" s="6">
        <v>0.28800000000000026</v>
      </c>
      <c r="FL8" s="6">
        <v>0.23000000000000043</v>
      </c>
      <c r="FM8" s="6">
        <f t="shared" si="52"/>
        <v>0.51800000000000068</v>
      </c>
      <c r="FN8" s="6">
        <f t="shared" si="53"/>
        <v>1.930501930501928</v>
      </c>
      <c r="FP8" t="s">
        <v>111</v>
      </c>
      <c r="FQ8" s="6">
        <v>0.20800000000000196</v>
      </c>
      <c r="FR8" s="6">
        <v>0.42899999999999849</v>
      </c>
      <c r="FS8" s="6">
        <f t="shared" si="54"/>
        <v>0.63700000000000045</v>
      </c>
      <c r="FT8" s="6">
        <f t="shared" si="55"/>
        <v>1.5698587127158545</v>
      </c>
      <c r="GJ8" s="6"/>
    </row>
    <row r="9" spans="2:192" x14ac:dyDescent="0.25">
      <c r="B9" t="s">
        <v>117</v>
      </c>
      <c r="C9" s="6">
        <v>0.11399999999999988</v>
      </c>
      <c r="D9" s="6">
        <v>0.10800000000000054</v>
      </c>
      <c r="E9" s="6">
        <f t="shared" si="0"/>
        <v>0.22200000000000042</v>
      </c>
      <c r="F9" s="17">
        <f t="shared" si="1"/>
        <v>4.5045045045044958</v>
      </c>
      <c r="G9" s="6"/>
      <c r="H9" t="s">
        <v>121</v>
      </c>
      <c r="I9" s="6">
        <v>0.15300000000000047</v>
      </c>
      <c r="J9" s="6">
        <v>4.8000000000000043E-2</v>
      </c>
      <c r="K9" s="6">
        <f t="shared" si="2"/>
        <v>0.20100000000000051</v>
      </c>
      <c r="L9" s="17">
        <f t="shared" si="3"/>
        <v>4.9751243781094399</v>
      </c>
      <c r="M9" s="6"/>
      <c r="N9" t="s">
        <v>119</v>
      </c>
      <c r="O9" s="6">
        <v>0.11800000000000033</v>
      </c>
      <c r="P9" s="6">
        <v>7.800000000000118E-2</v>
      </c>
      <c r="Q9" s="6">
        <f t="shared" si="4"/>
        <v>0.19600000000000151</v>
      </c>
      <c r="R9" s="17">
        <f t="shared" si="5"/>
        <v>5.1020408163264914</v>
      </c>
      <c r="S9" s="12"/>
      <c r="T9" t="s">
        <v>88</v>
      </c>
      <c r="U9" s="6">
        <v>0.43400000000000016</v>
      </c>
      <c r="V9" s="6">
        <v>9.9999999999999645E-2</v>
      </c>
      <c r="W9" s="6">
        <f t="shared" si="6"/>
        <v>0.53399999999999981</v>
      </c>
      <c r="X9" s="17">
        <f t="shared" si="7"/>
        <v>1.8726591760299631</v>
      </c>
      <c r="Y9" s="17"/>
      <c r="Z9" t="s">
        <v>91</v>
      </c>
      <c r="AA9" s="6">
        <v>0.246999999999999</v>
      </c>
      <c r="AB9" s="6">
        <v>5.3000000000000824E-2</v>
      </c>
      <c r="AC9" s="6">
        <f t="shared" si="8"/>
        <v>0.29999999999999982</v>
      </c>
      <c r="AD9" s="17">
        <f t="shared" si="9"/>
        <v>3.3333333333333353</v>
      </c>
      <c r="AF9" s="6"/>
      <c r="AG9" t="s">
        <v>93</v>
      </c>
      <c r="AH9" s="6">
        <v>0.6460000000000008</v>
      </c>
      <c r="AI9" s="6">
        <v>0.14400000000000013</v>
      </c>
      <c r="AJ9" s="6">
        <f t="shared" si="10"/>
        <v>0.79000000000000092</v>
      </c>
      <c r="AK9" s="6">
        <f t="shared" si="11"/>
        <v>1.2658227848101251</v>
      </c>
      <c r="AL9" s="17"/>
      <c r="AM9" t="s">
        <v>93</v>
      </c>
      <c r="AN9" s="6">
        <v>0.41000000000000014</v>
      </c>
      <c r="AO9" s="6">
        <v>0.13400000000000034</v>
      </c>
      <c r="AP9" s="6">
        <f t="shared" si="12"/>
        <v>0.54400000000000048</v>
      </c>
      <c r="AQ9" s="6">
        <f t="shared" si="13"/>
        <v>1.8382352941176454</v>
      </c>
      <c r="AS9" t="s">
        <v>119</v>
      </c>
      <c r="AT9" s="6">
        <v>0.47299999999999898</v>
      </c>
      <c r="AU9" s="6">
        <v>0.16100000000000136</v>
      </c>
      <c r="AV9" s="6">
        <f t="shared" si="14"/>
        <v>0.63400000000000034</v>
      </c>
      <c r="AW9" s="6">
        <f t="shared" si="15"/>
        <v>1.5772870662460559</v>
      </c>
      <c r="AY9" t="s">
        <v>109</v>
      </c>
      <c r="AZ9" s="6">
        <v>0.5730000000000004</v>
      </c>
      <c r="BA9" s="6">
        <v>0.14100000000000179</v>
      </c>
      <c r="BB9" s="6">
        <f t="shared" si="16"/>
        <v>0.71400000000000219</v>
      </c>
      <c r="BC9" s="6">
        <f t="shared" si="17"/>
        <v>1.4005602240896315</v>
      </c>
      <c r="BD9" s="6"/>
      <c r="BE9" t="s">
        <v>113</v>
      </c>
      <c r="BF9" s="6">
        <v>0.69399999999999906</v>
      </c>
      <c r="BG9" s="6">
        <v>0.20799999999999841</v>
      </c>
      <c r="BH9" s="6">
        <f t="shared" si="18"/>
        <v>0.90199999999999747</v>
      </c>
      <c r="BI9" s="6">
        <f t="shared" si="19"/>
        <v>1.1086474501108678</v>
      </c>
      <c r="BJ9" s="6"/>
      <c r="BK9" t="s">
        <v>78</v>
      </c>
      <c r="BL9" s="6">
        <v>0.22799999999999976</v>
      </c>
      <c r="BM9" s="6">
        <v>0.21799999999999997</v>
      </c>
      <c r="BN9" s="6">
        <f t="shared" si="20"/>
        <v>0.44599999999999973</v>
      </c>
      <c r="BO9" s="6">
        <f t="shared" si="21"/>
        <v>2.2421524663677141</v>
      </c>
      <c r="BP9" s="6"/>
      <c r="BQ9" t="s">
        <v>89</v>
      </c>
      <c r="BR9" s="6">
        <v>0.15599999999999969</v>
      </c>
      <c r="BS9" s="6">
        <v>0.1639999999999997</v>
      </c>
      <c r="BT9" s="6">
        <f t="shared" si="22"/>
        <v>0.3199999999999994</v>
      </c>
      <c r="BU9" s="6">
        <f t="shared" si="23"/>
        <v>3.1250000000000058</v>
      </c>
      <c r="BV9" s="6"/>
      <c r="BW9" t="s">
        <v>86</v>
      </c>
      <c r="BX9" s="6">
        <v>0.15300000000000047</v>
      </c>
      <c r="BY9" s="6">
        <v>8.6000000000000298E-2</v>
      </c>
      <c r="BZ9" s="6">
        <f t="shared" si="24"/>
        <v>0.23900000000000077</v>
      </c>
      <c r="CA9" s="6">
        <f t="shared" si="25"/>
        <v>4.1841004184100283</v>
      </c>
      <c r="CB9" s="6"/>
      <c r="CC9" t="s">
        <v>88</v>
      </c>
      <c r="CD9" s="6">
        <v>0.16000000000000014</v>
      </c>
      <c r="CE9" s="6">
        <v>0.15999999999999925</v>
      </c>
      <c r="CF9" s="6">
        <f t="shared" si="26"/>
        <v>0.3199999999999994</v>
      </c>
      <c r="CG9" s="6">
        <f t="shared" si="27"/>
        <v>3.1250000000000058</v>
      </c>
      <c r="CJ9" t="s">
        <v>88</v>
      </c>
      <c r="CK9" s="6">
        <v>1.5619999999999976</v>
      </c>
      <c r="CL9" s="6">
        <v>0.19200000000000017</v>
      </c>
      <c r="CM9" s="6">
        <f t="shared" si="28"/>
        <v>1.7539999999999978</v>
      </c>
      <c r="CN9" s="6">
        <f t="shared" si="29"/>
        <v>0.57012542759407137</v>
      </c>
      <c r="CP9" t="s">
        <v>109</v>
      </c>
      <c r="CQ9" s="6">
        <v>0.59499999999999886</v>
      </c>
      <c r="CR9" s="6">
        <v>0.33500000000000085</v>
      </c>
      <c r="CS9" s="6">
        <f t="shared" si="30"/>
        <v>0.92999999999999972</v>
      </c>
      <c r="CT9" s="6">
        <f t="shared" si="31"/>
        <v>1.0752688172043015</v>
      </c>
      <c r="CV9" t="s">
        <v>117</v>
      </c>
      <c r="CW9" s="6">
        <v>0.65100000000000335</v>
      </c>
      <c r="CX9" s="6">
        <v>0.29299999999999926</v>
      </c>
      <c r="CY9" s="6">
        <f t="shared" si="32"/>
        <v>0.94400000000000261</v>
      </c>
      <c r="CZ9" s="6">
        <f t="shared" si="33"/>
        <v>1.059322033898302</v>
      </c>
      <c r="DB9" t="s">
        <v>89</v>
      </c>
      <c r="DC9" s="6">
        <v>0.85999999999999943</v>
      </c>
      <c r="DD9" s="6">
        <v>0.30899999999999928</v>
      </c>
      <c r="DE9" s="6">
        <f t="shared" si="34"/>
        <v>1.1689999999999987</v>
      </c>
      <c r="DF9" s="6">
        <f t="shared" si="35"/>
        <v>0.85543199315654506</v>
      </c>
      <c r="DH9" t="s">
        <v>79</v>
      </c>
      <c r="DI9" s="6">
        <v>1.0290000000000008</v>
      </c>
      <c r="DJ9" s="6">
        <v>0.25300000000000011</v>
      </c>
      <c r="DK9" s="6">
        <f t="shared" si="36"/>
        <v>1.2820000000000009</v>
      </c>
      <c r="DL9" s="6">
        <f t="shared" si="37"/>
        <v>0.78003120124804937</v>
      </c>
      <c r="DO9" t="s">
        <v>125</v>
      </c>
      <c r="DP9" s="12">
        <v>6</v>
      </c>
      <c r="DQ9" s="6">
        <v>7.6999999999999957E-2</v>
      </c>
      <c r="DR9" s="6">
        <v>0.11399999999999988</v>
      </c>
      <c r="DS9" s="6">
        <f t="shared" si="38"/>
        <v>0.19099999999999984</v>
      </c>
      <c r="DT9" s="6">
        <f t="shared" si="39"/>
        <v>5.2356020942408419</v>
      </c>
      <c r="DV9" t="s">
        <v>113</v>
      </c>
      <c r="DW9" s="12">
        <v>4</v>
      </c>
      <c r="DX9" s="6">
        <v>4.9999999999999822E-2</v>
      </c>
      <c r="DY9" s="6">
        <v>0.19399999999999995</v>
      </c>
      <c r="DZ9" s="6">
        <f t="shared" si="40"/>
        <v>0.24399999999999977</v>
      </c>
      <c r="EA9" s="6">
        <f t="shared" si="41"/>
        <v>4.098360655737709</v>
      </c>
      <c r="EB9" s="6"/>
      <c r="EC9" t="s">
        <v>123</v>
      </c>
      <c r="ED9" s="12">
        <v>6</v>
      </c>
      <c r="EE9" s="6">
        <v>7.3999999999999844E-2</v>
      </c>
      <c r="EF9" s="6">
        <v>0.13200000000000056</v>
      </c>
      <c r="EG9" s="6">
        <f t="shared" si="42"/>
        <v>0.20600000000000041</v>
      </c>
      <c r="EH9" s="6">
        <f t="shared" si="43"/>
        <v>4.8543689320388257</v>
      </c>
      <c r="EJ9" t="s">
        <v>82</v>
      </c>
      <c r="EK9">
        <v>9</v>
      </c>
      <c r="EL9" s="6">
        <v>0.11299999999999955</v>
      </c>
      <c r="EM9" s="6">
        <v>0.18400000000000016</v>
      </c>
      <c r="EN9" s="6">
        <f t="shared" si="44"/>
        <v>0.29699999999999971</v>
      </c>
      <c r="EO9" s="6">
        <f t="shared" si="45"/>
        <v>3.3670033670033703</v>
      </c>
      <c r="EQ9" t="s">
        <v>125</v>
      </c>
      <c r="ER9" s="12">
        <v>9</v>
      </c>
      <c r="ES9" s="6">
        <v>0.10700000000000109</v>
      </c>
      <c r="ET9" s="6">
        <v>0.14700000000000024</v>
      </c>
      <c r="EU9" s="6">
        <f t="shared" si="46"/>
        <v>0.25400000000000134</v>
      </c>
      <c r="EV9" s="6">
        <f t="shared" si="47"/>
        <v>3.9370078740157273</v>
      </c>
      <c r="EX9" t="s">
        <v>117</v>
      </c>
      <c r="EY9" s="6">
        <v>0.85699999999999932</v>
      </c>
      <c r="EZ9" s="6">
        <v>0.13700000000000045</v>
      </c>
      <c r="FA9" s="6">
        <f t="shared" si="48"/>
        <v>0.99399999999999977</v>
      </c>
      <c r="FB9" s="6">
        <f t="shared" si="49"/>
        <v>1.0060362173038231</v>
      </c>
      <c r="FC9" s="6"/>
      <c r="FD9" t="s">
        <v>92</v>
      </c>
      <c r="FE9" s="6">
        <v>0.35600000000000165</v>
      </c>
      <c r="FF9" s="6">
        <v>0.40299999999999869</v>
      </c>
      <c r="FG9" s="6">
        <f t="shared" si="50"/>
        <v>0.75900000000000034</v>
      </c>
      <c r="FH9" s="6">
        <f t="shared" si="51"/>
        <v>1.3175230566534908</v>
      </c>
      <c r="FJ9" t="s">
        <v>91</v>
      </c>
      <c r="FK9" s="6">
        <v>0.28999999999999915</v>
      </c>
      <c r="FL9" s="6">
        <v>0.24000000000000021</v>
      </c>
      <c r="FM9" s="6">
        <f t="shared" si="52"/>
        <v>0.52999999999999936</v>
      </c>
      <c r="FN9" s="6">
        <f t="shared" si="53"/>
        <v>1.8867924528301909</v>
      </c>
      <c r="FP9" t="s">
        <v>113</v>
      </c>
      <c r="FQ9" s="6">
        <v>0.28399999999999892</v>
      </c>
      <c r="FR9" s="6">
        <v>0.37300000000000111</v>
      </c>
      <c r="FS9" s="6">
        <f t="shared" si="54"/>
        <v>0.65700000000000003</v>
      </c>
      <c r="FT9" s="6">
        <f t="shared" si="55"/>
        <v>1.5220700152207001</v>
      </c>
      <c r="GJ9" s="6"/>
    </row>
    <row r="10" spans="2:192" x14ac:dyDescent="0.25">
      <c r="B10" t="s">
        <v>121</v>
      </c>
      <c r="C10" s="6">
        <v>9.9999999999999645E-2</v>
      </c>
      <c r="D10" s="6">
        <v>0.12399999999999967</v>
      </c>
      <c r="E10" s="6">
        <f t="shared" si="0"/>
        <v>0.22399999999999931</v>
      </c>
      <c r="F10" s="17">
        <f t="shared" si="1"/>
        <v>4.4642857142857277</v>
      </c>
      <c r="G10" s="6"/>
      <c r="H10" t="s">
        <v>94</v>
      </c>
      <c r="I10" s="6">
        <v>0.1379999999999999</v>
      </c>
      <c r="J10" s="6">
        <v>6.4000000000000057E-2</v>
      </c>
      <c r="K10" s="6">
        <f t="shared" si="2"/>
        <v>0.20199999999999996</v>
      </c>
      <c r="L10" s="17">
        <f t="shared" si="3"/>
        <v>4.9504950495049513</v>
      </c>
      <c r="M10" s="6"/>
      <c r="N10" t="s">
        <v>96</v>
      </c>
      <c r="O10" s="6">
        <v>0.14500000000000135</v>
      </c>
      <c r="P10" s="6">
        <v>6.7000000000000171E-2</v>
      </c>
      <c r="Q10" s="6">
        <f t="shared" si="4"/>
        <v>0.21200000000000152</v>
      </c>
      <c r="R10" s="17">
        <f t="shared" si="5"/>
        <v>4.7169811320754382</v>
      </c>
      <c r="S10" s="12"/>
      <c r="T10" t="s">
        <v>79</v>
      </c>
      <c r="U10" s="6">
        <v>0.47500000000000009</v>
      </c>
      <c r="V10" s="6">
        <v>0.10299999999999998</v>
      </c>
      <c r="W10" s="6">
        <f t="shared" si="6"/>
        <v>0.57800000000000007</v>
      </c>
      <c r="X10" s="17">
        <f t="shared" si="7"/>
        <v>1.7301038062283736</v>
      </c>
      <c r="Y10" s="17"/>
      <c r="Z10" t="s">
        <v>96</v>
      </c>
      <c r="AA10" s="6">
        <v>0.2629999999999999</v>
      </c>
      <c r="AB10" s="6">
        <v>5.0000000000000711E-2</v>
      </c>
      <c r="AC10" s="6">
        <f t="shared" si="8"/>
        <v>0.31300000000000061</v>
      </c>
      <c r="AD10" s="17">
        <f t="shared" si="9"/>
        <v>3.194888178913732</v>
      </c>
      <c r="AF10" s="6"/>
      <c r="AG10" t="s">
        <v>115</v>
      </c>
      <c r="AH10" s="6">
        <v>0.62300000000000111</v>
      </c>
      <c r="AI10" s="6">
        <v>0.16799999999999926</v>
      </c>
      <c r="AJ10" s="6">
        <f t="shared" si="10"/>
        <v>0.79100000000000037</v>
      </c>
      <c r="AK10" s="6">
        <f t="shared" si="11"/>
        <v>1.2642225031605556</v>
      </c>
      <c r="AL10" s="17"/>
      <c r="AM10" t="s">
        <v>89</v>
      </c>
      <c r="AN10" s="6">
        <v>0.40899999999999981</v>
      </c>
      <c r="AO10" s="6">
        <v>0.1379999999999999</v>
      </c>
      <c r="AP10" s="6">
        <f t="shared" si="12"/>
        <v>0.54699999999999971</v>
      </c>
      <c r="AQ10" s="6">
        <f t="shared" si="13"/>
        <v>1.8281535648994525</v>
      </c>
      <c r="AS10" t="s">
        <v>115</v>
      </c>
      <c r="AT10" s="6">
        <v>0.47299999999999898</v>
      </c>
      <c r="AU10" s="6">
        <v>0.16400000000000148</v>
      </c>
      <c r="AV10" s="6">
        <f t="shared" si="14"/>
        <v>0.63700000000000045</v>
      </c>
      <c r="AW10" s="6">
        <f t="shared" si="15"/>
        <v>1.5698587127158545</v>
      </c>
      <c r="AY10" t="s">
        <v>89</v>
      </c>
      <c r="AZ10" s="6">
        <v>0.49900000000000055</v>
      </c>
      <c r="BA10" s="6">
        <v>0.21899999999999942</v>
      </c>
      <c r="BB10" s="6">
        <f t="shared" si="16"/>
        <v>0.71799999999999997</v>
      </c>
      <c r="BC10" s="6">
        <f t="shared" si="17"/>
        <v>1.392757660167131</v>
      </c>
      <c r="BD10" s="6"/>
      <c r="BE10" t="s">
        <v>78</v>
      </c>
      <c r="BF10" s="6">
        <v>0.61599999999999966</v>
      </c>
      <c r="BG10" s="6">
        <v>0.30499999999999972</v>
      </c>
      <c r="BH10" s="6">
        <f t="shared" si="18"/>
        <v>0.92099999999999937</v>
      </c>
      <c r="BI10" s="6">
        <f t="shared" si="19"/>
        <v>1.085776330076005</v>
      </c>
      <c r="BJ10" s="6"/>
      <c r="BK10" t="s">
        <v>109</v>
      </c>
      <c r="BL10" s="6">
        <v>0.26899999999999835</v>
      </c>
      <c r="BM10" s="6">
        <v>0.18900000000000006</v>
      </c>
      <c r="BN10" s="6">
        <f t="shared" si="20"/>
        <v>0.45799999999999841</v>
      </c>
      <c r="BO10" s="6">
        <f t="shared" si="21"/>
        <v>2.1834061135371257</v>
      </c>
      <c r="BP10" s="6"/>
      <c r="BQ10" t="s">
        <v>96</v>
      </c>
      <c r="BR10" s="6">
        <v>0.15600000000000058</v>
      </c>
      <c r="BS10" s="6">
        <v>0.1639999999999997</v>
      </c>
      <c r="BT10" s="6">
        <f t="shared" si="22"/>
        <v>0.32000000000000028</v>
      </c>
      <c r="BU10" s="6">
        <f t="shared" si="23"/>
        <v>3.1249999999999973</v>
      </c>
      <c r="BV10" s="6"/>
      <c r="BW10" t="s">
        <v>93</v>
      </c>
      <c r="BX10" s="6">
        <v>0.16799999999999926</v>
      </c>
      <c r="BY10" s="6">
        <v>7.2000000000000952E-2</v>
      </c>
      <c r="BZ10" s="6">
        <f t="shared" si="24"/>
        <v>0.24000000000000021</v>
      </c>
      <c r="CA10" s="6">
        <f t="shared" si="25"/>
        <v>4.1666666666666625</v>
      </c>
      <c r="CB10" s="6"/>
      <c r="CC10" t="s">
        <v>82</v>
      </c>
      <c r="CD10" s="6">
        <v>0.17400000000000038</v>
      </c>
      <c r="CE10" s="6">
        <v>0.14700000000000024</v>
      </c>
      <c r="CF10" s="6">
        <f t="shared" si="26"/>
        <v>0.32100000000000062</v>
      </c>
      <c r="CG10" s="6">
        <f t="shared" si="27"/>
        <v>3.1152647975077823</v>
      </c>
      <c r="CJ10" t="s">
        <v>89</v>
      </c>
      <c r="CK10" s="6">
        <v>1.6879999999999953</v>
      </c>
      <c r="CL10" s="6">
        <v>0.17600000000000193</v>
      </c>
      <c r="CM10" s="6">
        <f t="shared" si="28"/>
        <v>1.8639999999999972</v>
      </c>
      <c r="CN10" s="6">
        <f t="shared" si="29"/>
        <v>0.53648068669527982</v>
      </c>
      <c r="CP10" t="s">
        <v>111</v>
      </c>
      <c r="CQ10" s="6">
        <v>0.62699999999999889</v>
      </c>
      <c r="CR10" s="6">
        <v>0.31200000000000117</v>
      </c>
      <c r="CS10" s="6">
        <f t="shared" si="30"/>
        <v>0.93900000000000006</v>
      </c>
      <c r="CT10" s="6">
        <f t="shared" si="31"/>
        <v>1.0649627263045793</v>
      </c>
      <c r="CV10" t="s">
        <v>89</v>
      </c>
      <c r="CW10" s="6">
        <v>0.63599999999999923</v>
      </c>
      <c r="CX10" s="6">
        <v>0.33899999999999864</v>
      </c>
      <c r="CY10" s="6">
        <f t="shared" si="32"/>
        <v>0.97499999999999787</v>
      </c>
      <c r="CZ10" s="6">
        <f t="shared" si="33"/>
        <v>1.025641025641028</v>
      </c>
      <c r="DB10" t="s">
        <v>96</v>
      </c>
      <c r="DC10" s="6">
        <v>0.85099999999999909</v>
      </c>
      <c r="DD10" s="6">
        <v>0.35200000000000031</v>
      </c>
      <c r="DE10" s="6">
        <f t="shared" si="34"/>
        <v>1.2029999999999994</v>
      </c>
      <c r="DF10" s="6">
        <f t="shared" si="35"/>
        <v>0.83125519534497128</v>
      </c>
      <c r="DH10" t="s">
        <v>78</v>
      </c>
      <c r="DI10" s="6">
        <v>1.1109999999999998</v>
      </c>
      <c r="DJ10" s="6">
        <v>0.21600000000000019</v>
      </c>
      <c r="DK10" s="6">
        <f t="shared" si="36"/>
        <v>1.327</v>
      </c>
      <c r="DL10" s="6">
        <f t="shared" si="37"/>
        <v>0.75357950263752826</v>
      </c>
      <c r="DO10" t="s">
        <v>95</v>
      </c>
      <c r="DP10">
        <v>6</v>
      </c>
      <c r="DQ10" s="6">
        <v>7.5000000000000178E-2</v>
      </c>
      <c r="DR10" s="6">
        <v>0.1160000000000001</v>
      </c>
      <c r="DS10" s="6">
        <f t="shared" si="38"/>
        <v>0.19100000000000028</v>
      </c>
      <c r="DT10" s="6">
        <f t="shared" si="39"/>
        <v>5.2356020942408303</v>
      </c>
      <c r="DV10" t="s">
        <v>125</v>
      </c>
      <c r="DW10" s="12">
        <v>4</v>
      </c>
      <c r="DX10" s="6">
        <v>4.8999999999999488E-2</v>
      </c>
      <c r="DY10" s="6">
        <v>0.19500000000000028</v>
      </c>
      <c r="DZ10" s="6">
        <f t="shared" si="40"/>
        <v>0.24399999999999977</v>
      </c>
      <c r="EA10" s="6">
        <f t="shared" si="41"/>
        <v>4.098360655737709</v>
      </c>
      <c r="EB10" s="6"/>
      <c r="EC10" t="s">
        <v>89</v>
      </c>
      <c r="ED10" s="12">
        <v>6</v>
      </c>
      <c r="EE10" s="6">
        <v>7.0000000000000062E-2</v>
      </c>
      <c r="EF10" s="6">
        <v>0.13700000000000001</v>
      </c>
      <c r="EG10" s="6">
        <f t="shared" si="42"/>
        <v>0.20700000000000007</v>
      </c>
      <c r="EH10" s="6">
        <f t="shared" si="43"/>
        <v>4.8309178743961336</v>
      </c>
      <c r="EJ10" t="s">
        <v>89</v>
      </c>
      <c r="EK10">
        <v>10</v>
      </c>
      <c r="EL10" s="6">
        <v>0.12600000000000033</v>
      </c>
      <c r="EM10" s="6">
        <v>0.17100000000000026</v>
      </c>
      <c r="EN10" s="6">
        <f t="shared" si="44"/>
        <v>0.2970000000000006</v>
      </c>
      <c r="EO10" s="6">
        <f t="shared" si="45"/>
        <v>3.3670033670033601</v>
      </c>
      <c r="EQ10" t="s">
        <v>119</v>
      </c>
      <c r="ER10">
        <v>10</v>
      </c>
      <c r="ES10" s="6">
        <v>0.12099999999999866</v>
      </c>
      <c r="ET10" s="6">
        <v>0.13400000000000034</v>
      </c>
      <c r="EU10" s="6">
        <f t="shared" si="46"/>
        <v>0.25499999999999901</v>
      </c>
      <c r="EV10" s="6">
        <f t="shared" si="47"/>
        <v>3.9215686274509958</v>
      </c>
      <c r="EX10" t="s">
        <v>90</v>
      </c>
      <c r="EY10" s="6">
        <v>0.78999999999999915</v>
      </c>
      <c r="EZ10" s="6">
        <v>0.21199999999999974</v>
      </c>
      <c r="FA10" s="6">
        <f t="shared" si="48"/>
        <v>1.0019999999999989</v>
      </c>
      <c r="FB10" s="6">
        <f t="shared" si="49"/>
        <v>0.99800399201596912</v>
      </c>
      <c r="FC10" s="6"/>
      <c r="FD10" t="s">
        <v>113</v>
      </c>
      <c r="FE10" s="6">
        <v>0.44599999999999795</v>
      </c>
      <c r="FF10" s="6">
        <v>0.32100000000000151</v>
      </c>
      <c r="FG10" s="6">
        <f t="shared" si="50"/>
        <v>0.76699999999999946</v>
      </c>
      <c r="FH10" s="6">
        <f t="shared" si="51"/>
        <v>1.3037809647979148</v>
      </c>
      <c r="FJ10" t="s">
        <v>90</v>
      </c>
      <c r="FK10" s="6">
        <v>0.27199999999999847</v>
      </c>
      <c r="FL10" s="6">
        <v>0.26400000000000112</v>
      </c>
      <c r="FM10" s="6">
        <f t="shared" si="52"/>
        <v>0.53599999999999959</v>
      </c>
      <c r="FN10" s="6">
        <f t="shared" si="53"/>
        <v>1.8656716417910462</v>
      </c>
      <c r="FP10" t="s">
        <v>115</v>
      </c>
      <c r="FQ10" s="6">
        <v>0.22299999999999898</v>
      </c>
      <c r="FR10" s="6">
        <v>0.43800000000000239</v>
      </c>
      <c r="FS10" s="6">
        <f t="shared" si="54"/>
        <v>0.66100000000000136</v>
      </c>
      <c r="FT10" s="6">
        <f t="shared" si="55"/>
        <v>1.5128593040847169</v>
      </c>
      <c r="GJ10" s="6"/>
    </row>
    <row r="11" spans="2:192" x14ac:dyDescent="0.25">
      <c r="B11" t="s">
        <v>95</v>
      </c>
      <c r="C11" s="6">
        <v>0.14499999999999957</v>
      </c>
      <c r="D11" s="6">
        <v>8.0000000000000071E-2</v>
      </c>
      <c r="E11" s="6">
        <f t="shared" si="0"/>
        <v>0.22499999999999964</v>
      </c>
      <c r="F11" s="17">
        <f t="shared" si="1"/>
        <v>4.4444444444444517</v>
      </c>
      <c r="G11" s="6"/>
      <c r="H11" t="s">
        <v>93</v>
      </c>
      <c r="I11" s="6">
        <v>7.9000000000000625E-2</v>
      </c>
      <c r="J11" s="6">
        <v>0.12599999999999945</v>
      </c>
      <c r="K11" s="6">
        <f t="shared" si="2"/>
        <v>0.20500000000000007</v>
      </c>
      <c r="L11" s="17">
        <f t="shared" si="3"/>
        <v>4.878048780487803</v>
      </c>
      <c r="M11" s="6"/>
      <c r="N11" t="s">
        <v>78</v>
      </c>
      <c r="O11" s="6">
        <v>0.12999999999999989</v>
      </c>
      <c r="P11" s="6">
        <v>9.2999999999999972E-2</v>
      </c>
      <c r="Q11" s="6">
        <f t="shared" si="4"/>
        <v>0.22299999999999986</v>
      </c>
      <c r="R11" s="17">
        <f t="shared" si="5"/>
        <v>4.4843049327354283</v>
      </c>
      <c r="S11" s="12"/>
      <c r="T11" t="s">
        <v>94</v>
      </c>
      <c r="U11" s="6">
        <v>0.45000000000000018</v>
      </c>
      <c r="V11" s="6">
        <v>0.15700000000000003</v>
      </c>
      <c r="W11" s="6">
        <f t="shared" si="6"/>
        <v>0.60700000000000021</v>
      </c>
      <c r="X11" s="17">
        <f t="shared" si="7"/>
        <v>1.6474464579901147</v>
      </c>
      <c r="Y11" s="17"/>
      <c r="Z11" t="s">
        <v>92</v>
      </c>
      <c r="AA11" s="6">
        <v>0.27399999999999913</v>
      </c>
      <c r="AB11" s="6">
        <v>5.3000000000000824E-2</v>
      </c>
      <c r="AC11" s="6">
        <f t="shared" si="8"/>
        <v>0.32699999999999996</v>
      </c>
      <c r="AD11" s="17">
        <f t="shared" si="9"/>
        <v>3.0581039755351687</v>
      </c>
      <c r="AF11" s="6"/>
      <c r="AG11" t="s">
        <v>89</v>
      </c>
      <c r="AH11" s="6">
        <v>0.60099999999999998</v>
      </c>
      <c r="AI11" s="6">
        <v>0.19099999999999984</v>
      </c>
      <c r="AJ11" s="6">
        <f t="shared" si="10"/>
        <v>0.79199999999999982</v>
      </c>
      <c r="AK11" s="6">
        <f t="shared" si="11"/>
        <v>1.262626262626263</v>
      </c>
      <c r="AL11" s="17"/>
      <c r="AM11" t="s">
        <v>84</v>
      </c>
      <c r="AN11" s="6">
        <v>0.45799999999999974</v>
      </c>
      <c r="AO11" s="6">
        <v>0.13900000000000023</v>
      </c>
      <c r="AP11" s="6">
        <f t="shared" si="12"/>
        <v>0.59699999999999998</v>
      </c>
      <c r="AQ11" s="6">
        <f t="shared" si="13"/>
        <v>1.6750418760469012</v>
      </c>
      <c r="AS11" t="s">
        <v>90</v>
      </c>
      <c r="AT11" s="6">
        <v>0.26499999999999879</v>
      </c>
      <c r="AU11" s="6">
        <v>0.39500000000000135</v>
      </c>
      <c r="AV11" s="6">
        <f t="shared" si="14"/>
        <v>0.66000000000000014</v>
      </c>
      <c r="AW11" s="6">
        <f t="shared" si="15"/>
        <v>1.5151515151515149</v>
      </c>
      <c r="AY11" t="s">
        <v>96</v>
      </c>
      <c r="AZ11" s="6">
        <v>0.625</v>
      </c>
      <c r="BA11" s="6">
        <v>0.11199999999999832</v>
      </c>
      <c r="BB11" s="6">
        <f t="shared" si="16"/>
        <v>0.73699999999999832</v>
      </c>
      <c r="BC11" s="6">
        <f t="shared" si="17"/>
        <v>1.356852103120763</v>
      </c>
      <c r="BD11" s="6"/>
      <c r="BE11" t="s">
        <v>123</v>
      </c>
      <c r="BF11" s="6">
        <v>0.74299999999999855</v>
      </c>
      <c r="BG11" s="6">
        <v>0.21000000000000085</v>
      </c>
      <c r="BH11" s="6">
        <f t="shared" si="18"/>
        <v>0.9529999999999994</v>
      </c>
      <c r="BI11" s="6">
        <f t="shared" si="19"/>
        <v>1.0493179433368318</v>
      </c>
      <c r="BJ11" s="6"/>
      <c r="BK11" t="s">
        <v>125</v>
      </c>
      <c r="BL11" s="6">
        <v>0.2710000000000008</v>
      </c>
      <c r="BM11" s="6">
        <v>0.18700000000000117</v>
      </c>
      <c r="BN11" s="6">
        <f t="shared" si="20"/>
        <v>0.45800000000000196</v>
      </c>
      <c r="BO11" s="6">
        <f t="shared" si="21"/>
        <v>2.1834061135371083</v>
      </c>
      <c r="BP11" s="6"/>
      <c r="BQ11" t="s">
        <v>119</v>
      </c>
      <c r="BR11" s="6">
        <v>0.16700000000000159</v>
      </c>
      <c r="BS11" s="6">
        <v>0.15299999999999869</v>
      </c>
      <c r="BT11" s="6">
        <f t="shared" si="22"/>
        <v>0.32000000000000028</v>
      </c>
      <c r="BU11" s="6">
        <f t="shared" si="23"/>
        <v>3.1249999999999973</v>
      </c>
      <c r="BV11" s="6"/>
      <c r="BW11" t="s">
        <v>88</v>
      </c>
      <c r="BX11" s="6">
        <v>0.1379999999999999</v>
      </c>
      <c r="BY11" s="6">
        <v>0.10299999999999976</v>
      </c>
      <c r="BZ11" s="6">
        <f t="shared" si="24"/>
        <v>0.24099999999999966</v>
      </c>
      <c r="CA11" s="6">
        <f t="shared" si="25"/>
        <v>4.1493775933610015</v>
      </c>
      <c r="CB11" s="6"/>
      <c r="CC11" t="s">
        <v>89</v>
      </c>
      <c r="CD11" s="6">
        <v>0.17100000000000026</v>
      </c>
      <c r="CE11" s="6">
        <v>0.1639999999999997</v>
      </c>
      <c r="CF11" s="6">
        <f t="shared" si="26"/>
        <v>0.33499999999999996</v>
      </c>
      <c r="CG11" s="6">
        <f t="shared" si="27"/>
        <v>2.9850746268656718</v>
      </c>
      <c r="CJ11" t="s">
        <v>90</v>
      </c>
      <c r="CK11" s="6">
        <v>1.673</v>
      </c>
      <c r="CL11" s="6">
        <v>0.21000000000000085</v>
      </c>
      <c r="CM11" s="6">
        <f t="shared" si="28"/>
        <v>1.8830000000000009</v>
      </c>
      <c r="CN11" s="6">
        <f t="shared" si="29"/>
        <v>0.5310674455655866</v>
      </c>
      <c r="CP11" t="s">
        <v>90</v>
      </c>
      <c r="CQ11" s="6">
        <v>0.62500000000000178</v>
      </c>
      <c r="CR11" s="6">
        <v>0.34699999999999775</v>
      </c>
      <c r="CS11" s="6">
        <f t="shared" si="30"/>
        <v>0.97199999999999953</v>
      </c>
      <c r="CT11" s="6">
        <f t="shared" si="31"/>
        <v>1.0288065843621403</v>
      </c>
      <c r="CV11" t="s">
        <v>90</v>
      </c>
      <c r="CW11" s="6">
        <v>0.60100000000000264</v>
      </c>
      <c r="CX11" s="6">
        <v>0.37599999999999767</v>
      </c>
      <c r="CY11" s="6">
        <f t="shared" si="32"/>
        <v>0.97700000000000031</v>
      </c>
      <c r="CZ11" s="6">
        <f t="shared" si="33"/>
        <v>1.0235414534288636</v>
      </c>
      <c r="DB11" t="s">
        <v>90</v>
      </c>
      <c r="DC11" s="6">
        <v>0.91300000000000026</v>
      </c>
      <c r="DD11" s="6">
        <v>0.29100000000000037</v>
      </c>
      <c r="DE11" s="6">
        <f t="shared" si="34"/>
        <v>1.2040000000000006</v>
      </c>
      <c r="DF11" s="6">
        <f t="shared" si="35"/>
        <v>0.8305647840531557</v>
      </c>
      <c r="DH11" t="s">
        <v>96</v>
      </c>
      <c r="DI11" s="6">
        <v>1.0739999999999981</v>
      </c>
      <c r="DJ11" s="6">
        <v>0.25400000000000134</v>
      </c>
      <c r="DK11" s="6">
        <f t="shared" si="36"/>
        <v>1.3279999999999994</v>
      </c>
      <c r="DL11" s="6">
        <f t="shared" si="37"/>
        <v>0.75301204819277145</v>
      </c>
      <c r="DO11" t="s">
        <v>109</v>
      </c>
      <c r="DP11">
        <v>6</v>
      </c>
      <c r="DQ11" s="6">
        <v>7.6000000000000068E-2</v>
      </c>
      <c r="DR11" s="6">
        <v>0.11599999999999966</v>
      </c>
      <c r="DS11" s="6">
        <f t="shared" si="38"/>
        <v>0.19199999999999973</v>
      </c>
      <c r="DT11" s="6">
        <f t="shared" si="39"/>
        <v>5.208333333333341</v>
      </c>
      <c r="DV11" t="s">
        <v>88</v>
      </c>
      <c r="DW11" s="12">
        <v>4</v>
      </c>
      <c r="DX11" s="6">
        <v>4.8999999999999932E-2</v>
      </c>
      <c r="DY11" s="6">
        <v>0.19600000000000017</v>
      </c>
      <c r="DZ11" s="6">
        <f t="shared" si="40"/>
        <v>0.24500000000000011</v>
      </c>
      <c r="EA11" s="6">
        <f t="shared" si="41"/>
        <v>4.0816326530612228</v>
      </c>
      <c r="EB11" s="6"/>
      <c r="EC11" t="s">
        <v>90</v>
      </c>
      <c r="ED11" s="12">
        <v>6</v>
      </c>
      <c r="EE11" s="6">
        <v>7.0000000000000062E-2</v>
      </c>
      <c r="EF11" s="6">
        <v>0.14500000000000002</v>
      </c>
      <c r="EG11" s="6">
        <f t="shared" si="42"/>
        <v>0.21500000000000008</v>
      </c>
      <c r="EH11" s="6">
        <f t="shared" si="43"/>
        <v>4.6511627906976729</v>
      </c>
      <c r="EJ11" t="s">
        <v>94</v>
      </c>
      <c r="EK11">
        <v>9</v>
      </c>
      <c r="EL11" s="6">
        <v>0.11599999999999966</v>
      </c>
      <c r="EM11" s="6">
        <v>0.18200000000000038</v>
      </c>
      <c r="EN11" s="6">
        <f t="shared" si="44"/>
        <v>0.29800000000000004</v>
      </c>
      <c r="EO11" s="6">
        <f t="shared" si="45"/>
        <v>3.3557046979865768</v>
      </c>
      <c r="EQ11" t="s">
        <v>91</v>
      </c>
      <c r="ER11">
        <v>10</v>
      </c>
      <c r="ES11" s="6">
        <v>0.12099999999999955</v>
      </c>
      <c r="ET11" s="6">
        <v>0.13500000000000068</v>
      </c>
      <c r="EU11" s="6">
        <f t="shared" si="46"/>
        <v>0.25600000000000023</v>
      </c>
      <c r="EV11" s="6">
        <f t="shared" si="47"/>
        <v>3.9062499999999964</v>
      </c>
      <c r="EX11" t="s">
        <v>111</v>
      </c>
      <c r="EY11" s="6">
        <v>0.7430000000000021</v>
      </c>
      <c r="EZ11" s="6">
        <v>0.26099999999999923</v>
      </c>
      <c r="FA11" s="6">
        <f t="shared" si="48"/>
        <v>1.0040000000000013</v>
      </c>
      <c r="FB11" s="6">
        <f t="shared" si="49"/>
        <v>0.99601593625497875</v>
      </c>
      <c r="FC11" s="6"/>
      <c r="FD11" t="s">
        <v>117</v>
      </c>
      <c r="FE11" s="6">
        <v>0.63899999999999935</v>
      </c>
      <c r="FF11" s="6">
        <v>0.13899999999999935</v>
      </c>
      <c r="FG11" s="6">
        <f t="shared" si="50"/>
        <v>0.77799999999999869</v>
      </c>
      <c r="FH11" s="6">
        <f t="shared" si="51"/>
        <v>1.2853470437018018</v>
      </c>
      <c r="FJ11" t="s">
        <v>119</v>
      </c>
      <c r="FK11" s="6">
        <v>0.44600000000000151</v>
      </c>
      <c r="FL11" s="6">
        <v>0.12399999999999878</v>
      </c>
      <c r="FM11" s="6">
        <f t="shared" si="52"/>
        <v>0.57000000000000028</v>
      </c>
      <c r="FN11" s="6">
        <f t="shared" si="53"/>
        <v>1.7543859649122797</v>
      </c>
      <c r="FP11" t="s">
        <v>119</v>
      </c>
      <c r="FQ11" s="6">
        <v>0.2829999999999977</v>
      </c>
      <c r="FR11" s="6">
        <v>0.40100000000000335</v>
      </c>
      <c r="FS11" s="6">
        <f t="shared" si="54"/>
        <v>0.68400000000000105</v>
      </c>
      <c r="FT11" s="6">
        <f t="shared" si="55"/>
        <v>1.4619883040935651</v>
      </c>
      <c r="GJ11" s="6"/>
    </row>
    <row r="12" spans="2:192" x14ac:dyDescent="0.25">
      <c r="B12" t="s">
        <v>82</v>
      </c>
      <c r="C12" s="6">
        <v>0.21600000000000008</v>
      </c>
      <c r="D12" s="6">
        <v>4.6999999999999931E-2</v>
      </c>
      <c r="E12" s="6">
        <f t="shared" si="0"/>
        <v>0.26300000000000001</v>
      </c>
      <c r="F12" s="17">
        <f t="shared" si="1"/>
        <v>3.8022813688212924</v>
      </c>
      <c r="G12" s="6"/>
      <c r="H12" t="s">
        <v>88</v>
      </c>
      <c r="I12" s="6">
        <v>8.9999999999999858E-2</v>
      </c>
      <c r="J12" s="6">
        <v>0.17300000000000004</v>
      </c>
      <c r="K12" s="6">
        <f t="shared" si="2"/>
        <v>0.2629999999999999</v>
      </c>
      <c r="L12" s="17">
        <f t="shared" si="3"/>
        <v>3.8022813688212942</v>
      </c>
      <c r="M12" s="6"/>
      <c r="N12" t="s">
        <v>123</v>
      </c>
      <c r="O12" s="6">
        <v>0.19299999999999962</v>
      </c>
      <c r="P12" s="6">
        <v>6.1999999999999389E-2</v>
      </c>
      <c r="Q12" s="6">
        <f t="shared" si="4"/>
        <v>0.25499999999999901</v>
      </c>
      <c r="R12" s="17">
        <f t="shared" si="5"/>
        <v>3.9215686274509958</v>
      </c>
      <c r="S12" s="12"/>
      <c r="T12" t="s">
        <v>113</v>
      </c>
      <c r="U12" s="6">
        <v>0.55000000000000071</v>
      </c>
      <c r="V12" s="6">
        <v>7.3000000000000398E-2</v>
      </c>
      <c r="W12" s="6">
        <f t="shared" si="6"/>
        <v>0.62300000000000111</v>
      </c>
      <c r="X12" s="17">
        <f t="shared" si="7"/>
        <v>1.6051364365971079</v>
      </c>
      <c r="Y12" s="17"/>
      <c r="Z12" t="s">
        <v>90</v>
      </c>
      <c r="AA12" s="6">
        <v>0.27500000000000036</v>
      </c>
      <c r="AB12" s="6">
        <v>5.2999999999999936E-2</v>
      </c>
      <c r="AC12" s="6">
        <f t="shared" si="8"/>
        <v>0.32800000000000029</v>
      </c>
      <c r="AD12" s="17">
        <f t="shared" si="9"/>
        <v>3.0487804878048754</v>
      </c>
      <c r="AF12" s="6"/>
      <c r="AG12" t="s">
        <v>113</v>
      </c>
      <c r="AH12" s="6">
        <v>0.62199999999999989</v>
      </c>
      <c r="AI12" s="6">
        <v>0.18900000000000006</v>
      </c>
      <c r="AJ12" s="6">
        <f t="shared" si="10"/>
        <v>0.81099999999999994</v>
      </c>
      <c r="AK12" s="6">
        <f t="shared" si="11"/>
        <v>1.2330456226880395</v>
      </c>
      <c r="AL12" s="17"/>
      <c r="AM12" t="s">
        <v>97</v>
      </c>
      <c r="AN12" s="6">
        <v>0.48300000000000054</v>
      </c>
      <c r="AO12" s="6">
        <v>0.13399999999999856</v>
      </c>
      <c r="AP12" s="6">
        <f t="shared" si="12"/>
        <v>0.6169999999999991</v>
      </c>
      <c r="AQ12" s="6">
        <f t="shared" si="13"/>
        <v>1.6207455429497593</v>
      </c>
      <c r="AS12" t="s">
        <v>95</v>
      </c>
      <c r="AT12" s="6">
        <v>0.46799999999999997</v>
      </c>
      <c r="AU12" s="6">
        <v>0.19200000000000017</v>
      </c>
      <c r="AV12" s="6">
        <f t="shared" si="14"/>
        <v>0.66000000000000014</v>
      </c>
      <c r="AW12" s="6">
        <f t="shared" si="15"/>
        <v>1.5151515151515149</v>
      </c>
      <c r="AY12" t="s">
        <v>95</v>
      </c>
      <c r="AZ12" s="6">
        <v>0.62399999999999878</v>
      </c>
      <c r="BA12" s="6">
        <v>0.13900000000000112</v>
      </c>
      <c r="BB12" s="6">
        <f t="shared" si="16"/>
        <v>0.7629999999999999</v>
      </c>
      <c r="BC12" s="6">
        <f t="shared" si="17"/>
        <v>1.3106159895150722</v>
      </c>
      <c r="BD12" s="6"/>
      <c r="BE12" t="s">
        <v>95</v>
      </c>
      <c r="BF12" s="6">
        <v>0.69399999999999995</v>
      </c>
      <c r="BG12" s="6">
        <v>0.28399999999999997</v>
      </c>
      <c r="BH12" s="6">
        <f t="shared" si="18"/>
        <v>0.97799999999999998</v>
      </c>
      <c r="BI12" s="6">
        <f t="shared" si="19"/>
        <v>1.0224948875255624</v>
      </c>
      <c r="BJ12" s="6"/>
      <c r="BK12" t="s">
        <v>123</v>
      </c>
      <c r="BL12" s="6">
        <v>0.27200000000000202</v>
      </c>
      <c r="BM12" s="6">
        <v>0.18699999999999761</v>
      </c>
      <c r="BN12" s="6">
        <f t="shared" si="20"/>
        <v>0.45899999999999963</v>
      </c>
      <c r="BO12" s="6">
        <f t="shared" si="21"/>
        <v>2.1786492374727686</v>
      </c>
      <c r="BP12" s="6"/>
      <c r="BQ12" t="s">
        <v>91</v>
      </c>
      <c r="BR12" s="6">
        <v>0.16900000000000048</v>
      </c>
      <c r="BS12" s="6">
        <v>0.15199999999999925</v>
      </c>
      <c r="BT12" s="6">
        <f t="shared" si="22"/>
        <v>0.32099999999999973</v>
      </c>
      <c r="BU12" s="6">
        <f t="shared" si="23"/>
        <v>3.1152647975077907</v>
      </c>
      <c r="BV12" s="6"/>
      <c r="BW12" t="s">
        <v>125</v>
      </c>
      <c r="BX12" s="6">
        <v>0.17800000000000082</v>
      </c>
      <c r="BY12" s="6">
        <v>7.3000000000000398E-2</v>
      </c>
      <c r="BZ12" s="6">
        <f t="shared" si="24"/>
        <v>0.25100000000000122</v>
      </c>
      <c r="CA12" s="6">
        <f t="shared" si="25"/>
        <v>3.9840637450199008</v>
      </c>
      <c r="CB12" s="6"/>
      <c r="CC12" t="s">
        <v>117</v>
      </c>
      <c r="CD12" s="6">
        <v>0.16999999999999993</v>
      </c>
      <c r="CE12" s="6">
        <v>0.17900000000000027</v>
      </c>
      <c r="CF12" s="6">
        <f t="shared" si="26"/>
        <v>0.3490000000000002</v>
      </c>
      <c r="CG12" s="6">
        <f t="shared" si="27"/>
        <v>2.8653295128939811</v>
      </c>
      <c r="CJ12" t="s">
        <v>91</v>
      </c>
      <c r="CK12" s="6">
        <v>1.7079999999999993</v>
      </c>
      <c r="CL12" s="6">
        <v>0.18900000000000006</v>
      </c>
      <c r="CM12" s="6">
        <f t="shared" si="28"/>
        <v>1.8969999999999994</v>
      </c>
      <c r="CN12" s="6">
        <f t="shared" si="29"/>
        <v>0.52714812862414362</v>
      </c>
      <c r="CP12" t="s">
        <v>78</v>
      </c>
      <c r="CQ12" s="6">
        <v>0.68200000000000038</v>
      </c>
      <c r="CR12" s="6">
        <v>0.32099999999999973</v>
      </c>
      <c r="CS12" s="6">
        <f t="shared" si="30"/>
        <v>1.0030000000000001</v>
      </c>
      <c r="CT12" s="6">
        <f t="shared" si="31"/>
        <v>0.99700897308075764</v>
      </c>
      <c r="CV12" t="s">
        <v>109</v>
      </c>
      <c r="CW12" s="6">
        <v>0.74399999999999977</v>
      </c>
      <c r="CX12" s="6">
        <v>0.27899999999999636</v>
      </c>
      <c r="CY12" s="6">
        <f t="shared" si="32"/>
        <v>1.0229999999999961</v>
      </c>
      <c r="CZ12" s="6">
        <f t="shared" si="33"/>
        <v>0.9775171065493683</v>
      </c>
      <c r="DB12" t="s">
        <v>84</v>
      </c>
      <c r="DC12" s="6">
        <v>0.93000000000000149</v>
      </c>
      <c r="DD12" s="6">
        <v>0.27499999999999858</v>
      </c>
      <c r="DE12" s="6">
        <f t="shared" si="34"/>
        <v>1.2050000000000001</v>
      </c>
      <c r="DF12" s="6">
        <f t="shared" si="35"/>
        <v>0.82987551867219911</v>
      </c>
      <c r="DH12" t="s">
        <v>88</v>
      </c>
      <c r="DI12" s="6">
        <v>1.2120000000000015</v>
      </c>
      <c r="DJ12" s="6">
        <v>0.21099999999999852</v>
      </c>
      <c r="DK12" s="6">
        <f t="shared" si="36"/>
        <v>1.423</v>
      </c>
      <c r="DL12" s="6">
        <f t="shared" si="37"/>
        <v>0.70274068868587491</v>
      </c>
      <c r="DO12" t="s">
        <v>91</v>
      </c>
      <c r="DP12">
        <v>6</v>
      </c>
      <c r="DQ12" s="6">
        <v>7.4999999999999956E-2</v>
      </c>
      <c r="DR12" s="6">
        <v>0.11699999999999999</v>
      </c>
      <c r="DS12" s="6">
        <f t="shared" si="38"/>
        <v>0.19199999999999995</v>
      </c>
      <c r="DT12" s="6">
        <f t="shared" si="39"/>
        <v>5.2083333333333348</v>
      </c>
      <c r="DV12" t="s">
        <v>96</v>
      </c>
      <c r="DW12" s="12">
        <v>4</v>
      </c>
      <c r="DX12" s="6">
        <v>4.5999999999999819E-2</v>
      </c>
      <c r="DY12" s="6">
        <v>0.19900000000000029</v>
      </c>
      <c r="DZ12" s="6">
        <f t="shared" si="40"/>
        <v>0.24500000000000011</v>
      </c>
      <c r="EA12" s="6">
        <f t="shared" si="41"/>
        <v>4.0816326530612228</v>
      </c>
      <c r="EB12" s="6"/>
      <c r="EC12" t="s">
        <v>78</v>
      </c>
      <c r="ED12" s="12">
        <v>6</v>
      </c>
      <c r="EE12" s="6">
        <v>7.2000000000000008E-2</v>
      </c>
      <c r="EF12" s="6">
        <v>0.14499999999999996</v>
      </c>
      <c r="EG12" s="6">
        <f t="shared" si="42"/>
        <v>0.21699999999999997</v>
      </c>
      <c r="EH12" s="6">
        <f t="shared" si="43"/>
        <v>4.6082949308755765</v>
      </c>
      <c r="EJ12" t="s">
        <v>125</v>
      </c>
      <c r="EK12">
        <v>10</v>
      </c>
      <c r="EL12" s="6">
        <v>0.12800000000000011</v>
      </c>
      <c r="EM12" s="6">
        <v>0.16999999999999993</v>
      </c>
      <c r="EN12" s="6">
        <f t="shared" si="44"/>
        <v>0.29800000000000004</v>
      </c>
      <c r="EO12" s="6">
        <f t="shared" si="45"/>
        <v>3.3557046979865768</v>
      </c>
      <c r="EQ12" t="s">
        <v>111</v>
      </c>
      <c r="ER12">
        <v>10</v>
      </c>
      <c r="ES12" s="6">
        <v>0.11899999999999977</v>
      </c>
      <c r="ET12" s="6">
        <v>0.13700000000000045</v>
      </c>
      <c r="EU12" s="6">
        <f t="shared" si="46"/>
        <v>0.25600000000000023</v>
      </c>
      <c r="EV12" s="6">
        <f t="shared" si="47"/>
        <v>3.9062499999999964</v>
      </c>
      <c r="EX12" t="s">
        <v>109</v>
      </c>
      <c r="EY12" s="6">
        <v>0.69900000000000162</v>
      </c>
      <c r="EZ12" s="6">
        <v>0.30999999999999872</v>
      </c>
      <c r="FA12" s="6">
        <f t="shared" si="48"/>
        <v>1.0090000000000003</v>
      </c>
      <c r="FB12" s="6">
        <f t="shared" si="49"/>
        <v>0.9910802775024774</v>
      </c>
      <c r="FC12" s="6"/>
      <c r="FD12" t="s">
        <v>115</v>
      </c>
      <c r="FE12" s="6">
        <v>0.60500000000000043</v>
      </c>
      <c r="FF12" s="6">
        <v>0.18400000000000105</v>
      </c>
      <c r="FG12" s="6">
        <f t="shared" si="50"/>
        <v>0.78900000000000148</v>
      </c>
      <c r="FH12" s="6">
        <f t="shared" si="51"/>
        <v>1.2674271229404286</v>
      </c>
      <c r="FJ12" t="s">
        <v>89</v>
      </c>
      <c r="FK12" s="6">
        <v>0.21400000000000041</v>
      </c>
      <c r="FL12" s="6">
        <v>0.35899999999999999</v>
      </c>
      <c r="FM12" s="6">
        <f t="shared" si="52"/>
        <v>0.5730000000000004</v>
      </c>
      <c r="FN12" s="6">
        <f t="shared" si="53"/>
        <v>1.7452006980802781</v>
      </c>
      <c r="FP12" t="s">
        <v>78</v>
      </c>
      <c r="FQ12" s="6">
        <v>0.24399999999999977</v>
      </c>
      <c r="FR12" s="6">
        <v>0.44399999999999995</v>
      </c>
      <c r="FS12" s="6">
        <f t="shared" si="54"/>
        <v>0.68799999999999972</v>
      </c>
      <c r="FT12" s="6">
        <f t="shared" si="55"/>
        <v>1.4534883720930238</v>
      </c>
      <c r="GJ12" s="6"/>
    </row>
    <row r="13" spans="2:192" x14ac:dyDescent="0.25">
      <c r="B13" t="s">
        <v>84</v>
      </c>
      <c r="C13" s="6">
        <v>0.21700000000000008</v>
      </c>
      <c r="D13" s="6">
        <v>6.4999999999999947E-2</v>
      </c>
      <c r="E13" s="6">
        <f t="shared" si="0"/>
        <v>0.28200000000000003</v>
      </c>
      <c r="F13" s="17">
        <f t="shared" si="1"/>
        <v>3.5460992907801416</v>
      </c>
      <c r="G13" s="6"/>
      <c r="H13" t="s">
        <v>84</v>
      </c>
      <c r="I13" s="6">
        <v>7.4000000000000288E-2</v>
      </c>
      <c r="J13" s="6">
        <v>0.22500000000000009</v>
      </c>
      <c r="K13" s="6">
        <f t="shared" si="2"/>
        <v>0.29900000000000038</v>
      </c>
      <c r="L13" s="17">
        <f t="shared" si="3"/>
        <v>3.3444816053511666</v>
      </c>
      <c r="M13" s="6"/>
      <c r="N13" t="s">
        <v>113</v>
      </c>
      <c r="O13" s="6">
        <v>0.17999999999999972</v>
      </c>
      <c r="P13" s="6">
        <v>7.6000000000000512E-2</v>
      </c>
      <c r="Q13" s="6">
        <f t="shared" si="4"/>
        <v>0.25600000000000023</v>
      </c>
      <c r="R13" s="17">
        <f t="shared" si="5"/>
        <v>3.9062499999999964</v>
      </c>
      <c r="S13" s="12"/>
      <c r="T13" t="s">
        <v>92</v>
      </c>
      <c r="U13" s="6">
        <v>0.26600000000000001</v>
      </c>
      <c r="V13" s="6">
        <v>0.35899999999999999</v>
      </c>
      <c r="W13" s="6">
        <f t="shared" si="6"/>
        <v>0.625</v>
      </c>
      <c r="X13" s="17">
        <f t="shared" si="7"/>
        <v>1.6</v>
      </c>
      <c r="Y13" s="17"/>
      <c r="Z13" t="s">
        <v>115</v>
      </c>
      <c r="AA13" s="6">
        <v>0.26799999999999891</v>
      </c>
      <c r="AB13" s="6">
        <v>6.3000000000000611E-2</v>
      </c>
      <c r="AC13" s="6">
        <f t="shared" si="8"/>
        <v>0.33099999999999952</v>
      </c>
      <c r="AD13" s="17">
        <f t="shared" si="9"/>
        <v>3.021148036253781</v>
      </c>
      <c r="AF13" s="6"/>
      <c r="AG13" t="s">
        <v>111</v>
      </c>
      <c r="AH13" s="6">
        <v>0.62199999999999989</v>
      </c>
      <c r="AI13" s="6">
        <v>0.19100000000000072</v>
      </c>
      <c r="AJ13" s="6">
        <f t="shared" si="10"/>
        <v>0.81300000000000061</v>
      </c>
      <c r="AK13" s="6">
        <f t="shared" si="11"/>
        <v>1.2300123001230003</v>
      </c>
      <c r="AL13" s="17"/>
      <c r="AM13" t="s">
        <v>115</v>
      </c>
      <c r="AN13" s="6">
        <v>0.41000000000000014</v>
      </c>
      <c r="AO13" s="6">
        <v>0.20899999999999963</v>
      </c>
      <c r="AP13" s="6">
        <f t="shared" si="12"/>
        <v>0.61899999999999977</v>
      </c>
      <c r="AQ13" s="6">
        <f t="shared" si="13"/>
        <v>1.6155088852988697</v>
      </c>
      <c r="AS13" t="s">
        <v>88</v>
      </c>
      <c r="AT13" s="6">
        <v>0.41999999999999993</v>
      </c>
      <c r="AU13" s="6">
        <v>0.24099999999999966</v>
      </c>
      <c r="AV13" s="6">
        <f t="shared" si="14"/>
        <v>0.66099999999999959</v>
      </c>
      <c r="AW13" s="6">
        <f t="shared" si="15"/>
        <v>1.5128593040847211</v>
      </c>
      <c r="AY13" t="s">
        <v>93</v>
      </c>
      <c r="AZ13" s="6">
        <v>0.5990000000000002</v>
      </c>
      <c r="BA13" s="6">
        <v>0.19099999999999895</v>
      </c>
      <c r="BB13" s="6">
        <f t="shared" si="16"/>
        <v>0.78999999999999915</v>
      </c>
      <c r="BC13" s="6">
        <f t="shared" si="17"/>
        <v>1.265822784810128</v>
      </c>
      <c r="BD13" s="6"/>
      <c r="BE13" t="s">
        <v>96</v>
      </c>
      <c r="BF13" s="6">
        <v>0.69499999999999673</v>
      </c>
      <c r="BG13" s="6">
        <v>0.28400000000000247</v>
      </c>
      <c r="BH13" s="6">
        <f t="shared" si="18"/>
        <v>0.9789999999999992</v>
      </c>
      <c r="BI13" s="6">
        <f t="shared" si="19"/>
        <v>1.0214504596527076</v>
      </c>
      <c r="BJ13" s="6"/>
      <c r="BK13" t="s">
        <v>89</v>
      </c>
      <c r="BL13" s="6">
        <v>0.26900000000000013</v>
      </c>
      <c r="BM13" s="6">
        <v>0.20399999999999885</v>
      </c>
      <c r="BN13" s="6">
        <f t="shared" si="20"/>
        <v>0.47299999999999898</v>
      </c>
      <c r="BO13" s="6">
        <f t="shared" si="21"/>
        <v>2.1141649048625837</v>
      </c>
      <c r="BP13" s="6"/>
      <c r="BQ13" t="s">
        <v>123</v>
      </c>
      <c r="BR13" s="6">
        <v>0.1720000000000006</v>
      </c>
      <c r="BS13" s="6">
        <v>0.14999999999999858</v>
      </c>
      <c r="BT13" s="6">
        <f t="shared" si="22"/>
        <v>0.32199999999999918</v>
      </c>
      <c r="BU13" s="6">
        <f t="shared" si="23"/>
        <v>3.1055900621118093</v>
      </c>
      <c r="BV13" s="6"/>
      <c r="BW13" t="s">
        <v>94</v>
      </c>
      <c r="BX13" s="6">
        <v>0.14899999999999913</v>
      </c>
      <c r="BY13" s="6">
        <v>0.10299999999999976</v>
      </c>
      <c r="BZ13" s="6">
        <f t="shared" si="24"/>
        <v>0.25199999999999889</v>
      </c>
      <c r="CA13" s="6">
        <f t="shared" si="25"/>
        <v>3.9682539682539857</v>
      </c>
      <c r="CB13" s="6"/>
      <c r="CC13" t="s">
        <v>125</v>
      </c>
      <c r="CD13" s="6">
        <v>0.17300000000000004</v>
      </c>
      <c r="CE13" s="6">
        <v>0.17800000000000082</v>
      </c>
      <c r="CF13" s="6">
        <f t="shared" si="26"/>
        <v>0.35100000000000087</v>
      </c>
      <c r="CG13" s="6">
        <f t="shared" si="27"/>
        <v>2.8490028490028418</v>
      </c>
      <c r="CJ13" t="s">
        <v>92</v>
      </c>
      <c r="CK13" s="6">
        <v>1.7860000000000014</v>
      </c>
      <c r="CL13" s="6">
        <v>0.19899999999999807</v>
      </c>
      <c r="CM13" s="6">
        <f t="shared" si="28"/>
        <v>1.9849999999999994</v>
      </c>
      <c r="CN13" s="6">
        <f t="shared" si="29"/>
        <v>0.50377833753148626</v>
      </c>
      <c r="CP13" t="s">
        <v>88</v>
      </c>
      <c r="CQ13" s="6">
        <v>0.70900000000000141</v>
      </c>
      <c r="CR13" s="6">
        <v>0.30100000000000016</v>
      </c>
      <c r="CS13" s="6">
        <f t="shared" si="30"/>
        <v>1.0100000000000016</v>
      </c>
      <c r="CT13" s="6">
        <f t="shared" si="31"/>
        <v>0.99009900990098854</v>
      </c>
      <c r="CV13" t="s">
        <v>97</v>
      </c>
      <c r="CW13" s="6">
        <v>0.76399999999999579</v>
      </c>
      <c r="CX13" s="6">
        <v>0.26100000000000279</v>
      </c>
      <c r="CY13" s="6">
        <f t="shared" si="32"/>
        <v>1.0249999999999986</v>
      </c>
      <c r="CZ13" s="6">
        <f t="shared" si="33"/>
        <v>0.97560975609756229</v>
      </c>
      <c r="DB13" t="s">
        <v>95</v>
      </c>
      <c r="DC13" s="6">
        <v>0.91000000000000014</v>
      </c>
      <c r="DD13" s="6">
        <v>0.30600000000000094</v>
      </c>
      <c r="DE13" s="6">
        <f t="shared" si="34"/>
        <v>1.2160000000000011</v>
      </c>
      <c r="DF13" s="6">
        <f t="shared" si="35"/>
        <v>0.82236842105263086</v>
      </c>
      <c r="DH13" t="s">
        <v>92</v>
      </c>
      <c r="DI13" s="6">
        <v>1.1149999999999984</v>
      </c>
      <c r="DJ13" s="6">
        <v>0.31599999999999895</v>
      </c>
      <c r="DK13" s="6">
        <f t="shared" si="36"/>
        <v>1.4309999999999974</v>
      </c>
      <c r="DL13" s="6">
        <f t="shared" si="37"/>
        <v>0.69881201956673777</v>
      </c>
      <c r="DO13" t="s">
        <v>113</v>
      </c>
      <c r="DP13">
        <v>7</v>
      </c>
      <c r="DQ13" s="6">
        <v>8.8000000000000078E-2</v>
      </c>
      <c r="DR13" s="6">
        <v>0.10400000000000009</v>
      </c>
      <c r="DS13" s="6">
        <f t="shared" si="38"/>
        <v>0.19200000000000017</v>
      </c>
      <c r="DT13" s="6">
        <f t="shared" si="39"/>
        <v>5.2083333333333286</v>
      </c>
      <c r="DV13" t="s">
        <v>123</v>
      </c>
      <c r="DW13" s="12">
        <v>4</v>
      </c>
      <c r="DX13" s="6">
        <v>5.200000000000049E-2</v>
      </c>
      <c r="DY13" s="6">
        <v>0.19399999999999995</v>
      </c>
      <c r="DZ13" s="6">
        <f t="shared" si="40"/>
        <v>0.24600000000000044</v>
      </c>
      <c r="EA13" s="6">
        <f t="shared" si="41"/>
        <v>4.0650406504064964</v>
      </c>
      <c r="EB13" s="6"/>
      <c r="EC13" t="s">
        <v>86</v>
      </c>
      <c r="ED13" s="12">
        <v>7</v>
      </c>
      <c r="EE13" s="6">
        <v>8.6000000000000076E-2</v>
      </c>
      <c r="EF13" s="6">
        <v>0.1319999999999999</v>
      </c>
      <c r="EG13" s="6">
        <f t="shared" si="42"/>
        <v>0.21799999999999997</v>
      </c>
      <c r="EH13" s="6">
        <f t="shared" si="43"/>
        <v>4.5871559633027532</v>
      </c>
      <c r="EJ13" t="s">
        <v>111</v>
      </c>
      <c r="EK13">
        <v>10</v>
      </c>
      <c r="EL13" s="6">
        <v>0.12599999999999945</v>
      </c>
      <c r="EM13" s="6">
        <v>0.18100000000000094</v>
      </c>
      <c r="EN13" s="6">
        <f t="shared" si="44"/>
        <v>0.30700000000000038</v>
      </c>
      <c r="EO13" s="6">
        <f t="shared" si="45"/>
        <v>3.2573289902280091</v>
      </c>
      <c r="EQ13" t="s">
        <v>117</v>
      </c>
      <c r="ER13">
        <v>10</v>
      </c>
      <c r="ES13" s="6">
        <v>0.12299999999999933</v>
      </c>
      <c r="ET13" s="6">
        <v>0.1330000000000009</v>
      </c>
      <c r="EU13" s="6">
        <f t="shared" si="46"/>
        <v>0.25600000000000023</v>
      </c>
      <c r="EV13" s="6">
        <f t="shared" si="47"/>
        <v>3.9062499999999964</v>
      </c>
      <c r="EX13" t="s">
        <v>91</v>
      </c>
      <c r="EY13" s="6">
        <v>0.87999999999999901</v>
      </c>
      <c r="EZ13" s="6">
        <v>0.15399999999999991</v>
      </c>
      <c r="FA13" s="6">
        <f t="shared" si="48"/>
        <v>1.0339999999999989</v>
      </c>
      <c r="FB13" s="6">
        <f t="shared" si="49"/>
        <v>0.96711798839458518</v>
      </c>
      <c r="FC13" s="6"/>
      <c r="FD13" t="s">
        <v>111</v>
      </c>
      <c r="FE13" s="6">
        <v>0.52499999999999858</v>
      </c>
      <c r="FF13" s="6">
        <v>0.2690000000000019</v>
      </c>
      <c r="FG13" s="6">
        <f t="shared" si="50"/>
        <v>0.79400000000000048</v>
      </c>
      <c r="FH13" s="6">
        <f t="shared" si="51"/>
        <v>1.2594458438287146</v>
      </c>
      <c r="FJ13" t="s">
        <v>109</v>
      </c>
      <c r="FK13" s="6">
        <v>0.47799999999999976</v>
      </c>
      <c r="FL13" s="6">
        <v>0.10200000000000031</v>
      </c>
      <c r="FM13" s="6">
        <f t="shared" si="52"/>
        <v>0.58000000000000007</v>
      </c>
      <c r="FN13" s="6">
        <f t="shared" si="53"/>
        <v>1.7241379310344827</v>
      </c>
      <c r="FP13" t="s">
        <v>90</v>
      </c>
      <c r="FQ13" s="6">
        <v>0.28500000000000014</v>
      </c>
      <c r="FR13" s="6">
        <v>0.40600000000000058</v>
      </c>
      <c r="FS13" s="6">
        <f t="shared" si="54"/>
        <v>0.69100000000000072</v>
      </c>
      <c r="FT13" s="6">
        <f t="shared" si="55"/>
        <v>1.4471780028943544</v>
      </c>
      <c r="GJ13" s="6"/>
    </row>
    <row r="14" spans="2:192" x14ac:dyDescent="0.25">
      <c r="B14" t="s">
        <v>119</v>
      </c>
      <c r="C14" s="6">
        <v>0.2289999999999992</v>
      </c>
      <c r="D14" s="6">
        <v>6.6000000000000725E-2</v>
      </c>
      <c r="E14" s="6">
        <f t="shared" si="0"/>
        <v>0.29499999999999993</v>
      </c>
      <c r="F14" s="17">
        <f t="shared" si="1"/>
        <v>3.389830508474577</v>
      </c>
      <c r="G14" s="6"/>
      <c r="H14" t="s">
        <v>125</v>
      </c>
      <c r="I14" s="6">
        <v>6.4000000000000057E-2</v>
      </c>
      <c r="J14" s="6">
        <v>0.26600000000000179</v>
      </c>
      <c r="K14" s="6">
        <f t="shared" si="2"/>
        <v>0.33000000000000185</v>
      </c>
      <c r="L14" s="17">
        <f t="shared" si="3"/>
        <v>3.0303030303030134</v>
      </c>
      <c r="M14" s="6"/>
      <c r="N14" t="s">
        <v>89</v>
      </c>
      <c r="O14" s="6">
        <v>0.20399999999999974</v>
      </c>
      <c r="P14" s="6">
        <v>6.4000000000000057E-2</v>
      </c>
      <c r="Q14" s="6">
        <f t="shared" si="4"/>
        <v>0.26799999999999979</v>
      </c>
      <c r="R14" s="17">
        <f t="shared" si="5"/>
        <v>3.7313432835820923</v>
      </c>
      <c r="S14" s="12"/>
      <c r="T14" t="s">
        <v>111</v>
      </c>
      <c r="U14" s="6">
        <v>0.5389999999999997</v>
      </c>
      <c r="V14" s="6">
        <v>9.0999999999999304E-2</v>
      </c>
      <c r="W14" s="6">
        <f t="shared" si="6"/>
        <v>0.62999999999999901</v>
      </c>
      <c r="X14" s="17">
        <f t="shared" si="7"/>
        <v>1.5873015873015899</v>
      </c>
      <c r="Y14" s="17"/>
      <c r="Z14" t="s">
        <v>84</v>
      </c>
      <c r="AA14" s="6">
        <v>0.2759999999999998</v>
      </c>
      <c r="AB14" s="6">
        <v>6.5000000000000391E-2</v>
      </c>
      <c r="AC14" s="6">
        <f t="shared" si="8"/>
        <v>0.34100000000000019</v>
      </c>
      <c r="AD14" s="17">
        <f t="shared" si="9"/>
        <v>2.9325513196480921</v>
      </c>
      <c r="AF14" s="6"/>
      <c r="AG14" t="s">
        <v>91</v>
      </c>
      <c r="AH14" s="6">
        <v>0.64599999999999991</v>
      </c>
      <c r="AI14" s="6">
        <v>0.16799999999999926</v>
      </c>
      <c r="AJ14" s="6">
        <f t="shared" si="10"/>
        <v>0.81399999999999917</v>
      </c>
      <c r="AK14" s="6">
        <f t="shared" si="11"/>
        <v>1.2285012285012298</v>
      </c>
      <c r="AL14" s="17"/>
      <c r="AM14" t="s">
        <v>90</v>
      </c>
      <c r="AN14" s="6">
        <v>0.50800000000000001</v>
      </c>
      <c r="AO14" s="6">
        <v>0.13800000000000079</v>
      </c>
      <c r="AP14" s="6">
        <f t="shared" si="12"/>
        <v>0.6460000000000008</v>
      </c>
      <c r="AQ14" s="6">
        <f t="shared" si="13"/>
        <v>1.5479876160990693</v>
      </c>
      <c r="AS14" t="s">
        <v>94</v>
      </c>
      <c r="AT14" s="6">
        <v>0.4610000000000003</v>
      </c>
      <c r="AU14" s="6">
        <v>0.20199999999999996</v>
      </c>
      <c r="AV14" s="6">
        <f t="shared" si="14"/>
        <v>0.66300000000000026</v>
      </c>
      <c r="AW14" s="6">
        <f t="shared" si="15"/>
        <v>1.5082956259426843</v>
      </c>
      <c r="AY14" t="s">
        <v>91</v>
      </c>
      <c r="AZ14" s="6">
        <v>0.55000000000000071</v>
      </c>
      <c r="BA14" s="6">
        <v>0.29099999999999859</v>
      </c>
      <c r="BB14" s="6">
        <f t="shared" si="16"/>
        <v>0.8409999999999993</v>
      </c>
      <c r="BC14" s="6">
        <f t="shared" si="17"/>
        <v>1.1890606420927476</v>
      </c>
      <c r="BD14" s="6"/>
      <c r="BE14" t="s">
        <v>94</v>
      </c>
      <c r="BF14" s="6">
        <v>0.76899999999999835</v>
      </c>
      <c r="BG14" s="6">
        <v>0.23400000000000176</v>
      </c>
      <c r="BH14" s="6">
        <f t="shared" si="18"/>
        <v>1.0030000000000001</v>
      </c>
      <c r="BI14" s="6">
        <f t="shared" si="19"/>
        <v>0.99700897308075764</v>
      </c>
      <c r="BJ14" s="6"/>
      <c r="BK14" t="s">
        <v>91</v>
      </c>
      <c r="BL14" s="6">
        <v>0.2419999999999991</v>
      </c>
      <c r="BM14" s="6">
        <v>0.23300000000000054</v>
      </c>
      <c r="BN14" s="6">
        <f t="shared" si="20"/>
        <v>0.47499999999999964</v>
      </c>
      <c r="BO14" s="6">
        <f t="shared" si="21"/>
        <v>2.1052631578947385</v>
      </c>
      <c r="BP14" s="6"/>
      <c r="BQ14" t="s">
        <v>92</v>
      </c>
      <c r="BR14" s="6">
        <v>0.17100000000000026</v>
      </c>
      <c r="BS14" s="6">
        <v>0.1509999999999998</v>
      </c>
      <c r="BT14" s="6">
        <f t="shared" si="22"/>
        <v>0.32200000000000006</v>
      </c>
      <c r="BU14" s="6">
        <f t="shared" si="23"/>
        <v>3.1055900621118004</v>
      </c>
      <c r="BV14" s="6"/>
      <c r="BW14" t="s">
        <v>121</v>
      </c>
      <c r="BX14" s="6">
        <v>0.1639999999999997</v>
      </c>
      <c r="BY14" s="6">
        <v>8.799999999999919E-2</v>
      </c>
      <c r="BZ14" s="6">
        <f t="shared" si="24"/>
        <v>0.25199999999999889</v>
      </c>
      <c r="CA14" s="6">
        <f t="shared" si="25"/>
        <v>3.9682539682539857</v>
      </c>
      <c r="CB14" s="6"/>
      <c r="CC14" t="s">
        <v>84</v>
      </c>
      <c r="CD14" s="6">
        <v>0.15799999999999947</v>
      </c>
      <c r="CE14" s="6">
        <v>0.19500000000000028</v>
      </c>
      <c r="CF14" s="6">
        <f t="shared" si="26"/>
        <v>0.35299999999999976</v>
      </c>
      <c r="CG14" s="6">
        <f t="shared" si="27"/>
        <v>2.8328611898017018</v>
      </c>
      <c r="CJ14" t="s">
        <v>93</v>
      </c>
      <c r="CK14" s="6">
        <v>1.8609999999999989</v>
      </c>
      <c r="CL14" s="6">
        <v>0.2029999999999994</v>
      </c>
      <c r="CM14" s="6">
        <f t="shared" si="28"/>
        <v>2.0639999999999983</v>
      </c>
      <c r="CN14" s="6">
        <f t="shared" si="29"/>
        <v>0.48449612403100817</v>
      </c>
      <c r="CP14" t="s">
        <v>79</v>
      </c>
      <c r="CQ14" s="6">
        <v>0.76900000000000102</v>
      </c>
      <c r="CR14" s="6">
        <v>0.27099999999999902</v>
      </c>
      <c r="CS14" s="6">
        <f t="shared" si="30"/>
        <v>1.04</v>
      </c>
      <c r="CT14" s="6">
        <f t="shared" si="31"/>
        <v>0.96153846153846145</v>
      </c>
      <c r="CV14" t="s">
        <v>96</v>
      </c>
      <c r="CW14" s="6">
        <v>0.8230000000000004</v>
      </c>
      <c r="CX14" s="6">
        <v>0.22800000000000153</v>
      </c>
      <c r="CY14" s="6">
        <f t="shared" si="32"/>
        <v>1.0510000000000019</v>
      </c>
      <c r="CZ14" s="6">
        <f t="shared" si="33"/>
        <v>0.95147478591817147</v>
      </c>
      <c r="DB14" t="s">
        <v>92</v>
      </c>
      <c r="DC14" s="6">
        <v>0.92600000000000016</v>
      </c>
      <c r="DD14" s="6">
        <v>0.29299999999999926</v>
      </c>
      <c r="DE14" s="6">
        <f t="shared" si="34"/>
        <v>1.2189999999999994</v>
      </c>
      <c r="DF14" s="6">
        <f t="shared" si="35"/>
        <v>0.82034454470877805</v>
      </c>
      <c r="DH14" t="s">
        <v>84</v>
      </c>
      <c r="DI14" s="6">
        <v>1.2580000000000009</v>
      </c>
      <c r="DJ14" s="6">
        <v>0.20400000000000063</v>
      </c>
      <c r="DK14" s="6">
        <f t="shared" si="36"/>
        <v>1.4620000000000015</v>
      </c>
      <c r="DL14" s="6">
        <f t="shared" si="37"/>
        <v>0.68399452804377492</v>
      </c>
      <c r="DO14" t="s">
        <v>90</v>
      </c>
      <c r="DP14">
        <v>6</v>
      </c>
      <c r="DQ14" s="6">
        <v>7.6999999999999957E-2</v>
      </c>
      <c r="DR14" s="6">
        <v>0.1160000000000001</v>
      </c>
      <c r="DS14" s="6">
        <f t="shared" si="38"/>
        <v>0.19300000000000006</v>
      </c>
      <c r="DT14" s="6">
        <f t="shared" si="39"/>
        <v>5.1813471502590653</v>
      </c>
      <c r="DV14" t="s">
        <v>109</v>
      </c>
      <c r="DW14" s="12">
        <v>4</v>
      </c>
      <c r="DX14" s="6">
        <v>4.5999999999999375E-2</v>
      </c>
      <c r="DY14" s="6">
        <v>0.20900000000000052</v>
      </c>
      <c r="DZ14" s="6">
        <f t="shared" si="40"/>
        <v>0.25499999999999989</v>
      </c>
      <c r="EA14" s="6">
        <f t="shared" si="41"/>
        <v>3.921568627450982</v>
      </c>
      <c r="EB14" s="6"/>
      <c r="EC14" t="s">
        <v>88</v>
      </c>
      <c r="ED14" s="12">
        <v>7</v>
      </c>
      <c r="EE14" s="6">
        <v>8.2999999999999963E-2</v>
      </c>
      <c r="EF14" s="6">
        <v>0.13500000000000001</v>
      </c>
      <c r="EG14" s="6">
        <f t="shared" si="42"/>
        <v>0.21799999999999997</v>
      </c>
      <c r="EH14" s="6">
        <f t="shared" si="43"/>
        <v>4.5871559633027532</v>
      </c>
      <c r="EJ14" t="s">
        <v>115</v>
      </c>
      <c r="EK14">
        <v>10</v>
      </c>
      <c r="EL14" s="6">
        <v>0.12599999999999945</v>
      </c>
      <c r="EM14" s="6">
        <v>0.18399999999999928</v>
      </c>
      <c r="EN14" s="6">
        <f t="shared" si="44"/>
        <v>0.30999999999999872</v>
      </c>
      <c r="EO14" s="6">
        <f t="shared" si="45"/>
        <v>3.2258064516129163</v>
      </c>
      <c r="EQ14" t="s">
        <v>97</v>
      </c>
      <c r="ER14">
        <v>10</v>
      </c>
      <c r="ES14" s="6">
        <v>0.12000000000000099</v>
      </c>
      <c r="ET14" s="6">
        <v>0.13699999999999868</v>
      </c>
      <c r="EU14" s="6">
        <f t="shared" si="46"/>
        <v>0.25699999999999967</v>
      </c>
      <c r="EV14" s="6">
        <f t="shared" si="47"/>
        <v>3.8910505836575924</v>
      </c>
      <c r="EX14" t="s">
        <v>93</v>
      </c>
      <c r="EY14" s="6">
        <v>0.79200000000000159</v>
      </c>
      <c r="EZ14" s="6">
        <v>0.25900000000000034</v>
      </c>
      <c r="FA14" s="6">
        <f t="shared" si="48"/>
        <v>1.0510000000000019</v>
      </c>
      <c r="FB14" s="6">
        <f t="shared" si="49"/>
        <v>0.95147478591817147</v>
      </c>
      <c r="FC14" s="6"/>
      <c r="FD14" t="s">
        <v>82</v>
      </c>
      <c r="FE14" s="6">
        <v>0.3620000000000001</v>
      </c>
      <c r="FF14" s="6">
        <v>0.43700000000000028</v>
      </c>
      <c r="FG14" s="6">
        <f t="shared" si="50"/>
        <v>0.79900000000000038</v>
      </c>
      <c r="FH14" s="6">
        <f t="shared" si="51"/>
        <v>1.2515644555694612</v>
      </c>
      <c r="FJ14" t="s">
        <v>117</v>
      </c>
      <c r="FK14" s="6">
        <v>0.45599999999999952</v>
      </c>
      <c r="FL14" s="6">
        <v>0.14099999999999824</v>
      </c>
      <c r="FM14" s="6">
        <f t="shared" si="52"/>
        <v>0.59699999999999775</v>
      </c>
      <c r="FN14" s="6">
        <f t="shared" si="53"/>
        <v>1.6750418760469075</v>
      </c>
      <c r="FP14" t="s">
        <v>96</v>
      </c>
      <c r="FQ14" s="6">
        <v>0.3559999999999981</v>
      </c>
      <c r="FR14" s="6">
        <v>0.34199999999999875</v>
      </c>
      <c r="FS14" s="6">
        <f t="shared" si="54"/>
        <v>0.69799999999999685</v>
      </c>
      <c r="FT14" s="6">
        <f t="shared" si="55"/>
        <v>1.4326647564469979</v>
      </c>
      <c r="GJ14" s="6"/>
    </row>
    <row r="15" spans="2:192" x14ac:dyDescent="0.25">
      <c r="B15" t="s">
        <v>88</v>
      </c>
      <c r="C15" s="6">
        <v>0.24900000000000011</v>
      </c>
      <c r="D15" s="6">
        <v>6.0000000000000053E-2</v>
      </c>
      <c r="E15" s="6">
        <f t="shared" si="0"/>
        <v>0.30900000000000016</v>
      </c>
      <c r="F15" s="17">
        <f t="shared" si="1"/>
        <v>3.236245954692555</v>
      </c>
      <c r="G15" s="6"/>
      <c r="H15" t="s">
        <v>79</v>
      </c>
      <c r="I15" s="6">
        <v>0.15500000000000003</v>
      </c>
      <c r="J15" s="6">
        <v>0.17700000000000005</v>
      </c>
      <c r="K15" s="6">
        <f t="shared" si="2"/>
        <v>0.33200000000000007</v>
      </c>
      <c r="L15" s="17">
        <f t="shared" si="3"/>
        <v>3.0120481927710836</v>
      </c>
      <c r="M15" s="6"/>
      <c r="N15" t="s">
        <v>111</v>
      </c>
      <c r="O15" s="6">
        <v>0.2370000000000001</v>
      </c>
      <c r="P15" s="6">
        <v>6.3000000000000611E-2</v>
      </c>
      <c r="Q15" s="6">
        <f t="shared" si="4"/>
        <v>0.30000000000000071</v>
      </c>
      <c r="R15" s="17">
        <f t="shared" si="5"/>
        <v>3.3333333333333255</v>
      </c>
      <c r="S15" s="12"/>
      <c r="T15" t="s">
        <v>78</v>
      </c>
      <c r="U15" s="6">
        <v>0.54900000000000004</v>
      </c>
      <c r="V15" s="6">
        <v>9.0999999999999859E-2</v>
      </c>
      <c r="W15" s="6">
        <f t="shared" si="6"/>
        <v>0.6399999999999999</v>
      </c>
      <c r="X15" s="17">
        <f t="shared" si="7"/>
        <v>1.5625000000000002</v>
      </c>
      <c r="Y15" s="17"/>
      <c r="Z15" t="s">
        <v>89</v>
      </c>
      <c r="AA15" s="6">
        <v>0.31099999999999994</v>
      </c>
      <c r="AB15" s="6">
        <v>3.8000000000000256E-2</v>
      </c>
      <c r="AC15" s="6">
        <f t="shared" si="8"/>
        <v>0.3490000000000002</v>
      </c>
      <c r="AD15" s="17">
        <f t="shared" si="9"/>
        <v>2.8653295128939811</v>
      </c>
      <c r="AF15" s="6"/>
      <c r="AG15" t="s">
        <v>78</v>
      </c>
      <c r="AH15" s="6">
        <v>0.66799999999999993</v>
      </c>
      <c r="AI15" s="6">
        <v>0.16800000000000015</v>
      </c>
      <c r="AJ15" s="6">
        <f t="shared" si="10"/>
        <v>0.83600000000000008</v>
      </c>
      <c r="AK15" s="6">
        <f t="shared" si="11"/>
        <v>1.1961722488038276</v>
      </c>
      <c r="AL15" s="17"/>
      <c r="AM15" t="s">
        <v>94</v>
      </c>
      <c r="AN15" s="6">
        <v>0.50900000000000034</v>
      </c>
      <c r="AO15" s="6">
        <v>0.1379999999999999</v>
      </c>
      <c r="AP15" s="6">
        <f t="shared" si="12"/>
        <v>0.64700000000000024</v>
      </c>
      <c r="AQ15" s="6">
        <f t="shared" si="13"/>
        <v>1.5455950540958263</v>
      </c>
      <c r="AS15" t="s">
        <v>82</v>
      </c>
      <c r="AT15" s="6">
        <v>0.47199999999999953</v>
      </c>
      <c r="AU15" s="6">
        <v>0.23899999999999988</v>
      </c>
      <c r="AV15" s="6">
        <f t="shared" si="14"/>
        <v>0.71099999999999941</v>
      </c>
      <c r="AW15" s="6">
        <f t="shared" si="15"/>
        <v>1.4064697609001418</v>
      </c>
      <c r="AY15" t="s">
        <v>84</v>
      </c>
      <c r="AZ15" s="6">
        <v>0.75600000000000023</v>
      </c>
      <c r="BA15" s="6">
        <v>0.1639999999999997</v>
      </c>
      <c r="BB15" s="6">
        <f t="shared" si="16"/>
        <v>0.91999999999999993</v>
      </c>
      <c r="BC15" s="6">
        <f t="shared" si="17"/>
        <v>1.0869565217391306</v>
      </c>
      <c r="BD15" s="6"/>
      <c r="BE15" t="s">
        <v>115</v>
      </c>
      <c r="BF15" s="6">
        <v>0.76999999999999957</v>
      </c>
      <c r="BG15" s="6">
        <v>0.28300000000000125</v>
      </c>
      <c r="BH15" s="6">
        <f t="shared" si="18"/>
        <v>1.0530000000000008</v>
      </c>
      <c r="BI15" s="6">
        <f t="shared" si="19"/>
        <v>0.94966761633428221</v>
      </c>
      <c r="BJ15" s="6"/>
      <c r="BK15" t="s">
        <v>115</v>
      </c>
      <c r="BL15" s="6">
        <v>0.28600000000000136</v>
      </c>
      <c r="BM15" s="6">
        <v>0.18900000000000006</v>
      </c>
      <c r="BN15" s="6">
        <f t="shared" si="20"/>
        <v>0.47500000000000142</v>
      </c>
      <c r="BO15" s="6">
        <f t="shared" si="21"/>
        <v>2.1052631578947305</v>
      </c>
      <c r="BP15" s="6"/>
      <c r="BQ15" t="s">
        <v>88</v>
      </c>
      <c r="BR15" s="6">
        <v>0.15800000000000036</v>
      </c>
      <c r="BS15" s="6">
        <v>0.16500000000000004</v>
      </c>
      <c r="BT15" s="6">
        <f t="shared" si="22"/>
        <v>0.3230000000000004</v>
      </c>
      <c r="BU15" s="6">
        <f t="shared" si="23"/>
        <v>3.0959752321981386</v>
      </c>
      <c r="BV15" s="6"/>
      <c r="BW15" t="s">
        <v>92</v>
      </c>
      <c r="BX15" s="6">
        <v>0.1509999999999998</v>
      </c>
      <c r="BY15" s="6">
        <v>0.10100000000000087</v>
      </c>
      <c r="BZ15" s="6">
        <f t="shared" si="24"/>
        <v>0.25200000000000067</v>
      </c>
      <c r="CA15" s="6">
        <f t="shared" si="25"/>
        <v>3.9682539682539577</v>
      </c>
      <c r="CB15" s="6"/>
      <c r="CC15" t="s">
        <v>123</v>
      </c>
      <c r="CD15" s="6">
        <v>0.16999999999999993</v>
      </c>
      <c r="CE15" s="6">
        <v>0.1899999999999995</v>
      </c>
      <c r="CF15" s="6">
        <f t="shared" si="26"/>
        <v>0.35999999999999943</v>
      </c>
      <c r="CG15" s="6">
        <f t="shared" si="27"/>
        <v>2.7777777777777821</v>
      </c>
      <c r="CJ15" t="s">
        <v>94</v>
      </c>
      <c r="CK15" s="6">
        <v>1.8119999999999994</v>
      </c>
      <c r="CL15" s="6">
        <v>0.2710000000000008</v>
      </c>
      <c r="CM15" s="6">
        <f t="shared" si="28"/>
        <v>2.0830000000000002</v>
      </c>
      <c r="CN15" s="6">
        <f t="shared" si="29"/>
        <v>0.48007681228996635</v>
      </c>
      <c r="CP15" t="s">
        <v>84</v>
      </c>
      <c r="CQ15" s="6">
        <v>0.78600000000000136</v>
      </c>
      <c r="CR15" s="6">
        <v>0.30099999999999838</v>
      </c>
      <c r="CS15" s="6">
        <f t="shared" si="30"/>
        <v>1.0869999999999997</v>
      </c>
      <c r="CT15" s="6">
        <f t="shared" si="31"/>
        <v>0.91996320147194133</v>
      </c>
      <c r="CV15" t="s">
        <v>119</v>
      </c>
      <c r="CW15" s="6">
        <v>0.75999999999999801</v>
      </c>
      <c r="CX15" s="6">
        <v>0.29599999999999937</v>
      </c>
      <c r="CY15" s="6">
        <f t="shared" si="32"/>
        <v>1.0559999999999974</v>
      </c>
      <c r="CZ15" s="6">
        <f t="shared" si="33"/>
        <v>0.94696969696969935</v>
      </c>
      <c r="DB15" t="s">
        <v>94</v>
      </c>
      <c r="DC15" s="6">
        <v>0.96300000000000097</v>
      </c>
      <c r="DD15" s="6">
        <v>0.27299999999999969</v>
      </c>
      <c r="DE15" s="6">
        <f t="shared" si="34"/>
        <v>1.2360000000000007</v>
      </c>
      <c r="DF15" s="6">
        <f t="shared" si="35"/>
        <v>0.80906148867313876</v>
      </c>
      <c r="DH15" t="s">
        <v>86</v>
      </c>
      <c r="DI15" s="6">
        <v>1.254999999999999</v>
      </c>
      <c r="DJ15" s="6">
        <v>0.21899999999999942</v>
      </c>
      <c r="DK15" s="6">
        <f t="shared" si="36"/>
        <v>1.4739999999999984</v>
      </c>
      <c r="DL15" s="6">
        <f t="shared" si="37"/>
        <v>0.67842605156038061</v>
      </c>
      <c r="DO15" t="s">
        <v>94</v>
      </c>
      <c r="DP15">
        <v>6</v>
      </c>
      <c r="DQ15" s="6">
        <v>7.6999999999999957E-2</v>
      </c>
      <c r="DR15" s="6">
        <v>0.11699999999999999</v>
      </c>
      <c r="DS15" s="6">
        <f t="shared" si="38"/>
        <v>0.19399999999999995</v>
      </c>
      <c r="DT15" s="6">
        <f t="shared" si="39"/>
        <v>5.1546391752577332</v>
      </c>
      <c r="DV15" t="s">
        <v>86</v>
      </c>
      <c r="DW15" s="12">
        <v>4</v>
      </c>
      <c r="DX15" s="6">
        <v>4.8999999999999932E-2</v>
      </c>
      <c r="DY15" s="6">
        <v>0.20700000000000007</v>
      </c>
      <c r="DZ15" s="6">
        <f t="shared" si="40"/>
        <v>0.25600000000000001</v>
      </c>
      <c r="EA15" s="6">
        <f t="shared" si="41"/>
        <v>3.90625</v>
      </c>
      <c r="EB15" s="6"/>
      <c r="EC15" t="s">
        <v>97</v>
      </c>
      <c r="ED15" s="12">
        <v>7</v>
      </c>
      <c r="EE15" s="6">
        <v>8.4999999999999964E-2</v>
      </c>
      <c r="EF15" s="6">
        <v>0.13300000000000001</v>
      </c>
      <c r="EG15" s="6">
        <f t="shared" si="42"/>
        <v>0.21799999999999997</v>
      </c>
      <c r="EH15" s="6">
        <f t="shared" si="43"/>
        <v>4.5871559633027532</v>
      </c>
      <c r="EJ15" t="s">
        <v>91</v>
      </c>
      <c r="EK15">
        <v>11</v>
      </c>
      <c r="EL15" s="6">
        <v>0.13999999999999968</v>
      </c>
      <c r="EM15" s="6">
        <v>0.16999999999999993</v>
      </c>
      <c r="EN15" s="6">
        <f t="shared" si="44"/>
        <v>0.30999999999999961</v>
      </c>
      <c r="EO15" s="6">
        <f t="shared" si="45"/>
        <v>3.2258064516129075</v>
      </c>
      <c r="EQ15" t="s">
        <v>96</v>
      </c>
      <c r="ER15">
        <v>10</v>
      </c>
      <c r="ES15" s="6">
        <v>0.12099999999999955</v>
      </c>
      <c r="ET15" s="6">
        <v>0.14499999999999957</v>
      </c>
      <c r="EU15" s="6">
        <f t="shared" si="46"/>
        <v>0.26599999999999913</v>
      </c>
      <c r="EV15" s="6">
        <f t="shared" si="47"/>
        <v>3.759398496240614</v>
      </c>
      <c r="EX15" t="s">
        <v>88</v>
      </c>
      <c r="EY15" s="6">
        <v>0.90899999999999892</v>
      </c>
      <c r="EZ15" s="6">
        <v>0.1509999999999998</v>
      </c>
      <c r="FA15" s="6">
        <f t="shared" si="48"/>
        <v>1.0599999999999987</v>
      </c>
      <c r="FB15" s="6">
        <f t="shared" si="49"/>
        <v>0.94339622641509546</v>
      </c>
      <c r="FC15" s="6"/>
      <c r="FD15" t="s">
        <v>96</v>
      </c>
      <c r="FE15" s="6">
        <v>0.35099999999999909</v>
      </c>
      <c r="FF15" s="6">
        <v>0.44899999999999807</v>
      </c>
      <c r="FG15" s="6">
        <f t="shared" si="50"/>
        <v>0.79999999999999716</v>
      </c>
      <c r="FH15" s="6">
        <f t="shared" si="51"/>
        <v>1.2500000000000044</v>
      </c>
      <c r="FJ15" t="s">
        <v>111</v>
      </c>
      <c r="FK15" s="6">
        <v>0.4740000000000002</v>
      </c>
      <c r="FL15" s="6">
        <v>0.12299999999999933</v>
      </c>
      <c r="FM15" s="6">
        <f t="shared" si="52"/>
        <v>0.59699999999999953</v>
      </c>
      <c r="FN15" s="6">
        <f t="shared" si="53"/>
        <v>1.6750418760469026</v>
      </c>
      <c r="FP15" t="s">
        <v>117</v>
      </c>
      <c r="FQ15" s="6">
        <v>0.30399999999999849</v>
      </c>
      <c r="FR15" s="6">
        <v>0.40200000000000102</v>
      </c>
      <c r="FS15" s="6">
        <f t="shared" si="54"/>
        <v>0.70599999999999952</v>
      </c>
      <c r="FT15" s="6">
        <f t="shared" si="55"/>
        <v>1.4164305949008509</v>
      </c>
      <c r="GJ15" s="6"/>
    </row>
    <row r="16" spans="2:192" x14ac:dyDescent="0.25">
      <c r="B16" t="s">
        <v>89</v>
      </c>
      <c r="C16" s="6">
        <v>0.24799999999999978</v>
      </c>
      <c r="D16" s="6">
        <v>6.4000000000000057E-2</v>
      </c>
      <c r="E16" s="6">
        <f t="shared" si="0"/>
        <v>0.31199999999999983</v>
      </c>
      <c r="F16" s="17">
        <f t="shared" si="1"/>
        <v>3.2051282051282071</v>
      </c>
      <c r="G16" s="6"/>
      <c r="H16" t="s">
        <v>117</v>
      </c>
      <c r="I16" s="6">
        <v>6.0999999999999943E-2</v>
      </c>
      <c r="J16" s="6">
        <v>0.28399999999999892</v>
      </c>
      <c r="K16" s="6">
        <f t="shared" si="2"/>
        <v>0.34499999999999886</v>
      </c>
      <c r="L16" s="17">
        <f t="shared" si="3"/>
        <v>2.8985507246376909</v>
      </c>
      <c r="M16" s="6"/>
      <c r="N16" t="s">
        <v>109</v>
      </c>
      <c r="O16" s="6">
        <v>8.9000000000000412E-2</v>
      </c>
      <c r="P16" s="6">
        <v>0.2240000000000002</v>
      </c>
      <c r="Q16" s="6">
        <f t="shared" si="4"/>
        <v>0.31300000000000061</v>
      </c>
      <c r="R16" s="17">
        <f t="shared" si="5"/>
        <v>3.194888178913732</v>
      </c>
      <c r="S16" s="12"/>
      <c r="T16" t="s">
        <v>119</v>
      </c>
      <c r="U16" s="6">
        <v>0.53800000000000026</v>
      </c>
      <c r="V16" s="6">
        <v>0.10299999999999976</v>
      </c>
      <c r="W16" s="6">
        <f t="shared" si="6"/>
        <v>0.64100000000000001</v>
      </c>
      <c r="X16" s="17">
        <f t="shared" si="7"/>
        <v>1.5600624024960998</v>
      </c>
      <c r="Y16" s="17"/>
      <c r="Z16" t="s">
        <v>125</v>
      </c>
      <c r="AA16" s="6">
        <v>0.28200000000000003</v>
      </c>
      <c r="AB16" s="6">
        <v>6.7999999999999616E-2</v>
      </c>
      <c r="AC16" s="6">
        <f t="shared" si="8"/>
        <v>0.34999999999999964</v>
      </c>
      <c r="AD16" s="17">
        <f t="shared" si="9"/>
        <v>2.8571428571428599</v>
      </c>
      <c r="AF16" s="6"/>
      <c r="AG16" t="s">
        <v>86</v>
      </c>
      <c r="AH16" s="6">
        <v>0.69600000000000062</v>
      </c>
      <c r="AI16" s="6">
        <v>0.14399999999999924</v>
      </c>
      <c r="AJ16" s="6">
        <f t="shared" si="10"/>
        <v>0.83999999999999986</v>
      </c>
      <c r="AK16" s="6">
        <f t="shared" si="11"/>
        <v>1.1904761904761907</v>
      </c>
      <c r="AL16" s="17"/>
      <c r="AM16" t="s">
        <v>96</v>
      </c>
      <c r="AN16" s="6">
        <v>0.52899999999999991</v>
      </c>
      <c r="AO16" s="6">
        <v>0.1379999999999999</v>
      </c>
      <c r="AP16" s="6">
        <f t="shared" si="12"/>
        <v>0.66699999999999982</v>
      </c>
      <c r="AQ16" s="6">
        <f t="shared" si="13"/>
        <v>1.499250374812594</v>
      </c>
      <c r="AS16" t="s">
        <v>92</v>
      </c>
      <c r="AT16" s="6">
        <v>0.54800000000000004</v>
      </c>
      <c r="AU16" s="6">
        <v>0.21400000000000041</v>
      </c>
      <c r="AV16" s="6">
        <f t="shared" si="14"/>
        <v>0.76200000000000045</v>
      </c>
      <c r="AW16" s="6">
        <f t="shared" si="15"/>
        <v>1.3123359580052485</v>
      </c>
      <c r="AY16" t="s">
        <v>90</v>
      </c>
      <c r="AZ16" s="6">
        <v>0.74800000000000111</v>
      </c>
      <c r="BA16" s="6">
        <v>0.2159999999999993</v>
      </c>
      <c r="BB16" s="6">
        <f t="shared" si="16"/>
        <v>0.96400000000000041</v>
      </c>
      <c r="BC16" s="6">
        <f t="shared" si="17"/>
        <v>1.0373443983402486</v>
      </c>
      <c r="BD16" s="6"/>
      <c r="BE16" t="s">
        <v>93</v>
      </c>
      <c r="BF16" s="6">
        <v>0.89300000000000068</v>
      </c>
      <c r="BG16" s="6">
        <v>0.20599999999999952</v>
      </c>
      <c r="BH16" s="6">
        <f t="shared" si="18"/>
        <v>1.0990000000000002</v>
      </c>
      <c r="BI16" s="6">
        <f t="shared" si="19"/>
        <v>0.90991810737033652</v>
      </c>
      <c r="BJ16" s="6"/>
      <c r="BK16" t="s">
        <v>113</v>
      </c>
      <c r="BL16" s="6">
        <v>0.27199999999999847</v>
      </c>
      <c r="BM16" s="6">
        <v>0.20400000000000063</v>
      </c>
      <c r="BN16" s="6">
        <f t="shared" si="20"/>
        <v>0.47599999999999909</v>
      </c>
      <c r="BO16" s="6">
        <f t="shared" si="21"/>
        <v>2.1008403361344579</v>
      </c>
      <c r="BP16" s="6"/>
      <c r="BQ16" t="s">
        <v>111</v>
      </c>
      <c r="BR16" s="6">
        <v>0.1720000000000006</v>
      </c>
      <c r="BS16" s="6">
        <v>0.1509999999999998</v>
      </c>
      <c r="BT16" s="6">
        <f t="shared" si="22"/>
        <v>0.3230000000000004</v>
      </c>
      <c r="BU16" s="6">
        <f t="shared" si="23"/>
        <v>3.0959752321981386</v>
      </c>
      <c r="BV16" s="6"/>
      <c r="BW16" t="s">
        <v>97</v>
      </c>
      <c r="BX16" s="6">
        <v>0.16200000000000081</v>
      </c>
      <c r="BY16" s="6">
        <v>8.9999999999999858E-2</v>
      </c>
      <c r="BZ16" s="6">
        <f t="shared" si="24"/>
        <v>0.25200000000000067</v>
      </c>
      <c r="CA16" s="6">
        <f t="shared" si="25"/>
        <v>3.9682539682539577</v>
      </c>
      <c r="CB16" s="6"/>
      <c r="CC16" t="s">
        <v>97</v>
      </c>
      <c r="CD16" s="6">
        <v>0.18699999999999939</v>
      </c>
      <c r="CE16" s="6">
        <v>0.17600000000000016</v>
      </c>
      <c r="CF16" s="6">
        <f t="shared" si="26"/>
        <v>0.36299999999999955</v>
      </c>
      <c r="CG16" s="6">
        <f t="shared" si="27"/>
        <v>2.7548209366391219</v>
      </c>
      <c r="CJ16" t="s">
        <v>95</v>
      </c>
      <c r="CK16" s="6">
        <v>1.8610000000000007</v>
      </c>
      <c r="CL16" s="6">
        <v>0.22599999999999909</v>
      </c>
      <c r="CM16" s="6">
        <f t="shared" si="28"/>
        <v>2.0869999999999997</v>
      </c>
      <c r="CN16" s="6">
        <f t="shared" si="29"/>
        <v>0.47915668423574515</v>
      </c>
      <c r="CP16" t="s">
        <v>97</v>
      </c>
      <c r="CQ16" s="6">
        <v>0.51500000000000057</v>
      </c>
      <c r="CR16" s="6">
        <v>0.58599999999999852</v>
      </c>
      <c r="CS16" s="6">
        <f t="shared" si="30"/>
        <v>1.1009999999999991</v>
      </c>
      <c r="CT16" s="6">
        <f t="shared" si="31"/>
        <v>0.90826521344232591</v>
      </c>
      <c r="CV16" t="s">
        <v>95</v>
      </c>
      <c r="CW16" s="6">
        <v>0.82699999999999818</v>
      </c>
      <c r="CX16" s="6">
        <v>0.23000000000000398</v>
      </c>
      <c r="CY16" s="6">
        <f t="shared" si="32"/>
        <v>1.0570000000000022</v>
      </c>
      <c r="CZ16" s="6">
        <f t="shared" si="33"/>
        <v>0.94607379375591105</v>
      </c>
      <c r="DB16" t="s">
        <v>93</v>
      </c>
      <c r="DC16" s="6">
        <v>0.97700000000000031</v>
      </c>
      <c r="DD16" s="6">
        <v>0.28800000000000026</v>
      </c>
      <c r="DE16" s="6">
        <f t="shared" si="34"/>
        <v>1.2650000000000006</v>
      </c>
      <c r="DF16" s="6">
        <f t="shared" si="35"/>
        <v>0.79051383399209452</v>
      </c>
      <c r="DH16" t="s">
        <v>89</v>
      </c>
      <c r="DI16" s="6">
        <v>1.2480000000000011</v>
      </c>
      <c r="DJ16" s="6">
        <v>0.28299999999999947</v>
      </c>
      <c r="DK16" s="6">
        <f t="shared" si="36"/>
        <v>1.5310000000000006</v>
      </c>
      <c r="DL16" s="6">
        <f t="shared" si="37"/>
        <v>0.65316786414108396</v>
      </c>
      <c r="DO16" t="s">
        <v>93</v>
      </c>
      <c r="DP16">
        <v>7</v>
      </c>
      <c r="DQ16" s="6">
        <v>8.9999999999999858E-2</v>
      </c>
      <c r="DR16" s="6">
        <v>0.11399999999999988</v>
      </c>
      <c r="DS16" s="6">
        <f t="shared" si="38"/>
        <v>0.20399999999999974</v>
      </c>
      <c r="DT16" s="6">
        <f t="shared" si="39"/>
        <v>4.9019607843137321</v>
      </c>
      <c r="DV16" t="s">
        <v>115</v>
      </c>
      <c r="DW16" s="12">
        <v>4</v>
      </c>
      <c r="DX16" s="6">
        <v>4.9999999999999822E-2</v>
      </c>
      <c r="DY16" s="6">
        <v>0.20699999999999985</v>
      </c>
      <c r="DZ16" s="6">
        <f t="shared" si="40"/>
        <v>0.25699999999999967</v>
      </c>
      <c r="EA16" s="6">
        <f t="shared" si="41"/>
        <v>3.8910505836575924</v>
      </c>
      <c r="EB16" s="6"/>
      <c r="EC16" t="s">
        <v>79</v>
      </c>
      <c r="ED16" s="12">
        <v>7</v>
      </c>
      <c r="EE16" s="6">
        <v>8.6000000000000076E-2</v>
      </c>
      <c r="EF16" s="6">
        <v>0.13300000000000001</v>
      </c>
      <c r="EG16" s="6">
        <f t="shared" si="42"/>
        <v>0.21900000000000008</v>
      </c>
      <c r="EH16" s="6">
        <f t="shared" si="43"/>
        <v>4.5662100456620989</v>
      </c>
      <c r="EJ16" t="s">
        <v>79</v>
      </c>
      <c r="EK16">
        <v>10</v>
      </c>
      <c r="EL16" s="6">
        <v>0.12600000000000033</v>
      </c>
      <c r="EM16" s="6">
        <v>0.18400000000000016</v>
      </c>
      <c r="EN16" s="6">
        <f t="shared" si="44"/>
        <v>0.3100000000000005</v>
      </c>
      <c r="EO16" s="6">
        <f t="shared" si="45"/>
        <v>3.2258064516128981</v>
      </c>
      <c r="EQ16" t="s">
        <v>95</v>
      </c>
      <c r="ER16">
        <v>11</v>
      </c>
      <c r="ES16" s="6">
        <v>0.13099999999999934</v>
      </c>
      <c r="ET16" s="6">
        <v>0.13500000000000068</v>
      </c>
      <c r="EU16" s="6">
        <f t="shared" si="46"/>
        <v>0.26600000000000001</v>
      </c>
      <c r="EV16" s="6">
        <f t="shared" si="47"/>
        <v>3.7593984962406015</v>
      </c>
      <c r="EX16" t="s">
        <v>96</v>
      </c>
      <c r="EY16" s="6">
        <v>0.69999999999999929</v>
      </c>
      <c r="EZ16" s="6">
        <v>0.37400000000000233</v>
      </c>
      <c r="FA16" s="6">
        <f t="shared" si="48"/>
        <v>1.0740000000000016</v>
      </c>
      <c r="FB16" s="6">
        <f t="shared" si="49"/>
        <v>0.93109869646182353</v>
      </c>
      <c r="FC16" s="6"/>
      <c r="FD16" t="s">
        <v>97</v>
      </c>
      <c r="FE16" s="6">
        <v>0.49000000000000199</v>
      </c>
      <c r="FF16" s="6">
        <v>0.31500000000000128</v>
      </c>
      <c r="FG16" s="6">
        <f t="shared" si="50"/>
        <v>0.80500000000000327</v>
      </c>
      <c r="FH16" s="6">
        <f t="shared" si="51"/>
        <v>1.2422360248447155</v>
      </c>
      <c r="FJ16" t="s">
        <v>78</v>
      </c>
      <c r="FK16" s="6">
        <v>0.21999999999999975</v>
      </c>
      <c r="FL16" s="6">
        <v>0.38199999999999967</v>
      </c>
      <c r="FM16" s="6">
        <f t="shared" si="52"/>
        <v>0.60199999999999942</v>
      </c>
      <c r="FN16" s="6">
        <f t="shared" si="53"/>
        <v>1.6611295681063138</v>
      </c>
      <c r="FP16" t="s">
        <v>91</v>
      </c>
      <c r="FQ16" s="6">
        <v>0.30299999999999905</v>
      </c>
      <c r="FR16" s="6">
        <v>0.40700000000000003</v>
      </c>
      <c r="FS16" s="6">
        <f t="shared" si="54"/>
        <v>0.70999999999999908</v>
      </c>
      <c r="FT16" s="6">
        <f t="shared" si="55"/>
        <v>1.408450704225354</v>
      </c>
      <c r="GJ16" s="6"/>
    </row>
    <row r="17" spans="1:205" x14ac:dyDescent="0.25">
      <c r="B17" t="s">
        <v>123</v>
      </c>
      <c r="C17" s="6">
        <v>0.27400000000000002</v>
      </c>
      <c r="D17" s="6">
        <v>5.0000000000000711E-2</v>
      </c>
      <c r="E17" s="6">
        <f t="shared" si="0"/>
        <v>0.32400000000000073</v>
      </c>
      <c r="F17" s="17">
        <f t="shared" si="1"/>
        <v>3.0864197530864126</v>
      </c>
      <c r="G17" s="6"/>
      <c r="H17" t="s">
        <v>89</v>
      </c>
      <c r="I17" s="6">
        <v>0.65800000000000036</v>
      </c>
      <c r="J17" s="6">
        <v>7.8999999999999737E-2</v>
      </c>
      <c r="K17" s="6">
        <f t="shared" si="2"/>
        <v>0.7370000000000001</v>
      </c>
      <c r="L17" s="17">
        <f t="shared" si="3"/>
        <v>1.3568521031207597</v>
      </c>
      <c r="M17" s="6"/>
      <c r="N17" t="s">
        <v>79</v>
      </c>
      <c r="O17" s="6">
        <v>0.24900000000000055</v>
      </c>
      <c r="P17" s="6">
        <v>7.6999999999999957E-2</v>
      </c>
      <c r="Q17" s="6">
        <f t="shared" si="4"/>
        <v>0.32600000000000051</v>
      </c>
      <c r="R17" s="17">
        <f t="shared" si="5"/>
        <v>3.0674846625766823</v>
      </c>
      <c r="S17" s="12"/>
      <c r="T17" t="s">
        <v>121</v>
      </c>
      <c r="U17" s="6">
        <v>0.42099999999999937</v>
      </c>
      <c r="V17" s="6">
        <v>0.22300000000000075</v>
      </c>
      <c r="W17" s="6">
        <f t="shared" si="6"/>
        <v>0.64400000000000013</v>
      </c>
      <c r="X17" s="17">
        <f t="shared" si="7"/>
        <v>1.5527950310559002</v>
      </c>
      <c r="Y17" s="17"/>
      <c r="Z17" t="s">
        <v>93</v>
      </c>
      <c r="AA17" s="6">
        <v>0.3100000000000005</v>
      </c>
      <c r="AB17" s="6">
        <v>4.699999999999882E-2</v>
      </c>
      <c r="AC17" s="6">
        <f t="shared" si="8"/>
        <v>0.35699999999999932</v>
      </c>
      <c r="AD17" s="17">
        <f t="shared" si="9"/>
        <v>2.8011204481792769</v>
      </c>
      <c r="AF17" s="6"/>
      <c r="AG17" t="s">
        <v>96</v>
      </c>
      <c r="AH17" s="6">
        <v>0.6720000000000006</v>
      </c>
      <c r="AI17" s="6">
        <v>0.18599999999999994</v>
      </c>
      <c r="AJ17" s="6">
        <f t="shared" si="10"/>
        <v>0.85800000000000054</v>
      </c>
      <c r="AK17" s="6">
        <f t="shared" si="11"/>
        <v>1.1655011655011647</v>
      </c>
      <c r="AL17" s="17"/>
      <c r="AM17" t="s">
        <v>113</v>
      </c>
      <c r="AN17" s="6">
        <v>0.55600000000000094</v>
      </c>
      <c r="AO17" s="6">
        <v>0.1379999999999999</v>
      </c>
      <c r="AP17" s="6">
        <f t="shared" si="12"/>
        <v>0.69400000000000084</v>
      </c>
      <c r="AQ17" s="6">
        <f t="shared" si="13"/>
        <v>1.4409221902017273</v>
      </c>
      <c r="AS17" t="s">
        <v>117</v>
      </c>
      <c r="AT17" s="6">
        <v>0.62299999999999756</v>
      </c>
      <c r="AU17" s="6">
        <v>0.16200000000000259</v>
      </c>
      <c r="AV17" s="6">
        <f t="shared" si="14"/>
        <v>0.78500000000000014</v>
      </c>
      <c r="AW17" s="6">
        <f t="shared" si="15"/>
        <v>1.2738853503184711</v>
      </c>
      <c r="AY17" t="s">
        <v>92</v>
      </c>
      <c r="AZ17" s="6">
        <v>0.72500000000000142</v>
      </c>
      <c r="BA17" s="6">
        <v>0.24099999999999966</v>
      </c>
      <c r="BB17" s="6">
        <f t="shared" si="16"/>
        <v>0.96600000000000108</v>
      </c>
      <c r="BC17" s="6">
        <f t="shared" si="17"/>
        <v>1.0351966873705993</v>
      </c>
      <c r="BD17" s="6"/>
      <c r="BE17" t="s">
        <v>125</v>
      </c>
      <c r="BF17" s="6">
        <v>0.74399999999999977</v>
      </c>
      <c r="BG17" s="6">
        <v>0.36100000000000065</v>
      </c>
      <c r="BH17" s="6">
        <f t="shared" si="18"/>
        <v>1.1050000000000004</v>
      </c>
      <c r="BI17" s="6">
        <f t="shared" si="19"/>
        <v>0.90497737556561053</v>
      </c>
      <c r="BJ17" s="6"/>
      <c r="BK17" t="s">
        <v>82</v>
      </c>
      <c r="BL17" s="6">
        <v>0.25499999999999901</v>
      </c>
      <c r="BM17" s="6">
        <v>0.23200000000000109</v>
      </c>
      <c r="BN17" s="6">
        <f t="shared" si="20"/>
        <v>0.4870000000000001</v>
      </c>
      <c r="BO17" s="6">
        <f t="shared" si="21"/>
        <v>2.0533880903490758</v>
      </c>
      <c r="BP17" s="6"/>
      <c r="BQ17" t="s">
        <v>109</v>
      </c>
      <c r="BR17" s="6">
        <v>0.18099999999999916</v>
      </c>
      <c r="BS17" s="6">
        <v>0.1509999999999998</v>
      </c>
      <c r="BT17" s="6">
        <f t="shared" si="22"/>
        <v>0.33199999999999896</v>
      </c>
      <c r="BU17" s="6">
        <f t="shared" si="23"/>
        <v>3.0120481927710938</v>
      </c>
      <c r="BV17" s="6"/>
      <c r="BW17" t="s">
        <v>96</v>
      </c>
      <c r="BX17" s="6">
        <v>0.16599999999999859</v>
      </c>
      <c r="BY17" s="6">
        <v>8.6999999999999744E-2</v>
      </c>
      <c r="BZ17" s="6">
        <f t="shared" si="24"/>
        <v>0.25299999999999834</v>
      </c>
      <c r="CA17" s="6">
        <f t="shared" si="25"/>
        <v>3.9525691699605003</v>
      </c>
      <c r="CB17" s="6"/>
      <c r="CC17" t="s">
        <v>79</v>
      </c>
      <c r="CD17" s="6">
        <v>0.17399999999999949</v>
      </c>
      <c r="CE17" s="6">
        <v>0.20199999999999996</v>
      </c>
      <c r="CF17" s="6">
        <f t="shared" si="26"/>
        <v>0.37599999999999945</v>
      </c>
      <c r="CG17" s="6">
        <f t="shared" si="27"/>
        <v>2.6595744680851103</v>
      </c>
      <c r="CJ17" t="s">
        <v>96</v>
      </c>
      <c r="CK17" s="6">
        <v>2.1129999999999995</v>
      </c>
      <c r="CL17" s="6">
        <v>0.17800000000000082</v>
      </c>
      <c r="CM17" s="6">
        <f t="shared" si="28"/>
        <v>2.2910000000000004</v>
      </c>
      <c r="CN17" s="6">
        <f t="shared" si="29"/>
        <v>0.43649061545176771</v>
      </c>
      <c r="CP17" t="s">
        <v>82</v>
      </c>
      <c r="CQ17" s="6">
        <v>0.89499999999999957</v>
      </c>
      <c r="CR17" s="6">
        <v>0.31700000000000017</v>
      </c>
      <c r="CS17" s="6">
        <f t="shared" si="30"/>
        <v>1.2119999999999997</v>
      </c>
      <c r="CT17" s="6">
        <f t="shared" si="31"/>
        <v>0.8250825082508253</v>
      </c>
      <c r="CV17" t="s">
        <v>84</v>
      </c>
      <c r="CW17" s="6">
        <v>0.76499999999999702</v>
      </c>
      <c r="CX17" s="6">
        <v>0.3420000000000023</v>
      </c>
      <c r="CY17" s="6">
        <f t="shared" si="32"/>
        <v>1.1069999999999993</v>
      </c>
      <c r="CZ17" s="6">
        <f t="shared" si="33"/>
        <v>0.90334236675700141</v>
      </c>
      <c r="DB17" t="s">
        <v>82</v>
      </c>
      <c r="DC17" s="6">
        <v>0.94400000000000084</v>
      </c>
      <c r="DD17" s="6">
        <v>0.34199999999999875</v>
      </c>
      <c r="DE17" s="6">
        <f t="shared" si="34"/>
        <v>1.2859999999999996</v>
      </c>
      <c r="DF17" s="6">
        <f t="shared" si="35"/>
        <v>0.77760497667185091</v>
      </c>
      <c r="DH17" t="s">
        <v>91</v>
      </c>
      <c r="DI17" s="6">
        <v>1.3610000000000007</v>
      </c>
      <c r="DJ17" s="6">
        <v>0.30000000000000071</v>
      </c>
      <c r="DK17" s="6">
        <f t="shared" si="36"/>
        <v>1.6610000000000014</v>
      </c>
      <c r="DL17" s="6">
        <f t="shared" si="37"/>
        <v>0.60204695966285315</v>
      </c>
      <c r="DO17" t="s">
        <v>82</v>
      </c>
      <c r="DP17">
        <v>6</v>
      </c>
      <c r="DQ17" s="6">
        <v>7.4000000000000066E-2</v>
      </c>
      <c r="DR17" s="6">
        <v>0.13</v>
      </c>
      <c r="DS17" s="6">
        <f t="shared" si="38"/>
        <v>0.20400000000000007</v>
      </c>
      <c r="DT17" s="6">
        <f t="shared" si="39"/>
        <v>4.9019607843137241</v>
      </c>
      <c r="DV17" t="s">
        <v>93</v>
      </c>
      <c r="DW17" s="12">
        <v>4</v>
      </c>
      <c r="DX17" s="6">
        <v>4.9999999999999822E-2</v>
      </c>
      <c r="DY17" s="6">
        <v>0.20900000000000007</v>
      </c>
      <c r="DZ17" s="6">
        <f t="shared" si="40"/>
        <v>0.2589999999999999</v>
      </c>
      <c r="EA17" s="6">
        <f t="shared" si="41"/>
        <v>3.8610038610038626</v>
      </c>
      <c r="EB17" s="6"/>
      <c r="EC17" t="s">
        <v>94</v>
      </c>
      <c r="ED17" s="12">
        <v>7</v>
      </c>
      <c r="EE17" s="6">
        <v>8.6999999999999744E-2</v>
      </c>
      <c r="EF17" s="6">
        <v>0.13300000000000001</v>
      </c>
      <c r="EG17" s="6">
        <f t="shared" si="42"/>
        <v>0.21999999999999975</v>
      </c>
      <c r="EH17" s="6">
        <f t="shared" si="43"/>
        <v>4.5454545454545503</v>
      </c>
      <c r="EJ17" t="s">
        <v>121</v>
      </c>
      <c r="EK17">
        <v>9</v>
      </c>
      <c r="EL17" s="6">
        <v>0.11400000000000077</v>
      </c>
      <c r="EM17" s="6">
        <v>0.19599999999999973</v>
      </c>
      <c r="EN17" s="6">
        <f t="shared" si="44"/>
        <v>0.3100000000000005</v>
      </c>
      <c r="EO17" s="6">
        <f t="shared" si="45"/>
        <v>3.2258064516128981</v>
      </c>
      <c r="EQ17" t="s">
        <v>109</v>
      </c>
      <c r="ER17">
        <v>11</v>
      </c>
      <c r="ES17" s="6">
        <v>0.1330000000000009</v>
      </c>
      <c r="ET17" s="6">
        <v>0.13499999999999979</v>
      </c>
      <c r="EU17" s="6">
        <f t="shared" si="46"/>
        <v>0.26800000000000068</v>
      </c>
      <c r="EV17" s="6">
        <f t="shared" si="47"/>
        <v>3.7313432835820799</v>
      </c>
      <c r="EX17" t="s">
        <v>94</v>
      </c>
      <c r="EY17" s="6">
        <v>0.85699999999999932</v>
      </c>
      <c r="EZ17" s="6">
        <v>0.25799999999999912</v>
      </c>
      <c r="FA17" s="6">
        <f t="shared" si="48"/>
        <v>1.1149999999999984</v>
      </c>
      <c r="FB17" s="6">
        <f t="shared" si="49"/>
        <v>0.89686098654708646</v>
      </c>
      <c r="FC17" s="6"/>
      <c r="FD17" t="s">
        <v>86</v>
      </c>
      <c r="FE17" s="6">
        <v>0.45199999999999907</v>
      </c>
      <c r="FF17" s="6">
        <v>0.36600000000000144</v>
      </c>
      <c r="FG17" s="6">
        <f t="shared" si="50"/>
        <v>0.8180000000000005</v>
      </c>
      <c r="FH17" s="6">
        <f t="shared" si="51"/>
        <v>1.2224938875305615</v>
      </c>
      <c r="FJ17" t="s">
        <v>94</v>
      </c>
      <c r="FK17" s="6">
        <v>0.38000000000000078</v>
      </c>
      <c r="FL17" s="6">
        <v>0.22699999999999854</v>
      </c>
      <c r="FM17" s="6">
        <f t="shared" si="52"/>
        <v>0.60699999999999932</v>
      </c>
      <c r="FN17" s="6">
        <f t="shared" si="53"/>
        <v>1.6474464579901171</v>
      </c>
      <c r="FP17" t="s">
        <v>121</v>
      </c>
      <c r="FQ17" s="6">
        <v>0.27999999999999758</v>
      </c>
      <c r="FR17" s="6">
        <v>0.46300000000000097</v>
      </c>
      <c r="FS17" s="6">
        <f t="shared" si="54"/>
        <v>0.74299999999999855</v>
      </c>
      <c r="FT17" s="6">
        <f t="shared" si="55"/>
        <v>1.3458950201884279</v>
      </c>
      <c r="GJ17" s="6"/>
    </row>
    <row r="18" spans="1:205" x14ac:dyDescent="0.25">
      <c r="B18" t="s">
        <v>79</v>
      </c>
      <c r="C18" s="6">
        <v>0.248</v>
      </c>
      <c r="D18" s="6">
        <v>7.6999999999999957E-2</v>
      </c>
      <c r="E18" s="6">
        <f t="shared" si="0"/>
        <v>0.32499999999999996</v>
      </c>
      <c r="F18" s="17">
        <f t="shared" si="1"/>
        <v>3.0769230769230775</v>
      </c>
      <c r="G18" s="6"/>
      <c r="H18" t="s">
        <v>90</v>
      </c>
      <c r="I18" s="6">
        <v>0.81599999999999984</v>
      </c>
      <c r="J18" s="6">
        <v>6.7000000000000171E-2</v>
      </c>
      <c r="K18" s="6">
        <f t="shared" si="2"/>
        <v>0.88300000000000001</v>
      </c>
      <c r="L18" s="17">
        <f t="shared" si="3"/>
        <v>1.1325028312570782</v>
      </c>
      <c r="M18" s="6"/>
      <c r="N18" t="s">
        <v>93</v>
      </c>
      <c r="O18" s="6">
        <v>0.29300000000000015</v>
      </c>
      <c r="P18" s="6">
        <v>6.3999999999999169E-2</v>
      </c>
      <c r="Q18" s="6">
        <f t="shared" si="4"/>
        <v>0.35699999999999932</v>
      </c>
      <c r="R18" s="17">
        <f t="shared" si="5"/>
        <v>2.8011204481792769</v>
      </c>
      <c r="S18" s="12"/>
      <c r="T18" t="s">
        <v>95</v>
      </c>
      <c r="U18" s="6">
        <v>0.58300000000000018</v>
      </c>
      <c r="V18" s="6">
        <v>0.1169999999999991</v>
      </c>
      <c r="W18" s="6">
        <f t="shared" si="6"/>
        <v>0.69999999999999929</v>
      </c>
      <c r="X18" s="17">
        <f t="shared" si="7"/>
        <v>1.4285714285714299</v>
      </c>
      <c r="Y18" s="17"/>
      <c r="Z18" t="s">
        <v>88</v>
      </c>
      <c r="AA18" s="6">
        <v>0.30999999999999961</v>
      </c>
      <c r="AB18" s="6">
        <v>4.9999999999999822E-2</v>
      </c>
      <c r="AC18" s="6">
        <f t="shared" si="8"/>
        <v>0.35999999999999943</v>
      </c>
      <c r="AD18" s="17">
        <f t="shared" si="9"/>
        <v>2.7777777777777821</v>
      </c>
      <c r="AF18" s="6"/>
      <c r="AG18" t="s">
        <v>109</v>
      </c>
      <c r="AH18" s="6">
        <v>0.66900000000000048</v>
      </c>
      <c r="AI18" s="6">
        <v>0.19099999999999895</v>
      </c>
      <c r="AJ18" s="6">
        <f t="shared" si="10"/>
        <v>0.85999999999999943</v>
      </c>
      <c r="AK18" s="6">
        <f t="shared" si="11"/>
        <v>1.1627906976744193</v>
      </c>
      <c r="AL18" s="17"/>
      <c r="AM18" t="s">
        <v>78</v>
      </c>
      <c r="AN18" s="6">
        <v>0.55999999999999994</v>
      </c>
      <c r="AO18" s="6">
        <v>0.13700000000000001</v>
      </c>
      <c r="AP18" s="6">
        <f t="shared" si="12"/>
        <v>0.69699999999999995</v>
      </c>
      <c r="AQ18" s="6">
        <f t="shared" si="13"/>
        <v>1.4347202295552368</v>
      </c>
      <c r="AS18" t="s">
        <v>91</v>
      </c>
      <c r="AT18" s="6">
        <v>0.54999999999999893</v>
      </c>
      <c r="AU18" s="6">
        <v>0.29100000000000037</v>
      </c>
      <c r="AV18" s="6">
        <f t="shared" si="14"/>
        <v>0.8409999999999993</v>
      </c>
      <c r="AW18" s="6">
        <f t="shared" si="15"/>
        <v>1.1890606420927476</v>
      </c>
      <c r="AY18" t="s">
        <v>86</v>
      </c>
      <c r="AZ18" s="6">
        <v>0.5470000000000006</v>
      </c>
      <c r="BA18" s="6">
        <v>0.46999999999999886</v>
      </c>
      <c r="BB18" s="6">
        <f t="shared" si="16"/>
        <v>1.0169999999999995</v>
      </c>
      <c r="BC18" s="6">
        <f t="shared" si="17"/>
        <v>0.98328416912487759</v>
      </c>
      <c r="BD18" s="6"/>
      <c r="BE18" t="s">
        <v>89</v>
      </c>
      <c r="BF18" s="6">
        <v>0.53200000000000003</v>
      </c>
      <c r="BG18" s="6">
        <v>0.58000000000000007</v>
      </c>
      <c r="BH18" s="6">
        <f t="shared" si="18"/>
        <v>1.1120000000000001</v>
      </c>
      <c r="BI18" s="6">
        <f t="shared" si="19"/>
        <v>0.89928057553956831</v>
      </c>
      <c r="BJ18" s="6"/>
      <c r="BK18" t="s">
        <v>79</v>
      </c>
      <c r="BL18" s="6">
        <v>0.25200000000000067</v>
      </c>
      <c r="BM18" s="6">
        <v>0.23600000000000065</v>
      </c>
      <c r="BN18" s="6">
        <f t="shared" si="20"/>
        <v>0.48800000000000132</v>
      </c>
      <c r="BO18" s="6">
        <f t="shared" si="21"/>
        <v>2.049180327868847</v>
      </c>
      <c r="BP18" s="6"/>
      <c r="BQ18" t="s">
        <v>90</v>
      </c>
      <c r="BR18" s="6">
        <v>0.15700000000000003</v>
      </c>
      <c r="BS18" s="6">
        <v>0.17900000000000027</v>
      </c>
      <c r="BT18" s="6">
        <f t="shared" si="22"/>
        <v>0.3360000000000003</v>
      </c>
      <c r="BU18" s="6">
        <f t="shared" si="23"/>
        <v>2.9761904761904736</v>
      </c>
      <c r="BV18" s="6"/>
      <c r="BW18" t="s">
        <v>82</v>
      </c>
      <c r="BX18" s="6">
        <v>0.16699999999999982</v>
      </c>
      <c r="BY18" s="6">
        <v>8.6000000000000298E-2</v>
      </c>
      <c r="BZ18" s="6">
        <f t="shared" si="24"/>
        <v>0.25300000000000011</v>
      </c>
      <c r="CA18" s="6">
        <f t="shared" si="25"/>
        <v>3.9525691699604724</v>
      </c>
      <c r="CB18" s="6"/>
      <c r="CC18" t="s">
        <v>109</v>
      </c>
      <c r="CD18" s="6">
        <v>0.16199999999999903</v>
      </c>
      <c r="CE18" s="6">
        <v>0.21799999999999997</v>
      </c>
      <c r="CF18" s="6">
        <f t="shared" si="26"/>
        <v>0.37999999999999901</v>
      </c>
      <c r="CG18" s="6">
        <f t="shared" si="27"/>
        <v>2.6315789473684279</v>
      </c>
      <c r="CJ18" t="s">
        <v>97</v>
      </c>
      <c r="CK18" s="6">
        <v>2.0990000000000038</v>
      </c>
      <c r="CL18" s="6">
        <v>0.22499999999999432</v>
      </c>
      <c r="CM18" s="6">
        <f t="shared" si="28"/>
        <v>2.3239999999999981</v>
      </c>
      <c r="CN18" s="6">
        <f t="shared" si="29"/>
        <v>0.4302925989672981</v>
      </c>
      <c r="CP18" t="s">
        <v>117</v>
      </c>
      <c r="CQ18" s="6">
        <v>0.89799999999999969</v>
      </c>
      <c r="CR18" s="6">
        <v>0.36200000000000188</v>
      </c>
      <c r="CS18" s="6">
        <f t="shared" si="30"/>
        <v>1.2600000000000016</v>
      </c>
      <c r="CT18" s="6">
        <f t="shared" si="31"/>
        <v>0.79365079365079272</v>
      </c>
      <c r="CV18" t="s">
        <v>91</v>
      </c>
      <c r="CW18" s="6">
        <v>0.63200000000000145</v>
      </c>
      <c r="CX18" s="6">
        <v>0.49099999999999966</v>
      </c>
      <c r="CY18" s="6">
        <f t="shared" si="32"/>
        <v>1.1230000000000011</v>
      </c>
      <c r="CZ18" s="6">
        <f t="shared" si="33"/>
        <v>0.89047195013356994</v>
      </c>
      <c r="DC18" s="6"/>
      <c r="DD18" s="12"/>
      <c r="DE18" s="6"/>
      <c r="DF18" s="6"/>
      <c r="DG18" s="6"/>
      <c r="DI18" s="6"/>
      <c r="DJ18" s="6"/>
      <c r="DK18" s="6"/>
      <c r="DL18" s="6"/>
      <c r="DO18" t="s">
        <v>117</v>
      </c>
      <c r="DP18">
        <v>6</v>
      </c>
      <c r="DQ18" s="6">
        <v>7.6000000000000512E-2</v>
      </c>
      <c r="DR18" s="6">
        <v>0.12800000000000011</v>
      </c>
      <c r="DS18" s="6">
        <f t="shared" si="38"/>
        <v>0.20400000000000063</v>
      </c>
      <c r="DT18" s="6">
        <f t="shared" si="39"/>
        <v>4.9019607843137107</v>
      </c>
      <c r="DV18" t="s">
        <v>121</v>
      </c>
      <c r="DW18" s="12">
        <v>4</v>
      </c>
      <c r="DX18" s="6">
        <v>4.8000000000000043E-2</v>
      </c>
      <c r="DY18" s="6">
        <v>0.21899999999999942</v>
      </c>
      <c r="DZ18" s="6">
        <f t="shared" si="40"/>
        <v>0.26699999999999946</v>
      </c>
      <c r="EA18" s="6">
        <f t="shared" si="41"/>
        <v>3.7453183520599325</v>
      </c>
      <c r="EB18" s="6"/>
      <c r="EC18" t="s">
        <v>117</v>
      </c>
      <c r="ED18" s="12">
        <v>7</v>
      </c>
      <c r="EE18" s="6">
        <v>8.4999999999999964E-2</v>
      </c>
      <c r="EF18" s="6">
        <v>0.13499999999999979</v>
      </c>
      <c r="EG18" s="6">
        <f t="shared" si="42"/>
        <v>0.21999999999999975</v>
      </c>
      <c r="EH18" s="6">
        <f t="shared" si="43"/>
        <v>4.5454545454545503</v>
      </c>
      <c r="EJ18" t="s">
        <v>109</v>
      </c>
      <c r="EK18">
        <v>10</v>
      </c>
      <c r="EL18" s="6">
        <v>0.12599999999999945</v>
      </c>
      <c r="EM18" s="6">
        <v>0.1850000000000005</v>
      </c>
      <c r="EN18" s="6">
        <f t="shared" si="44"/>
        <v>0.31099999999999994</v>
      </c>
      <c r="EO18" s="6">
        <f t="shared" si="45"/>
        <v>3.2154340836012869</v>
      </c>
      <c r="EQ18" t="s">
        <v>92</v>
      </c>
      <c r="ER18">
        <v>10</v>
      </c>
      <c r="ES18" s="6">
        <v>0.11999999999999922</v>
      </c>
      <c r="ET18" s="6">
        <v>0.14900000000000002</v>
      </c>
      <c r="EU18" s="6">
        <f t="shared" si="46"/>
        <v>0.26899999999999924</v>
      </c>
      <c r="EV18" s="6">
        <f t="shared" si="47"/>
        <v>3.7174721189591184</v>
      </c>
      <c r="EX18" t="s">
        <v>95</v>
      </c>
      <c r="EY18" s="6">
        <v>0.85699999999999932</v>
      </c>
      <c r="EZ18" s="6">
        <v>0.26000000000000156</v>
      </c>
      <c r="FA18" s="6">
        <f t="shared" si="48"/>
        <v>1.1170000000000009</v>
      </c>
      <c r="FB18" s="6">
        <f t="shared" si="49"/>
        <v>0.89525514771709869</v>
      </c>
      <c r="FC18" s="6"/>
      <c r="FD18" t="s">
        <v>78</v>
      </c>
      <c r="FE18" s="6">
        <v>0.52499999999999947</v>
      </c>
      <c r="FF18" s="6">
        <v>0.30000000000000071</v>
      </c>
      <c r="FG18" s="6">
        <f t="shared" si="50"/>
        <v>0.82500000000000018</v>
      </c>
      <c r="FH18" s="6">
        <f t="shared" si="51"/>
        <v>1.2121212121212119</v>
      </c>
      <c r="FJ18" t="s">
        <v>93</v>
      </c>
      <c r="FK18" s="6">
        <v>0.47599999999999909</v>
      </c>
      <c r="FL18" s="6">
        <v>0.16900000000000048</v>
      </c>
      <c r="FM18" s="6">
        <f t="shared" si="52"/>
        <v>0.64499999999999957</v>
      </c>
      <c r="FN18" s="6">
        <f t="shared" si="53"/>
        <v>1.5503875968992258</v>
      </c>
      <c r="FP18" t="s">
        <v>92</v>
      </c>
      <c r="FQ18" s="6">
        <v>0.30000000000000071</v>
      </c>
      <c r="FR18" s="6">
        <v>0.47499999999999964</v>
      </c>
      <c r="FS18" s="6">
        <f t="shared" si="54"/>
        <v>0.77500000000000036</v>
      </c>
      <c r="FT18" s="6">
        <f t="shared" si="55"/>
        <v>1.2903225806451606</v>
      </c>
      <c r="GJ18" s="6"/>
    </row>
    <row r="19" spans="1:205" x14ac:dyDescent="0.25">
      <c r="B19" t="s">
        <v>125</v>
      </c>
      <c r="C19" s="6">
        <v>0.2759999999999998</v>
      </c>
      <c r="D19" s="6">
        <v>5.1000000000000156E-2</v>
      </c>
      <c r="E19" s="6">
        <f t="shared" si="0"/>
        <v>0.32699999999999996</v>
      </c>
      <c r="F19" s="17">
        <f t="shared" si="1"/>
        <v>3.0581039755351687</v>
      </c>
      <c r="G19" s="6"/>
      <c r="H19" t="s">
        <v>78</v>
      </c>
      <c r="I19" s="6">
        <v>0.97199999999999998</v>
      </c>
      <c r="J19" s="6">
        <v>7.8000000000000069E-2</v>
      </c>
      <c r="K19" s="6">
        <f t="shared" si="2"/>
        <v>1.05</v>
      </c>
      <c r="L19" s="17">
        <f t="shared" si="3"/>
        <v>0.95238095238095233</v>
      </c>
      <c r="M19" s="6"/>
      <c r="N19" t="s">
        <v>91</v>
      </c>
      <c r="O19" s="6">
        <v>0.29599999999999937</v>
      </c>
      <c r="P19" s="6">
        <v>7.8000000000000291E-2</v>
      </c>
      <c r="Q19" s="6">
        <f t="shared" si="4"/>
        <v>0.37399999999999967</v>
      </c>
      <c r="R19" s="17">
        <f t="shared" si="5"/>
        <v>2.6737967914438525</v>
      </c>
      <c r="S19" s="12"/>
      <c r="T19" t="s">
        <v>125</v>
      </c>
      <c r="U19" s="6">
        <v>0.34600000000000009</v>
      </c>
      <c r="V19" s="6">
        <v>0.35400000000000098</v>
      </c>
      <c r="W19" s="6">
        <f t="shared" si="6"/>
        <v>0.70000000000000107</v>
      </c>
      <c r="X19" s="17">
        <f t="shared" si="7"/>
        <v>1.4285714285714264</v>
      </c>
      <c r="Y19" s="17"/>
      <c r="Z19" t="s">
        <v>117</v>
      </c>
      <c r="AA19" s="6">
        <v>0.31099999999999994</v>
      </c>
      <c r="AB19" s="6">
        <v>6.1999999999999389E-2</v>
      </c>
      <c r="AC19" s="6">
        <f t="shared" si="8"/>
        <v>0.37299999999999933</v>
      </c>
      <c r="AD19" s="17">
        <f t="shared" si="9"/>
        <v>2.680965147453088</v>
      </c>
      <c r="AF19" s="6"/>
      <c r="AG19" t="s">
        <v>94</v>
      </c>
      <c r="AH19" s="6">
        <v>0.69399999999999906</v>
      </c>
      <c r="AI19" s="6">
        <v>0.16699999999999982</v>
      </c>
      <c r="AJ19" s="6">
        <f t="shared" si="10"/>
        <v>0.86099999999999888</v>
      </c>
      <c r="AK19" s="6">
        <f t="shared" si="11"/>
        <v>1.1614401858304313</v>
      </c>
      <c r="AL19" s="17"/>
      <c r="AM19" t="s">
        <v>109</v>
      </c>
      <c r="AN19" s="6">
        <v>0.55700000000000038</v>
      </c>
      <c r="AO19" s="6">
        <v>0.16200000000000081</v>
      </c>
      <c r="AP19" s="6">
        <f t="shared" si="12"/>
        <v>0.71900000000000119</v>
      </c>
      <c r="AQ19" s="6">
        <f t="shared" si="13"/>
        <v>1.390820584144643</v>
      </c>
      <c r="AS19" t="s">
        <v>113</v>
      </c>
      <c r="AT19" s="6">
        <v>0.70100000000000051</v>
      </c>
      <c r="AU19" s="6">
        <v>0.16499999999999915</v>
      </c>
      <c r="AV19" s="6">
        <f t="shared" si="14"/>
        <v>0.86599999999999966</v>
      </c>
      <c r="AW19" s="6">
        <f t="shared" si="15"/>
        <v>1.1547344110854507</v>
      </c>
      <c r="AY19" t="s">
        <v>97</v>
      </c>
      <c r="AZ19" s="6">
        <v>0.72500000000000142</v>
      </c>
      <c r="BA19" s="6">
        <v>0.34199999999999875</v>
      </c>
      <c r="BB19" s="6">
        <f t="shared" si="16"/>
        <v>1.0670000000000002</v>
      </c>
      <c r="BC19" s="6">
        <f t="shared" si="17"/>
        <v>0.93720712277413298</v>
      </c>
      <c r="BD19" s="6"/>
      <c r="BE19" t="s">
        <v>82</v>
      </c>
      <c r="BF19" s="6">
        <v>0.61500000000000021</v>
      </c>
      <c r="BG19" s="6">
        <v>0.50599999999999934</v>
      </c>
      <c r="BH19" s="6">
        <f t="shared" si="18"/>
        <v>1.1209999999999996</v>
      </c>
      <c r="BI19" s="6">
        <f t="shared" si="19"/>
        <v>0.89206066012488883</v>
      </c>
      <c r="BJ19" s="6"/>
      <c r="BK19" t="s">
        <v>117</v>
      </c>
      <c r="BL19" s="6">
        <v>0.23900000000000077</v>
      </c>
      <c r="BM19" s="6">
        <v>0.26299999999999812</v>
      </c>
      <c r="BN19" s="6">
        <f t="shared" si="20"/>
        <v>0.50199999999999889</v>
      </c>
      <c r="BO19" s="6">
        <f t="shared" si="21"/>
        <v>1.9920318725099646</v>
      </c>
      <c r="BP19" s="6"/>
      <c r="BQ19" t="s">
        <v>115</v>
      </c>
      <c r="BR19" s="6">
        <v>0.18100000000000094</v>
      </c>
      <c r="BS19" s="6">
        <v>0.16499999999999915</v>
      </c>
      <c r="BT19" s="6">
        <f t="shared" si="22"/>
        <v>0.34600000000000009</v>
      </c>
      <c r="BU19" s="6">
        <f t="shared" si="23"/>
        <v>2.8901734104046235</v>
      </c>
      <c r="BV19" s="6"/>
      <c r="BW19" t="s">
        <v>119</v>
      </c>
      <c r="BX19" s="6">
        <v>0.16600000000000037</v>
      </c>
      <c r="BY19" s="6">
        <v>8.8000000000000966E-2</v>
      </c>
      <c r="BZ19" s="6">
        <f t="shared" si="24"/>
        <v>0.25400000000000134</v>
      </c>
      <c r="CA19" s="6">
        <f t="shared" si="25"/>
        <v>3.9370078740157273</v>
      </c>
      <c r="CB19" s="6"/>
      <c r="CC19" t="s">
        <v>111</v>
      </c>
      <c r="CD19" s="6">
        <v>0.19000000000000128</v>
      </c>
      <c r="CE19" s="6">
        <v>0.20099999999999874</v>
      </c>
      <c r="CF19" s="6">
        <f t="shared" si="26"/>
        <v>0.39100000000000001</v>
      </c>
      <c r="CG19" s="6">
        <f t="shared" si="27"/>
        <v>2.5575447570332481</v>
      </c>
      <c r="CJ19" t="s">
        <v>109</v>
      </c>
      <c r="CK19" s="6">
        <v>2.25</v>
      </c>
      <c r="CL19" s="6">
        <v>0.2260000000000062</v>
      </c>
      <c r="CM19" s="6">
        <f t="shared" si="28"/>
        <v>2.4760000000000062</v>
      </c>
      <c r="CN19" s="6">
        <f t="shared" si="29"/>
        <v>0.40387722132471626</v>
      </c>
      <c r="CP19" t="s">
        <v>123</v>
      </c>
      <c r="CQ19" s="6">
        <v>1.1189999999999998</v>
      </c>
      <c r="CR19" s="6">
        <v>0.26899999999999835</v>
      </c>
      <c r="CS19" s="6">
        <f t="shared" si="30"/>
        <v>1.3879999999999981</v>
      </c>
      <c r="CT19" s="6">
        <f t="shared" si="31"/>
        <v>0.72046109510086553</v>
      </c>
      <c r="CV19" t="s">
        <v>111</v>
      </c>
      <c r="CW19" s="6">
        <v>0.77300000000000324</v>
      </c>
      <c r="CX19" s="6">
        <v>0.3609999999999971</v>
      </c>
      <c r="CY19" s="6">
        <f t="shared" si="32"/>
        <v>1.1340000000000003</v>
      </c>
      <c r="CZ19" s="6">
        <f t="shared" si="33"/>
        <v>0.88183421516754823</v>
      </c>
      <c r="DC19" s="6"/>
      <c r="DD19" s="12"/>
      <c r="DE19" s="6"/>
      <c r="DF19" s="6"/>
      <c r="DG19" s="6"/>
      <c r="DI19" s="6"/>
      <c r="DJ19" s="12"/>
      <c r="DK19" s="6"/>
      <c r="DL19" s="6"/>
      <c r="DM19" s="6"/>
      <c r="DO19" t="s">
        <v>115</v>
      </c>
      <c r="DP19">
        <v>7</v>
      </c>
      <c r="DQ19" s="6">
        <v>8.9999999999999858E-2</v>
      </c>
      <c r="DR19" s="6">
        <v>0.11499999999999977</v>
      </c>
      <c r="DS19" s="6">
        <f t="shared" si="38"/>
        <v>0.20499999999999963</v>
      </c>
      <c r="DT19" s="6">
        <f t="shared" si="39"/>
        <v>4.8780487804878137</v>
      </c>
      <c r="DV19" t="s">
        <v>84</v>
      </c>
      <c r="DW19" s="12">
        <v>4</v>
      </c>
      <c r="DX19" s="6">
        <v>4.8000000000000043E-2</v>
      </c>
      <c r="DY19" s="6">
        <v>0.21999999999999997</v>
      </c>
      <c r="DZ19" s="6">
        <f t="shared" si="40"/>
        <v>0.26800000000000002</v>
      </c>
      <c r="EA19" s="6">
        <f t="shared" si="41"/>
        <v>3.7313432835820892</v>
      </c>
      <c r="EB19" s="6"/>
      <c r="EC19" t="s">
        <v>95</v>
      </c>
      <c r="ED19" s="12">
        <v>7</v>
      </c>
      <c r="EE19" s="6">
        <v>8.4000000000000075E-2</v>
      </c>
      <c r="EF19" s="6">
        <v>0.13600000000000012</v>
      </c>
      <c r="EG19" s="6">
        <f t="shared" si="42"/>
        <v>0.2200000000000002</v>
      </c>
      <c r="EH19" s="6">
        <f t="shared" si="43"/>
        <v>4.5454545454545414</v>
      </c>
      <c r="EJ19" t="s">
        <v>88</v>
      </c>
      <c r="EK19">
        <v>10</v>
      </c>
      <c r="EL19" s="6">
        <v>0.12600000000000033</v>
      </c>
      <c r="EM19" s="6">
        <v>0.19599999999999973</v>
      </c>
      <c r="EN19" s="6">
        <f t="shared" si="44"/>
        <v>0.32200000000000006</v>
      </c>
      <c r="EO19" s="6">
        <f t="shared" si="45"/>
        <v>3.1055900621118004</v>
      </c>
      <c r="EQ19" t="s">
        <v>89</v>
      </c>
      <c r="ER19">
        <v>9</v>
      </c>
      <c r="ES19" s="6">
        <v>0.10799999999999965</v>
      </c>
      <c r="ET19" s="6">
        <v>0.16100000000000048</v>
      </c>
      <c r="EU19" s="6">
        <f t="shared" si="46"/>
        <v>0.26900000000000013</v>
      </c>
      <c r="EV19" s="6">
        <f t="shared" si="47"/>
        <v>3.717472118959106</v>
      </c>
      <c r="EX19" t="s">
        <v>115</v>
      </c>
      <c r="EY19" s="6">
        <v>0.94399999999999906</v>
      </c>
      <c r="EZ19" s="6">
        <v>0.22500000000000142</v>
      </c>
      <c r="FA19" s="6">
        <f t="shared" si="48"/>
        <v>1.1690000000000005</v>
      </c>
      <c r="FB19" s="6">
        <f t="shared" si="49"/>
        <v>0.85543199315654372</v>
      </c>
      <c r="FC19" s="6"/>
      <c r="FD19" t="s">
        <v>93</v>
      </c>
      <c r="FE19" s="6">
        <v>0.3960000000000008</v>
      </c>
      <c r="FF19" s="6">
        <v>0.42999999999999972</v>
      </c>
      <c r="FG19" s="6">
        <f t="shared" si="50"/>
        <v>0.82600000000000051</v>
      </c>
      <c r="FH19" s="6">
        <f t="shared" si="51"/>
        <v>1.2106537530266337</v>
      </c>
      <c r="FJ19" t="s">
        <v>97</v>
      </c>
      <c r="FK19" s="6">
        <v>0.51100000000000101</v>
      </c>
      <c r="FL19" s="6">
        <v>0.15299999999999869</v>
      </c>
      <c r="FM19" s="6">
        <f t="shared" si="52"/>
        <v>0.6639999999999997</v>
      </c>
      <c r="FN19" s="6">
        <f t="shared" si="53"/>
        <v>1.5060240963855429</v>
      </c>
      <c r="FP19" t="s">
        <v>123</v>
      </c>
      <c r="FQ19" s="6">
        <v>0.30399999999999849</v>
      </c>
      <c r="FR19" s="6">
        <v>0.48400000000000176</v>
      </c>
      <c r="FS19" s="6">
        <f t="shared" si="54"/>
        <v>0.78800000000000026</v>
      </c>
      <c r="FT19" s="6">
        <f t="shared" si="55"/>
        <v>1.2690355329949234</v>
      </c>
      <c r="GJ19" s="6"/>
    </row>
    <row r="20" spans="1:205" x14ac:dyDescent="0.25">
      <c r="B20" t="s">
        <v>96</v>
      </c>
      <c r="C20" s="6">
        <v>0.28800000000000026</v>
      </c>
      <c r="D20" s="6">
        <v>5.1000000000000156E-2</v>
      </c>
      <c r="E20" s="6">
        <f t="shared" si="0"/>
        <v>0.33900000000000041</v>
      </c>
      <c r="F20" s="17">
        <f t="shared" si="1"/>
        <v>2.9498525073746276</v>
      </c>
      <c r="G20" s="6"/>
      <c r="H20" t="s">
        <v>123</v>
      </c>
      <c r="I20" s="6">
        <v>0.94500000000000028</v>
      </c>
      <c r="J20" s="6">
        <v>0.16999999999999815</v>
      </c>
      <c r="K20" s="6">
        <f t="shared" si="2"/>
        <v>1.1149999999999984</v>
      </c>
      <c r="L20" s="17">
        <f t="shared" si="3"/>
        <v>0.89686098654708646</v>
      </c>
      <c r="M20" s="6"/>
      <c r="N20" t="s">
        <v>88</v>
      </c>
      <c r="O20" s="6">
        <v>0.31099999999999994</v>
      </c>
      <c r="P20" s="6">
        <v>7.6999999999999957E-2</v>
      </c>
      <c r="Q20" s="6">
        <f t="shared" si="4"/>
        <v>0.3879999999999999</v>
      </c>
      <c r="R20" s="17">
        <f t="shared" si="5"/>
        <v>2.5773195876288666</v>
      </c>
      <c r="S20" s="12"/>
      <c r="T20" t="s">
        <v>123</v>
      </c>
      <c r="U20" s="6">
        <v>0.51999999999999957</v>
      </c>
      <c r="V20" s="6">
        <v>0.1899999999999995</v>
      </c>
      <c r="W20" s="6">
        <f t="shared" si="6"/>
        <v>0.70999999999999908</v>
      </c>
      <c r="X20" s="17">
        <f t="shared" si="7"/>
        <v>1.408450704225354</v>
      </c>
      <c r="Y20" s="17"/>
      <c r="Z20" t="s">
        <v>82</v>
      </c>
      <c r="AA20" s="6">
        <v>0.32099999999999973</v>
      </c>
      <c r="AB20" s="6">
        <v>5.2999999999999936E-2</v>
      </c>
      <c r="AC20" s="6">
        <f t="shared" si="8"/>
        <v>0.37399999999999967</v>
      </c>
      <c r="AD20" s="17">
        <f t="shared" si="9"/>
        <v>2.6737967914438525</v>
      </c>
      <c r="AF20" s="6"/>
      <c r="AG20" t="s">
        <v>95</v>
      </c>
      <c r="AH20" s="6">
        <v>0.71600000000000108</v>
      </c>
      <c r="AI20" s="6">
        <v>0.16499999999999915</v>
      </c>
      <c r="AJ20" s="6">
        <f t="shared" si="10"/>
        <v>0.88100000000000023</v>
      </c>
      <c r="AK20" s="6">
        <f t="shared" si="11"/>
        <v>1.1350737797956865</v>
      </c>
      <c r="AL20" s="17"/>
      <c r="AM20" t="s">
        <v>79</v>
      </c>
      <c r="AN20" s="6">
        <v>0.53400000000000003</v>
      </c>
      <c r="AO20" s="6">
        <v>0.21199999999999997</v>
      </c>
      <c r="AP20" s="6">
        <f t="shared" si="12"/>
        <v>0.746</v>
      </c>
      <c r="AQ20" s="6">
        <f t="shared" si="13"/>
        <v>1.3404825737265416</v>
      </c>
      <c r="AS20" t="s">
        <v>97</v>
      </c>
      <c r="AT20" s="6">
        <v>0.72700000000000031</v>
      </c>
      <c r="AU20" s="6">
        <v>0.16499999999999915</v>
      </c>
      <c r="AV20" s="6">
        <f t="shared" si="14"/>
        <v>0.89199999999999946</v>
      </c>
      <c r="AW20" s="6">
        <f t="shared" si="15"/>
        <v>1.1210762331838571</v>
      </c>
      <c r="AY20" t="s">
        <v>88</v>
      </c>
      <c r="AZ20" s="6">
        <v>0.96000000000000085</v>
      </c>
      <c r="BA20" s="6">
        <v>0.2419999999999991</v>
      </c>
      <c r="BB20" s="6">
        <f t="shared" si="16"/>
        <v>1.202</v>
      </c>
      <c r="BC20" s="6">
        <f t="shared" si="17"/>
        <v>0.83194675540765395</v>
      </c>
      <c r="BD20" s="6"/>
      <c r="BE20" t="s">
        <v>119</v>
      </c>
      <c r="BF20" s="6">
        <v>0.84299999999999997</v>
      </c>
      <c r="BG20" s="6">
        <v>0.28399999999999892</v>
      </c>
      <c r="BH20" s="6">
        <f t="shared" si="18"/>
        <v>1.1269999999999989</v>
      </c>
      <c r="BI20" s="6">
        <f t="shared" si="19"/>
        <v>0.88731144631765835</v>
      </c>
      <c r="BJ20" s="6"/>
      <c r="BK20" t="s">
        <v>84</v>
      </c>
      <c r="BL20" s="6">
        <v>0.27099999999999902</v>
      </c>
      <c r="BM20" s="6">
        <v>0.23499999999999943</v>
      </c>
      <c r="BN20" s="6">
        <f t="shared" si="20"/>
        <v>0.50599999999999845</v>
      </c>
      <c r="BO20" s="6">
        <f t="shared" si="21"/>
        <v>1.9762845849802433</v>
      </c>
      <c r="BP20" s="6"/>
      <c r="BQ20" t="s">
        <v>97</v>
      </c>
      <c r="BR20" s="6">
        <v>0.17199999999999882</v>
      </c>
      <c r="BS20" s="6">
        <v>0.17800000000000082</v>
      </c>
      <c r="BT20" s="6">
        <f t="shared" si="22"/>
        <v>0.34999999999999964</v>
      </c>
      <c r="BU20" s="6">
        <f t="shared" si="23"/>
        <v>2.8571428571428599</v>
      </c>
      <c r="BV20" s="6"/>
      <c r="BW20" t="s">
        <v>90</v>
      </c>
      <c r="BX20" s="6">
        <v>0.16699999999999982</v>
      </c>
      <c r="BY20" s="6">
        <v>8.8000000000000078E-2</v>
      </c>
      <c r="BZ20" s="6">
        <f t="shared" si="24"/>
        <v>0.25499999999999989</v>
      </c>
      <c r="CA20" s="6">
        <f t="shared" si="25"/>
        <v>3.921568627450982</v>
      </c>
      <c r="CB20" s="6"/>
      <c r="CC20" t="s">
        <v>121</v>
      </c>
      <c r="CD20" s="6">
        <v>0.16999999999999993</v>
      </c>
      <c r="CE20" s="6">
        <v>0.22200000000000131</v>
      </c>
      <c r="CF20" s="6">
        <f t="shared" si="26"/>
        <v>0.39200000000000124</v>
      </c>
      <c r="CG20" s="6">
        <f t="shared" si="27"/>
        <v>2.5510204081632573</v>
      </c>
      <c r="CJ20" t="s">
        <v>111</v>
      </c>
      <c r="CK20" s="6">
        <v>2.3520000000000003</v>
      </c>
      <c r="CL20" s="6">
        <v>0.17799999999999727</v>
      </c>
      <c r="CM20" s="6">
        <f t="shared" si="28"/>
        <v>2.5299999999999976</v>
      </c>
      <c r="CN20" s="6">
        <f t="shared" si="29"/>
        <v>0.39525691699604781</v>
      </c>
      <c r="CP20" t="s">
        <v>95</v>
      </c>
      <c r="CQ20" s="6">
        <v>1.2880000000000003</v>
      </c>
      <c r="CR20" s="6">
        <v>0.25499999999999901</v>
      </c>
      <c r="CS20" s="6">
        <f t="shared" si="30"/>
        <v>1.5429999999999993</v>
      </c>
      <c r="CT20" s="6">
        <f t="shared" si="31"/>
        <v>0.64808813998703851</v>
      </c>
      <c r="CV20" t="s">
        <v>113</v>
      </c>
      <c r="CW20" s="6">
        <v>0.76700000000000301</v>
      </c>
      <c r="CX20" s="6">
        <v>0.3680000000000021</v>
      </c>
      <c r="CY20" s="6">
        <f t="shared" si="32"/>
        <v>1.1350000000000051</v>
      </c>
      <c r="CZ20" s="6">
        <f t="shared" si="33"/>
        <v>0.88105726872246304</v>
      </c>
      <c r="DC20" s="6"/>
      <c r="DD20" s="12"/>
      <c r="DE20" s="6"/>
      <c r="DF20" s="6"/>
      <c r="DG20" s="6"/>
      <c r="DI20" s="6"/>
      <c r="DJ20" s="12"/>
      <c r="DK20" s="6"/>
      <c r="DL20" s="6"/>
      <c r="DM20" s="6"/>
      <c r="DO20" t="s">
        <v>79</v>
      </c>
      <c r="DP20">
        <v>6</v>
      </c>
      <c r="DQ20" s="6">
        <v>7.4999999999999956E-2</v>
      </c>
      <c r="DR20" s="6">
        <v>0.13</v>
      </c>
      <c r="DS20" s="6">
        <f t="shared" si="38"/>
        <v>0.20499999999999996</v>
      </c>
      <c r="DT20" s="6">
        <f t="shared" si="39"/>
        <v>4.8780487804878057</v>
      </c>
      <c r="DV20" t="s">
        <v>90</v>
      </c>
      <c r="DW20" s="12">
        <v>4</v>
      </c>
      <c r="DX20" s="6">
        <v>5.1000000000000156E-2</v>
      </c>
      <c r="DY20" s="6">
        <v>0.21799999999999997</v>
      </c>
      <c r="DZ20" s="6">
        <f t="shared" si="40"/>
        <v>0.26900000000000013</v>
      </c>
      <c r="EA20" s="6">
        <f t="shared" si="41"/>
        <v>3.717472118959106</v>
      </c>
      <c r="EB20" s="6"/>
      <c r="EC20" t="s">
        <v>84</v>
      </c>
      <c r="ED20" s="12">
        <v>7</v>
      </c>
      <c r="EE20" s="6">
        <v>8.3999999999999964E-2</v>
      </c>
      <c r="EF20" s="6">
        <v>0.14700000000000002</v>
      </c>
      <c r="EG20" s="6">
        <f t="shared" si="42"/>
        <v>0.23099999999999998</v>
      </c>
      <c r="EH20" s="6">
        <f t="shared" si="43"/>
        <v>4.329004329004329</v>
      </c>
      <c r="EJ20" t="s">
        <v>92</v>
      </c>
      <c r="EK20">
        <v>10</v>
      </c>
      <c r="EL20" s="6">
        <v>0.125</v>
      </c>
      <c r="EM20" s="6">
        <v>0.19700000000000006</v>
      </c>
      <c r="EN20" s="6">
        <f t="shared" si="44"/>
        <v>0.32200000000000006</v>
      </c>
      <c r="EO20" s="6">
        <f t="shared" si="45"/>
        <v>3.1055900621118004</v>
      </c>
      <c r="EQ20" t="s">
        <v>115</v>
      </c>
      <c r="ER20">
        <v>10</v>
      </c>
      <c r="ES20" s="6">
        <v>0.12099999999999866</v>
      </c>
      <c r="ET20" s="6">
        <v>0.14800000000000146</v>
      </c>
      <c r="EU20" s="6">
        <f t="shared" si="46"/>
        <v>0.26900000000000013</v>
      </c>
      <c r="EV20" s="6">
        <f t="shared" si="47"/>
        <v>3.717472118959106</v>
      </c>
      <c r="EX20" t="s">
        <v>121</v>
      </c>
      <c r="EY20" s="6">
        <v>1.0360000000000014</v>
      </c>
      <c r="EZ20" s="6">
        <v>0.18099999999999739</v>
      </c>
      <c r="FA20" s="6">
        <f t="shared" si="48"/>
        <v>1.2169999999999987</v>
      </c>
      <c r="FB20" s="6">
        <f t="shared" si="49"/>
        <v>0.82169268693508712</v>
      </c>
      <c r="FC20" s="6"/>
      <c r="FD20" t="s">
        <v>123</v>
      </c>
      <c r="FE20" s="6">
        <v>0.61599999999999966</v>
      </c>
      <c r="FF20" s="6">
        <v>0.21399999999999864</v>
      </c>
      <c r="FG20" s="6">
        <f t="shared" si="50"/>
        <v>0.82999999999999829</v>
      </c>
      <c r="FH20" s="6">
        <f t="shared" si="51"/>
        <v>1.2048192771084363</v>
      </c>
      <c r="FJ20" t="s">
        <v>79</v>
      </c>
      <c r="FK20" s="6">
        <v>0.28200000000000003</v>
      </c>
      <c r="FL20" s="6">
        <v>0.39100000000000001</v>
      </c>
      <c r="FM20" s="6">
        <f t="shared" si="52"/>
        <v>0.67300000000000004</v>
      </c>
      <c r="FN20" s="6">
        <f t="shared" si="53"/>
        <v>1.4858841010401187</v>
      </c>
      <c r="FP20" t="s">
        <v>84</v>
      </c>
      <c r="FQ20" s="6">
        <v>0.28699999999999992</v>
      </c>
      <c r="FR20" s="6">
        <v>0.50699999999999967</v>
      </c>
      <c r="FS20" s="6">
        <f t="shared" si="54"/>
        <v>0.79399999999999959</v>
      </c>
      <c r="FT20" s="6">
        <f t="shared" si="55"/>
        <v>1.2594458438287159</v>
      </c>
      <c r="GJ20" s="6"/>
    </row>
    <row r="21" spans="1:205" x14ac:dyDescent="0.25">
      <c r="B21" t="s">
        <v>109</v>
      </c>
      <c r="C21" s="6">
        <v>0.32099999999999973</v>
      </c>
      <c r="D21" s="6">
        <v>4.9999999999999822E-2</v>
      </c>
      <c r="E21" s="6">
        <f t="shared" si="0"/>
        <v>0.37099999999999955</v>
      </c>
      <c r="F21" s="17">
        <f t="shared" si="1"/>
        <v>2.6954177897574159</v>
      </c>
      <c r="G21" s="6"/>
      <c r="H21" t="s">
        <v>109</v>
      </c>
      <c r="I21" s="6">
        <v>1.1099999999999994</v>
      </c>
      <c r="J21" s="6">
        <v>6.4999999999999503E-2</v>
      </c>
      <c r="K21" s="6">
        <f t="shared" si="2"/>
        <v>1.1749999999999989</v>
      </c>
      <c r="L21" s="17">
        <f t="shared" si="3"/>
        <v>0.85106382978723483</v>
      </c>
      <c r="M21" s="6"/>
      <c r="N21" t="s">
        <v>115</v>
      </c>
      <c r="O21" s="6">
        <v>0.36799999999999855</v>
      </c>
      <c r="P21" s="6">
        <v>7.800000000000118E-2</v>
      </c>
      <c r="Q21" s="6">
        <f t="shared" si="4"/>
        <v>0.44599999999999973</v>
      </c>
      <c r="R21" s="17">
        <f t="shared" si="5"/>
        <v>2.2421524663677141</v>
      </c>
      <c r="S21" s="12"/>
      <c r="T21" t="s">
        <v>96</v>
      </c>
      <c r="U21" s="6">
        <v>0.51400000000000112</v>
      </c>
      <c r="V21" s="6">
        <v>0.21399999999999864</v>
      </c>
      <c r="W21" s="6">
        <f t="shared" si="6"/>
        <v>0.72799999999999976</v>
      </c>
      <c r="X21" s="17">
        <f t="shared" si="7"/>
        <v>1.3736263736263741</v>
      </c>
      <c r="Y21" s="17"/>
      <c r="Z21" t="s">
        <v>123</v>
      </c>
      <c r="AA21" s="6">
        <v>0.13700000000000045</v>
      </c>
      <c r="AB21" s="6">
        <v>0.2370000000000001</v>
      </c>
      <c r="AC21" s="6">
        <f t="shared" si="8"/>
        <v>0.37400000000000055</v>
      </c>
      <c r="AD21" s="17">
        <f t="shared" si="9"/>
        <v>2.6737967914438463</v>
      </c>
      <c r="AF21" s="6"/>
      <c r="AG21" t="s">
        <v>97</v>
      </c>
      <c r="AH21" s="6">
        <v>0.69299999999999962</v>
      </c>
      <c r="AI21" s="6">
        <v>0.21400000000000041</v>
      </c>
      <c r="AJ21" s="6">
        <f t="shared" si="10"/>
        <v>0.90700000000000003</v>
      </c>
      <c r="AK21" s="6">
        <f t="shared" si="11"/>
        <v>1.1025358324145533</v>
      </c>
      <c r="AL21" s="17"/>
      <c r="AM21" t="s">
        <v>95</v>
      </c>
      <c r="AN21" s="6">
        <v>0.60700000000000021</v>
      </c>
      <c r="AO21" s="6">
        <v>0.1639999999999997</v>
      </c>
      <c r="AP21" s="6">
        <f t="shared" si="12"/>
        <v>0.77099999999999991</v>
      </c>
      <c r="AQ21" s="6">
        <f t="shared" si="13"/>
        <v>1.2970168612191959</v>
      </c>
      <c r="AS21" t="s">
        <v>78</v>
      </c>
      <c r="AT21" s="6">
        <v>0.72599999999999998</v>
      </c>
      <c r="AU21" s="6">
        <v>0.19000000000000039</v>
      </c>
      <c r="AV21" s="6">
        <f t="shared" si="14"/>
        <v>0.91600000000000037</v>
      </c>
      <c r="AW21" s="6">
        <f t="shared" si="15"/>
        <v>1.0917030567685586</v>
      </c>
      <c r="AZ21" s="6"/>
      <c r="BA21" s="12"/>
      <c r="BB21" s="6"/>
      <c r="BC21" s="6"/>
      <c r="BD21" s="6"/>
      <c r="BE21" t="s">
        <v>117</v>
      </c>
      <c r="BF21" s="6">
        <v>0.89699999999999847</v>
      </c>
      <c r="BG21" s="6">
        <v>0.26000000000000156</v>
      </c>
      <c r="BH21" s="6">
        <f t="shared" si="18"/>
        <v>1.157</v>
      </c>
      <c r="BI21" s="6">
        <f t="shared" si="19"/>
        <v>0.86430423509075194</v>
      </c>
      <c r="BJ21" s="6"/>
      <c r="BK21" t="s">
        <v>96</v>
      </c>
      <c r="BL21" s="6">
        <v>0.25199999999999889</v>
      </c>
      <c r="BM21" s="6">
        <v>0.2640000000000029</v>
      </c>
      <c r="BN21" s="6">
        <f t="shared" si="20"/>
        <v>0.51600000000000179</v>
      </c>
      <c r="BO21" s="6">
        <f t="shared" si="21"/>
        <v>1.9379844961240242</v>
      </c>
      <c r="BP21" s="6"/>
      <c r="BQ21" t="s">
        <v>79</v>
      </c>
      <c r="BR21" s="6">
        <v>0.15700000000000003</v>
      </c>
      <c r="BS21" s="6">
        <v>0.20500000000000007</v>
      </c>
      <c r="BT21" s="6">
        <f t="shared" si="22"/>
        <v>0.3620000000000001</v>
      </c>
      <c r="BU21" s="6">
        <f t="shared" si="23"/>
        <v>2.7624309392265185</v>
      </c>
      <c r="BV21" s="6"/>
      <c r="BW21" t="s">
        <v>115</v>
      </c>
      <c r="BX21" s="6">
        <v>0.17900000000000027</v>
      </c>
      <c r="BY21" s="6">
        <v>7.6000000000000512E-2</v>
      </c>
      <c r="BZ21" s="6">
        <f t="shared" si="24"/>
        <v>0.25500000000000078</v>
      </c>
      <c r="CA21" s="6">
        <f t="shared" si="25"/>
        <v>3.9215686274509682</v>
      </c>
      <c r="CB21" s="6"/>
      <c r="CC21" t="s">
        <v>90</v>
      </c>
      <c r="CD21" s="6">
        <v>0.16000000000000014</v>
      </c>
      <c r="CE21" s="6">
        <v>0.24699999999999989</v>
      </c>
      <c r="CF21" s="6">
        <f t="shared" si="26"/>
        <v>0.40700000000000003</v>
      </c>
      <c r="CG21" s="6">
        <f t="shared" si="27"/>
        <v>2.4570024570024569</v>
      </c>
      <c r="CJ21" t="s">
        <v>113</v>
      </c>
      <c r="CK21" s="6">
        <v>3.1479999999999997</v>
      </c>
      <c r="CL21" s="6">
        <v>0.16400000000000148</v>
      </c>
      <c r="CM21" s="6">
        <f t="shared" si="28"/>
        <v>3.3120000000000012</v>
      </c>
      <c r="CN21" s="6">
        <f t="shared" si="29"/>
        <v>0.30193236714975835</v>
      </c>
      <c r="CP21" t="s">
        <v>121</v>
      </c>
      <c r="CQ21" s="6">
        <v>1.1950000000000003</v>
      </c>
      <c r="CR21" s="6">
        <v>0.40999999999999659</v>
      </c>
      <c r="CS21" s="6">
        <f t="shared" si="30"/>
        <v>1.6049999999999969</v>
      </c>
      <c r="CT21" s="6">
        <f t="shared" si="31"/>
        <v>0.62305295950155881</v>
      </c>
      <c r="CV21" t="s">
        <v>78</v>
      </c>
      <c r="CW21" s="6">
        <v>0.94099999999999895</v>
      </c>
      <c r="CX21" s="6">
        <v>0.21099999999999852</v>
      </c>
      <c r="CY21" s="6">
        <f t="shared" si="32"/>
        <v>1.1519999999999975</v>
      </c>
      <c r="CZ21" s="6">
        <f t="shared" si="33"/>
        <v>0.86805555555555747</v>
      </c>
      <c r="DC21" s="6"/>
      <c r="DD21" s="12"/>
      <c r="DE21" s="6"/>
      <c r="DF21" s="6"/>
      <c r="DG21" s="6"/>
      <c r="DI21" s="6"/>
      <c r="DJ21" s="12"/>
      <c r="DK21" s="6"/>
      <c r="DL21" s="6"/>
      <c r="DM21" s="6"/>
      <c r="DO21" t="s">
        <v>96</v>
      </c>
      <c r="DP21">
        <v>6</v>
      </c>
      <c r="DQ21" s="6">
        <v>7.6000000000000068E-2</v>
      </c>
      <c r="DR21" s="6">
        <v>0.129</v>
      </c>
      <c r="DS21" s="6">
        <f t="shared" si="38"/>
        <v>0.20500000000000007</v>
      </c>
      <c r="DT21" s="6">
        <f t="shared" si="39"/>
        <v>4.878048780487803</v>
      </c>
      <c r="DV21" t="s">
        <v>78</v>
      </c>
      <c r="DW21" s="12">
        <v>4</v>
      </c>
      <c r="DX21" s="6">
        <v>4.9000000000000002E-2</v>
      </c>
      <c r="DY21" s="6">
        <v>0.221</v>
      </c>
      <c r="DZ21" s="6">
        <f t="shared" si="40"/>
        <v>0.27</v>
      </c>
      <c r="EA21" s="6">
        <f t="shared" si="41"/>
        <v>3.7037037037037033</v>
      </c>
      <c r="EB21" s="6"/>
      <c r="EC21" t="s">
        <v>111</v>
      </c>
      <c r="ED21" s="12">
        <v>6</v>
      </c>
      <c r="EE21" s="6">
        <v>7.099999999999973E-2</v>
      </c>
      <c r="EF21" s="6">
        <v>0.16100000000000003</v>
      </c>
      <c r="EG21" s="6">
        <f t="shared" si="42"/>
        <v>0.23199999999999976</v>
      </c>
      <c r="EH21" s="6">
        <f t="shared" si="43"/>
        <v>4.3103448275862117</v>
      </c>
      <c r="EJ21" t="s">
        <v>95</v>
      </c>
      <c r="EK21">
        <v>10</v>
      </c>
      <c r="EL21" s="6">
        <v>0.12600000000000033</v>
      </c>
      <c r="EM21" s="6">
        <v>0.19599999999999973</v>
      </c>
      <c r="EN21" s="6">
        <f t="shared" si="44"/>
        <v>0.32200000000000006</v>
      </c>
      <c r="EO21" s="6">
        <f t="shared" si="45"/>
        <v>3.1055900621118004</v>
      </c>
      <c r="EQ21" t="s">
        <v>123</v>
      </c>
      <c r="ER21" s="12">
        <v>11</v>
      </c>
      <c r="ES21" s="6">
        <v>0.13400000000000034</v>
      </c>
      <c r="ET21" s="6">
        <v>0.13599999999999923</v>
      </c>
      <c r="EU21" s="6">
        <f t="shared" si="46"/>
        <v>0.26999999999999957</v>
      </c>
      <c r="EV21" s="6">
        <f t="shared" si="47"/>
        <v>3.7037037037037095</v>
      </c>
      <c r="EX21" t="s">
        <v>82</v>
      </c>
      <c r="EY21" s="6">
        <v>1.0609999999999999</v>
      </c>
      <c r="EZ21" s="6">
        <v>0.17799999999999905</v>
      </c>
      <c r="FA21" s="6">
        <f t="shared" si="48"/>
        <v>1.238999999999999</v>
      </c>
      <c r="FB21" s="6">
        <f t="shared" si="49"/>
        <v>0.80710250201775691</v>
      </c>
      <c r="FC21" s="6"/>
      <c r="FD21" t="s">
        <v>88</v>
      </c>
      <c r="FE21" s="6">
        <v>0.38899999999999935</v>
      </c>
      <c r="FF21" s="6">
        <v>0.46299999999999919</v>
      </c>
      <c r="FG21" s="6">
        <f t="shared" si="50"/>
        <v>0.85199999999999854</v>
      </c>
      <c r="FH21" s="6">
        <f t="shared" si="51"/>
        <v>1.1737089201877955</v>
      </c>
      <c r="FJ21" t="s">
        <v>115</v>
      </c>
      <c r="FK21" s="6">
        <v>0.61999999999999922</v>
      </c>
      <c r="FL21" s="6">
        <v>9.4000000000001194E-2</v>
      </c>
      <c r="FM21" s="6">
        <f t="shared" si="52"/>
        <v>0.71400000000000041</v>
      </c>
      <c r="FN21" s="6">
        <f t="shared" si="53"/>
        <v>1.4005602240896351</v>
      </c>
      <c r="FP21" t="s">
        <v>94</v>
      </c>
      <c r="FQ21" s="6">
        <v>0.34200000000000053</v>
      </c>
      <c r="FR21" s="6">
        <v>0.45899999999999963</v>
      </c>
      <c r="FS21" s="6">
        <f t="shared" si="54"/>
        <v>0.80100000000000016</v>
      </c>
      <c r="FT21" s="6">
        <f t="shared" si="55"/>
        <v>1.2484394506866414</v>
      </c>
      <c r="GJ21" s="6"/>
    </row>
    <row r="22" spans="1:205" x14ac:dyDescent="0.25">
      <c r="B22" t="s">
        <v>78</v>
      </c>
      <c r="C22" s="6">
        <v>0.28900000000000003</v>
      </c>
      <c r="D22" s="6">
        <v>8.8999999999999968E-2</v>
      </c>
      <c r="E22" s="6">
        <f t="shared" si="0"/>
        <v>0.378</v>
      </c>
      <c r="F22" s="17">
        <f t="shared" si="1"/>
        <v>2.6455026455026456</v>
      </c>
      <c r="G22" s="6"/>
      <c r="H22" t="s">
        <v>92</v>
      </c>
      <c r="I22" s="6">
        <v>1.0180000000000007</v>
      </c>
      <c r="J22" s="6">
        <v>0.15899999999999892</v>
      </c>
      <c r="K22" s="6">
        <f t="shared" si="2"/>
        <v>1.1769999999999996</v>
      </c>
      <c r="L22" s="17">
        <f t="shared" si="3"/>
        <v>0.84961767204757888</v>
      </c>
      <c r="M22" s="6"/>
      <c r="N22" t="s">
        <v>90</v>
      </c>
      <c r="O22" s="6">
        <v>0.41199999999999992</v>
      </c>
      <c r="P22" s="6">
        <v>7.8000000000000291E-2</v>
      </c>
      <c r="Q22" s="6">
        <f t="shared" si="4"/>
        <v>0.49000000000000021</v>
      </c>
      <c r="R22" s="17">
        <f t="shared" si="5"/>
        <v>2.0408163265306114</v>
      </c>
      <c r="S22" s="12"/>
      <c r="T22" t="s">
        <v>86</v>
      </c>
      <c r="U22" s="6">
        <v>0.65300000000000002</v>
      </c>
      <c r="V22" s="6">
        <v>8.8999999999999968E-2</v>
      </c>
      <c r="W22" s="6">
        <f t="shared" si="6"/>
        <v>0.74199999999999999</v>
      </c>
      <c r="X22" s="17">
        <f t="shared" si="7"/>
        <v>1.3477088948787062</v>
      </c>
      <c r="Y22" s="17"/>
      <c r="Z22" t="s">
        <v>78</v>
      </c>
      <c r="AA22" s="6">
        <v>0.33499999999999996</v>
      </c>
      <c r="AB22" s="6">
        <v>4.3999999999999595E-2</v>
      </c>
      <c r="AC22" s="6">
        <f t="shared" si="8"/>
        <v>0.37899999999999956</v>
      </c>
      <c r="AD22" s="17">
        <f t="shared" si="9"/>
        <v>2.6385224274406363</v>
      </c>
      <c r="AF22" s="6"/>
      <c r="AG22" t="s">
        <v>92</v>
      </c>
      <c r="AH22" s="6">
        <v>0.78600000000000136</v>
      </c>
      <c r="AI22" s="6">
        <v>0.18799999999999883</v>
      </c>
      <c r="AJ22" s="6">
        <f t="shared" si="10"/>
        <v>0.9740000000000002</v>
      </c>
      <c r="AK22" s="6">
        <f t="shared" si="11"/>
        <v>1.0266940451745379</v>
      </c>
      <c r="AL22" s="17"/>
      <c r="AM22" t="s">
        <v>92</v>
      </c>
      <c r="AN22" s="6">
        <v>0.85599999999999987</v>
      </c>
      <c r="AO22" s="6">
        <v>0.11499999999999932</v>
      </c>
      <c r="AP22" s="6">
        <f t="shared" si="12"/>
        <v>0.9709999999999992</v>
      </c>
      <c r="AQ22" s="6">
        <f t="shared" si="13"/>
        <v>1.0298661174047383</v>
      </c>
      <c r="AS22" t="s">
        <v>111</v>
      </c>
      <c r="AT22" s="6">
        <v>0.82699999999999996</v>
      </c>
      <c r="AU22" s="6">
        <v>0.16300000000000026</v>
      </c>
      <c r="AV22" s="6">
        <f t="shared" si="14"/>
        <v>0.99000000000000021</v>
      </c>
      <c r="AW22" s="6">
        <f t="shared" si="15"/>
        <v>1.0101010101010099</v>
      </c>
      <c r="AZ22" s="6"/>
      <c r="BA22" s="12"/>
      <c r="BB22" s="6"/>
      <c r="BC22" s="6"/>
      <c r="BD22" s="6"/>
      <c r="BE22" t="s">
        <v>84</v>
      </c>
      <c r="BF22" s="6">
        <v>0.86000000000000032</v>
      </c>
      <c r="BG22" s="6">
        <v>0.30400000000000027</v>
      </c>
      <c r="BH22" s="6">
        <f t="shared" si="18"/>
        <v>1.1640000000000006</v>
      </c>
      <c r="BI22" s="6">
        <f t="shared" si="19"/>
        <v>0.85910652920962161</v>
      </c>
      <c r="BJ22" s="6"/>
      <c r="BK22" t="s">
        <v>111</v>
      </c>
      <c r="BL22" s="6">
        <v>0.25600000000000023</v>
      </c>
      <c r="BM22" s="6">
        <v>0.26200000000000045</v>
      </c>
      <c r="BN22" s="6">
        <f t="shared" si="20"/>
        <v>0.51800000000000068</v>
      </c>
      <c r="BO22" s="6">
        <f t="shared" si="21"/>
        <v>1.930501930501928</v>
      </c>
      <c r="BP22" s="6"/>
      <c r="BQ22" t="s">
        <v>113</v>
      </c>
      <c r="BR22" s="6">
        <v>0.16900000000000048</v>
      </c>
      <c r="BS22" s="6">
        <v>0.19299999999999962</v>
      </c>
      <c r="BT22" s="6">
        <f t="shared" si="22"/>
        <v>0.3620000000000001</v>
      </c>
      <c r="BU22" s="6">
        <f t="shared" si="23"/>
        <v>2.7624309392265185</v>
      </c>
      <c r="BV22" s="6"/>
      <c r="BW22" t="s">
        <v>113</v>
      </c>
      <c r="BX22" s="6">
        <v>0.1509999999999998</v>
      </c>
      <c r="BY22" s="6">
        <v>0.11299999999999955</v>
      </c>
      <c r="BZ22" s="6">
        <f t="shared" si="24"/>
        <v>0.26399999999999935</v>
      </c>
      <c r="CA22" s="6">
        <f t="shared" si="25"/>
        <v>3.7878787878787974</v>
      </c>
      <c r="CB22" s="6"/>
      <c r="CC22" t="s">
        <v>95</v>
      </c>
      <c r="CD22" s="6">
        <v>0.21300000000000097</v>
      </c>
      <c r="CE22" s="6">
        <v>0.19399999999999906</v>
      </c>
      <c r="CF22" s="6">
        <f t="shared" si="26"/>
        <v>0.40700000000000003</v>
      </c>
      <c r="CG22" s="6">
        <f t="shared" si="27"/>
        <v>2.4570024570024569</v>
      </c>
      <c r="CJ22" t="s">
        <v>115</v>
      </c>
      <c r="CK22" s="6">
        <v>3.347999999999999</v>
      </c>
      <c r="CL22" s="6">
        <v>0.14300000000000068</v>
      </c>
      <c r="CM22" s="6">
        <f t="shared" si="28"/>
        <v>3.4909999999999997</v>
      </c>
      <c r="CN22" s="6">
        <f t="shared" si="29"/>
        <v>0.28645087367516475</v>
      </c>
      <c r="CP22" t="s">
        <v>96</v>
      </c>
      <c r="CQ22" s="6">
        <v>1.1479999999999997</v>
      </c>
      <c r="CR22" s="6">
        <v>0.47200000000000131</v>
      </c>
      <c r="CS22" s="6">
        <f t="shared" si="30"/>
        <v>1.620000000000001</v>
      </c>
      <c r="CT22" s="6">
        <f t="shared" si="31"/>
        <v>0.61728395061728358</v>
      </c>
      <c r="CV22" t="s">
        <v>86</v>
      </c>
      <c r="CW22" s="6">
        <v>0.74599999999999866</v>
      </c>
      <c r="CX22" s="6">
        <v>0.41300000000000026</v>
      </c>
      <c r="CY22" s="6">
        <f t="shared" si="32"/>
        <v>1.1589999999999989</v>
      </c>
      <c r="CZ22" s="6">
        <f t="shared" si="33"/>
        <v>0.86281276962899134</v>
      </c>
      <c r="DC22" s="6"/>
      <c r="DD22" s="12"/>
      <c r="DE22" s="6"/>
      <c r="DF22" s="6"/>
      <c r="DG22" s="6"/>
      <c r="DI22" s="6"/>
      <c r="DJ22" s="12"/>
      <c r="DK22" s="6"/>
      <c r="DL22" s="6"/>
      <c r="DM22" s="6"/>
      <c r="DO22" t="s">
        <v>111</v>
      </c>
      <c r="DP22">
        <v>6</v>
      </c>
      <c r="DQ22" s="6">
        <v>7.5000000000000178E-2</v>
      </c>
      <c r="DR22" s="6">
        <v>0.12999999999999989</v>
      </c>
      <c r="DS22" s="6">
        <f t="shared" si="38"/>
        <v>0.20500000000000007</v>
      </c>
      <c r="DT22" s="6">
        <f t="shared" si="39"/>
        <v>4.878048780487803</v>
      </c>
      <c r="DV22" t="s">
        <v>89</v>
      </c>
      <c r="DW22" s="12">
        <v>4</v>
      </c>
      <c r="DX22" s="6">
        <v>4.9999999999999822E-2</v>
      </c>
      <c r="DY22" s="6">
        <v>0.23099999999999987</v>
      </c>
      <c r="DZ22" s="6">
        <f t="shared" si="40"/>
        <v>0.28099999999999969</v>
      </c>
      <c r="EA22" s="6">
        <f t="shared" si="41"/>
        <v>3.5587188612099685</v>
      </c>
      <c r="EB22" s="6"/>
      <c r="EC22" t="s">
        <v>115</v>
      </c>
      <c r="ED22" s="12">
        <v>7</v>
      </c>
      <c r="EE22" s="6">
        <v>8.6000000000000298E-2</v>
      </c>
      <c r="EF22" s="6">
        <v>0.14599999999999991</v>
      </c>
      <c r="EG22" s="6">
        <f t="shared" si="42"/>
        <v>0.23200000000000021</v>
      </c>
      <c r="EH22" s="6">
        <f t="shared" si="43"/>
        <v>4.3103448275862029</v>
      </c>
      <c r="EJ22" t="s">
        <v>78</v>
      </c>
      <c r="EK22">
        <v>10</v>
      </c>
      <c r="EL22" s="6">
        <v>0.12899999999999956</v>
      </c>
      <c r="EM22" s="6">
        <v>0.19599999999999973</v>
      </c>
      <c r="EN22" s="6">
        <f t="shared" si="44"/>
        <v>0.32499999999999929</v>
      </c>
      <c r="EO22" s="6">
        <f t="shared" si="45"/>
        <v>3.0769230769230838</v>
      </c>
      <c r="EQ22" t="s">
        <v>113</v>
      </c>
      <c r="ER22">
        <v>11</v>
      </c>
      <c r="ES22" s="6">
        <v>0.13100000000000023</v>
      </c>
      <c r="ET22" s="6">
        <v>0.14700000000000024</v>
      </c>
      <c r="EU22" s="6">
        <f t="shared" si="46"/>
        <v>0.27800000000000047</v>
      </c>
      <c r="EV22" s="6">
        <f t="shared" si="47"/>
        <v>3.5971223021582674</v>
      </c>
      <c r="EX22" t="s">
        <v>123</v>
      </c>
      <c r="EY22" s="6">
        <v>1.0129999999999981</v>
      </c>
      <c r="EZ22" s="6">
        <v>0.24000000000000199</v>
      </c>
      <c r="FA22" s="6">
        <f t="shared" si="48"/>
        <v>1.2530000000000001</v>
      </c>
      <c r="FB22" s="6">
        <f t="shared" si="49"/>
        <v>0.79808459696727851</v>
      </c>
      <c r="FC22" s="6"/>
      <c r="FD22" t="s">
        <v>109</v>
      </c>
      <c r="FE22" s="6">
        <v>0.46099999999999852</v>
      </c>
      <c r="FF22" s="6">
        <v>0.39799999999999969</v>
      </c>
      <c r="FG22" s="6">
        <f t="shared" si="50"/>
        <v>0.85899999999999821</v>
      </c>
      <c r="FH22" s="6">
        <f t="shared" si="51"/>
        <v>1.1641443538998859</v>
      </c>
      <c r="FJ22" t="s">
        <v>113</v>
      </c>
      <c r="FK22" s="6">
        <v>0.66700000000000159</v>
      </c>
      <c r="FL22" s="6">
        <v>6.4999999999999503E-2</v>
      </c>
      <c r="FM22" s="6">
        <f t="shared" si="52"/>
        <v>0.73200000000000109</v>
      </c>
      <c r="FN22" s="6">
        <f t="shared" si="53"/>
        <v>1.3661202185792329</v>
      </c>
      <c r="FP22" t="s">
        <v>88</v>
      </c>
      <c r="FQ22" s="6">
        <v>0.30400000000000027</v>
      </c>
      <c r="FR22" s="6">
        <v>0.50999999999999979</v>
      </c>
      <c r="FS22" s="6">
        <f t="shared" si="54"/>
        <v>0.81400000000000006</v>
      </c>
      <c r="FT22" s="6">
        <f t="shared" si="55"/>
        <v>1.2285012285012284</v>
      </c>
      <c r="GJ22" s="6"/>
    </row>
    <row r="23" spans="1:205" x14ac:dyDescent="0.25">
      <c r="B23" t="s">
        <v>86</v>
      </c>
      <c r="C23" s="6">
        <v>0.31899999999999995</v>
      </c>
      <c r="D23" s="6">
        <v>7.8000000000000069E-2</v>
      </c>
      <c r="E23" s="6">
        <f t="shared" si="0"/>
        <v>0.39700000000000002</v>
      </c>
      <c r="F23" s="17">
        <f t="shared" si="1"/>
        <v>2.5188916876574305</v>
      </c>
      <c r="G23" s="6"/>
      <c r="H23" t="s">
        <v>115</v>
      </c>
      <c r="I23" s="6">
        <v>1.2829999999999995</v>
      </c>
      <c r="J23" s="6">
        <v>6.6000000000000725E-2</v>
      </c>
      <c r="K23" s="6">
        <f t="shared" si="2"/>
        <v>1.3490000000000002</v>
      </c>
      <c r="L23" s="17">
        <f t="shared" si="3"/>
        <v>0.74128984432913259</v>
      </c>
      <c r="M23" s="6"/>
      <c r="N23" t="s">
        <v>94</v>
      </c>
      <c r="O23" s="6">
        <v>0.45999999999999996</v>
      </c>
      <c r="P23" s="6">
        <v>7.5000000000001066E-2</v>
      </c>
      <c r="Q23" s="6">
        <f t="shared" si="4"/>
        <v>0.53500000000000103</v>
      </c>
      <c r="R23" s="17">
        <f t="shared" si="5"/>
        <v>1.8691588785046693</v>
      </c>
      <c r="S23" s="12"/>
      <c r="T23" t="s">
        <v>89</v>
      </c>
      <c r="U23" s="6">
        <v>0.66900000000000048</v>
      </c>
      <c r="V23" s="6">
        <v>7.3999999999999844E-2</v>
      </c>
      <c r="W23" s="6">
        <f t="shared" si="6"/>
        <v>0.74300000000000033</v>
      </c>
      <c r="X23" s="17">
        <f t="shared" si="7"/>
        <v>1.3458950201884248</v>
      </c>
      <c r="Y23" s="17"/>
      <c r="Z23" t="s">
        <v>79</v>
      </c>
      <c r="AA23" s="6">
        <v>0.32500000000000018</v>
      </c>
      <c r="AB23" s="6">
        <v>5.600000000000005E-2</v>
      </c>
      <c r="AC23" s="6">
        <f t="shared" si="8"/>
        <v>0.38100000000000023</v>
      </c>
      <c r="AD23" s="17">
        <f t="shared" si="9"/>
        <v>2.624671916010497</v>
      </c>
      <c r="AF23" s="6"/>
      <c r="AG23" t="s">
        <v>84</v>
      </c>
      <c r="AH23" s="6">
        <v>0.81099999999999994</v>
      </c>
      <c r="AI23" s="6">
        <v>0.1639999999999997</v>
      </c>
      <c r="AJ23" s="6">
        <f t="shared" si="10"/>
        <v>0.97499999999999964</v>
      </c>
      <c r="AK23" s="6">
        <f t="shared" si="11"/>
        <v>1.025641025641026</v>
      </c>
      <c r="AL23" s="17"/>
      <c r="AO23" s="6"/>
      <c r="AP23" s="6"/>
      <c r="AS23" t="s">
        <v>109</v>
      </c>
      <c r="AT23" s="6">
        <v>0.82900000000000063</v>
      </c>
      <c r="AU23" s="6">
        <v>0.29100000000000037</v>
      </c>
      <c r="AV23" s="6">
        <f t="shared" si="14"/>
        <v>1.120000000000001</v>
      </c>
      <c r="AW23" s="6">
        <f t="shared" si="15"/>
        <v>0.89285714285714202</v>
      </c>
      <c r="AZ23" s="6"/>
      <c r="BA23" s="12"/>
      <c r="BB23" s="6"/>
      <c r="BC23" s="6"/>
      <c r="BD23" s="6"/>
      <c r="BE23" t="s">
        <v>86</v>
      </c>
      <c r="BF23" s="6">
        <v>0.83699999999999974</v>
      </c>
      <c r="BG23" s="6">
        <v>0.35999999999999943</v>
      </c>
      <c r="BH23" s="6">
        <f t="shared" si="18"/>
        <v>1.1969999999999992</v>
      </c>
      <c r="BI23" s="6">
        <f t="shared" si="19"/>
        <v>0.83542188805346762</v>
      </c>
      <c r="BJ23" s="6"/>
      <c r="BK23" t="s">
        <v>119</v>
      </c>
      <c r="BL23" s="6">
        <v>0.28800000000000026</v>
      </c>
      <c r="BM23" s="6">
        <v>0.23199999999999932</v>
      </c>
      <c r="BN23" s="6">
        <f t="shared" si="20"/>
        <v>0.51999999999999957</v>
      </c>
      <c r="BO23" s="6">
        <f t="shared" si="21"/>
        <v>1.9230769230769247</v>
      </c>
      <c r="BP23" s="6"/>
      <c r="BQ23" t="s">
        <v>117</v>
      </c>
      <c r="BR23" s="6">
        <v>0.16999999999999993</v>
      </c>
      <c r="BS23" s="6">
        <v>0.19299999999999962</v>
      </c>
      <c r="BT23" s="6">
        <f t="shared" si="22"/>
        <v>0.36299999999999955</v>
      </c>
      <c r="BU23" s="6">
        <f t="shared" si="23"/>
        <v>2.7548209366391219</v>
      </c>
      <c r="BV23" s="6"/>
      <c r="BW23" t="s">
        <v>117</v>
      </c>
      <c r="BX23" s="6">
        <v>0.1639999999999997</v>
      </c>
      <c r="BY23" s="6">
        <v>0.10099999999999909</v>
      </c>
      <c r="BZ23" s="6">
        <f t="shared" si="24"/>
        <v>0.26499999999999879</v>
      </c>
      <c r="CA23" s="6">
        <f t="shared" si="25"/>
        <v>3.7735849056603947</v>
      </c>
      <c r="CB23" s="6"/>
      <c r="CC23" t="s">
        <v>113</v>
      </c>
      <c r="CD23" s="6">
        <v>0.18700000000000117</v>
      </c>
      <c r="CE23" s="6">
        <v>0.2240000000000002</v>
      </c>
      <c r="CF23" s="6">
        <f t="shared" si="26"/>
        <v>0.41100000000000136</v>
      </c>
      <c r="CG23" s="6">
        <f t="shared" si="27"/>
        <v>2.4330900243308924</v>
      </c>
      <c r="CK23" s="6"/>
      <c r="CL23" s="12"/>
      <c r="CM23" s="6"/>
      <c r="CN23" s="6"/>
      <c r="CO23" s="6"/>
      <c r="CP23" t="s">
        <v>119</v>
      </c>
      <c r="CQ23" s="6">
        <v>1.5259999999999998</v>
      </c>
      <c r="CR23" s="6">
        <v>0.28600000000000136</v>
      </c>
      <c r="CS23" s="6">
        <f t="shared" si="30"/>
        <v>1.8120000000000012</v>
      </c>
      <c r="CT23" s="6">
        <f t="shared" si="31"/>
        <v>0.55187637969094883</v>
      </c>
      <c r="CV23" t="s">
        <v>79</v>
      </c>
      <c r="CW23" s="6">
        <v>0.92400000000000304</v>
      </c>
      <c r="CX23" s="6">
        <v>0.24499999999999744</v>
      </c>
      <c r="CY23" s="6">
        <f t="shared" si="32"/>
        <v>1.1690000000000005</v>
      </c>
      <c r="CZ23" s="6">
        <f t="shared" si="33"/>
        <v>0.85543199315654372</v>
      </c>
      <c r="DC23" s="6"/>
      <c r="DD23" s="12"/>
      <c r="DE23" s="6"/>
      <c r="DF23" s="6"/>
      <c r="DG23" s="6"/>
      <c r="DI23" s="6"/>
      <c r="DJ23" s="12"/>
      <c r="DK23" s="6"/>
      <c r="DL23" s="6"/>
      <c r="DM23" s="6"/>
      <c r="DO23" t="s">
        <v>78</v>
      </c>
      <c r="DP23">
        <v>6</v>
      </c>
      <c r="DQ23" s="6">
        <v>7.400000000000001E-2</v>
      </c>
      <c r="DR23" s="6">
        <v>0.14000000000000001</v>
      </c>
      <c r="DS23" s="6">
        <f t="shared" si="38"/>
        <v>0.21400000000000002</v>
      </c>
      <c r="DT23" s="6">
        <f t="shared" si="39"/>
        <v>4.6728971962616814</v>
      </c>
      <c r="DV23" t="s">
        <v>97</v>
      </c>
      <c r="DW23" s="12">
        <v>4</v>
      </c>
      <c r="DX23" s="6">
        <v>4.4999999999999929E-2</v>
      </c>
      <c r="DY23" s="6">
        <v>0.23600000000000021</v>
      </c>
      <c r="DZ23" s="6">
        <f t="shared" si="40"/>
        <v>0.28100000000000014</v>
      </c>
      <c r="EA23" s="6">
        <f t="shared" si="41"/>
        <v>3.5587188612099627</v>
      </c>
      <c r="EB23" s="6"/>
      <c r="EC23" t="s">
        <v>121</v>
      </c>
      <c r="ED23" s="12">
        <v>7</v>
      </c>
      <c r="EE23" s="6">
        <v>8.6999999999999744E-2</v>
      </c>
      <c r="EF23" s="6">
        <v>0.14599999999999991</v>
      </c>
      <c r="EG23" s="6">
        <f t="shared" si="42"/>
        <v>0.23299999999999965</v>
      </c>
      <c r="EH23" s="6">
        <f t="shared" si="43"/>
        <v>4.2918454935622385</v>
      </c>
      <c r="EJ23" t="s">
        <v>97</v>
      </c>
      <c r="EK23">
        <v>9</v>
      </c>
      <c r="EL23" s="6">
        <v>0.11500000000000021</v>
      </c>
      <c r="EM23" s="6">
        <v>0.22100000000000009</v>
      </c>
      <c r="EN23" s="6">
        <f t="shared" si="44"/>
        <v>0.3360000000000003</v>
      </c>
      <c r="EO23" s="6">
        <f t="shared" si="45"/>
        <v>2.9761904761904736</v>
      </c>
      <c r="EQ23" t="s">
        <v>78</v>
      </c>
      <c r="ER23">
        <v>9</v>
      </c>
      <c r="ES23" s="6">
        <v>0.10599999999999987</v>
      </c>
      <c r="ET23" s="6">
        <v>0.17300000000000004</v>
      </c>
      <c r="EU23" s="6">
        <f t="shared" si="46"/>
        <v>0.27899999999999991</v>
      </c>
      <c r="EV23" s="6">
        <f t="shared" si="47"/>
        <v>3.5842293906810045</v>
      </c>
      <c r="EX23" t="s">
        <v>119</v>
      </c>
      <c r="EY23" s="6">
        <v>1.152000000000001</v>
      </c>
      <c r="EZ23" s="6">
        <v>0.17999999999999972</v>
      </c>
      <c r="FA23" s="6">
        <f t="shared" si="48"/>
        <v>1.3320000000000007</v>
      </c>
      <c r="FB23" s="6">
        <f t="shared" si="49"/>
        <v>0.75075075075075037</v>
      </c>
      <c r="FC23" s="6"/>
      <c r="FD23" t="s">
        <v>94</v>
      </c>
      <c r="FE23" s="6">
        <v>0.38800000000000168</v>
      </c>
      <c r="FF23" s="6">
        <v>0.48399999999999821</v>
      </c>
      <c r="FG23" s="6">
        <f t="shared" si="50"/>
        <v>0.87199999999999989</v>
      </c>
      <c r="FH23" s="6">
        <f t="shared" si="51"/>
        <v>1.1467889908256883</v>
      </c>
      <c r="FJ23" t="s">
        <v>96</v>
      </c>
      <c r="FK23" s="6">
        <v>0.69899999999999984</v>
      </c>
      <c r="FL23" s="6">
        <v>7.6000000000000512E-2</v>
      </c>
      <c r="FM23" s="6">
        <f t="shared" si="52"/>
        <v>0.77500000000000036</v>
      </c>
      <c r="FN23" s="6">
        <f t="shared" si="53"/>
        <v>1.2903225806451606</v>
      </c>
      <c r="FP23" t="s">
        <v>93</v>
      </c>
      <c r="FQ23" s="6">
        <v>0.35899999999999999</v>
      </c>
      <c r="FR23" s="6">
        <v>0.46299999999999919</v>
      </c>
      <c r="FS23" s="6">
        <f t="shared" si="54"/>
        <v>0.82199999999999918</v>
      </c>
      <c r="FT23" s="6">
        <f t="shared" si="55"/>
        <v>1.2165450121654513</v>
      </c>
      <c r="GJ23" s="6"/>
    </row>
    <row r="24" spans="1:205" x14ac:dyDescent="0.25">
      <c r="B24" t="s">
        <v>97</v>
      </c>
      <c r="C24" s="6">
        <v>0.34999999999999964</v>
      </c>
      <c r="D24" s="6">
        <v>4.8000000000000043E-2</v>
      </c>
      <c r="E24" s="6">
        <f t="shared" si="0"/>
        <v>0.39799999999999969</v>
      </c>
      <c r="F24" s="17">
        <f t="shared" si="1"/>
        <v>2.5125628140703538</v>
      </c>
      <c r="G24" s="6"/>
      <c r="H24" t="s">
        <v>82</v>
      </c>
      <c r="I24" s="6">
        <v>1.3160000000000001</v>
      </c>
      <c r="J24" s="6">
        <v>5.0999999999999712E-2</v>
      </c>
      <c r="K24" s="6">
        <f t="shared" si="2"/>
        <v>1.3669999999999998</v>
      </c>
      <c r="L24" s="17">
        <f t="shared" si="3"/>
        <v>0.73152889539136812</v>
      </c>
      <c r="M24" s="6"/>
      <c r="N24" t="s">
        <v>82</v>
      </c>
      <c r="O24" s="6">
        <v>0.60999999999999943</v>
      </c>
      <c r="P24" s="6">
        <v>7.5000000000000178E-2</v>
      </c>
      <c r="Q24" s="6">
        <f t="shared" si="4"/>
        <v>0.68499999999999961</v>
      </c>
      <c r="R24" s="17">
        <f t="shared" si="5"/>
        <v>1.459854014598541</v>
      </c>
      <c r="S24" s="55"/>
      <c r="T24" t="s">
        <v>109</v>
      </c>
      <c r="U24" s="6">
        <v>0.71400000000000041</v>
      </c>
      <c r="V24" s="6">
        <v>0.10100000000000087</v>
      </c>
      <c r="W24" s="6">
        <f t="shared" si="6"/>
        <v>0.81500000000000128</v>
      </c>
      <c r="X24" s="17">
        <f t="shared" si="7"/>
        <v>1.2269938650306729</v>
      </c>
      <c r="Y24" s="17"/>
      <c r="Z24" t="s">
        <v>95</v>
      </c>
      <c r="AA24" s="6">
        <v>0.35299999999999976</v>
      </c>
      <c r="AB24" s="6">
        <v>4.9999999999998934E-2</v>
      </c>
      <c r="AC24" s="6">
        <f t="shared" si="8"/>
        <v>0.40299999999999869</v>
      </c>
      <c r="AD24" s="17">
        <f t="shared" si="9"/>
        <v>2.4813895781637796</v>
      </c>
      <c r="AF24" s="6"/>
      <c r="AG24" t="s">
        <v>119</v>
      </c>
      <c r="AH24" s="6">
        <v>0.81099999999999994</v>
      </c>
      <c r="AI24" s="6">
        <v>0.16400000000000148</v>
      </c>
      <c r="AJ24" s="6">
        <f t="shared" si="10"/>
        <v>0.97500000000000142</v>
      </c>
      <c r="AK24" s="6">
        <f t="shared" si="11"/>
        <v>1.0256410256410242</v>
      </c>
      <c r="AL24" s="17"/>
      <c r="AO24" s="6"/>
      <c r="AP24" s="6"/>
      <c r="AQ24" s="6"/>
      <c r="AS24" t="s">
        <v>84</v>
      </c>
      <c r="AT24" s="6">
        <v>1.1600000000000001</v>
      </c>
      <c r="AU24" s="6">
        <v>0.13999999999999968</v>
      </c>
      <c r="AV24" s="6">
        <f t="shared" si="14"/>
        <v>1.2999999999999998</v>
      </c>
      <c r="AW24" s="6">
        <f t="shared" si="15"/>
        <v>0.76923076923076938</v>
      </c>
      <c r="AZ24" s="6"/>
      <c r="BA24" s="12"/>
      <c r="BB24" s="6"/>
      <c r="BC24" s="6"/>
      <c r="BD24" s="6"/>
      <c r="BE24" t="s">
        <v>88</v>
      </c>
      <c r="BF24" s="6">
        <v>0.43900000000000006</v>
      </c>
      <c r="BG24" s="6">
        <v>0.83300000000000018</v>
      </c>
      <c r="BH24" s="6">
        <f t="shared" si="18"/>
        <v>1.2720000000000002</v>
      </c>
      <c r="BI24" s="6">
        <f t="shared" si="19"/>
        <v>0.78616352201257844</v>
      </c>
      <c r="BJ24" s="6"/>
      <c r="BK24" t="s">
        <v>97</v>
      </c>
      <c r="BL24" s="6">
        <v>0.27299999999999969</v>
      </c>
      <c r="BM24" s="6">
        <v>0.25</v>
      </c>
      <c r="BN24" s="6">
        <f t="shared" si="20"/>
        <v>0.52299999999999969</v>
      </c>
      <c r="BO24" s="6">
        <f t="shared" si="21"/>
        <v>1.9120458891013397</v>
      </c>
      <c r="BP24" s="6"/>
      <c r="BQ24" t="s">
        <v>93</v>
      </c>
      <c r="BR24" s="6">
        <v>0.16999999999999993</v>
      </c>
      <c r="BS24" s="6">
        <v>0.19400000000000084</v>
      </c>
      <c r="BT24" s="6">
        <f t="shared" si="22"/>
        <v>0.36400000000000077</v>
      </c>
      <c r="BU24" s="6">
        <f t="shared" si="23"/>
        <v>2.7472527472527415</v>
      </c>
      <c r="BV24" s="6"/>
      <c r="BW24" t="s">
        <v>95</v>
      </c>
      <c r="BX24" s="6">
        <v>0.18200000000000038</v>
      </c>
      <c r="BY24" s="6">
        <v>8.5000000000000853E-2</v>
      </c>
      <c r="BZ24" s="6">
        <f t="shared" si="24"/>
        <v>0.26700000000000124</v>
      </c>
      <c r="CA24" s="6">
        <f t="shared" si="25"/>
        <v>3.7453183520599076</v>
      </c>
      <c r="CB24" s="6"/>
      <c r="CC24" t="s">
        <v>119</v>
      </c>
      <c r="CD24" s="6">
        <v>0.17300000000000004</v>
      </c>
      <c r="CE24" s="6">
        <v>0.24899999999999878</v>
      </c>
      <c r="CF24" s="6">
        <f t="shared" si="26"/>
        <v>0.42199999999999882</v>
      </c>
      <c r="CG24" s="6">
        <f t="shared" si="27"/>
        <v>2.3696682464455043</v>
      </c>
      <c r="CK24" s="6"/>
      <c r="CL24" s="12"/>
      <c r="CM24" s="6"/>
      <c r="CN24" s="6"/>
      <c r="CO24" s="6"/>
      <c r="CP24" t="s">
        <v>86</v>
      </c>
      <c r="CQ24" s="6">
        <v>1.5440000000000005</v>
      </c>
      <c r="CR24" s="6">
        <v>0.3149999999999995</v>
      </c>
      <c r="CS24" s="6">
        <f t="shared" si="30"/>
        <v>1.859</v>
      </c>
      <c r="CT24" s="6">
        <f t="shared" si="31"/>
        <v>0.53792361484669182</v>
      </c>
      <c r="CV24" t="s">
        <v>82</v>
      </c>
      <c r="CW24" s="6">
        <v>0.9529999999999994</v>
      </c>
      <c r="CX24" s="6">
        <v>0.23200000000000287</v>
      </c>
      <c r="CY24" s="6">
        <f t="shared" si="32"/>
        <v>1.1850000000000023</v>
      </c>
      <c r="CZ24" s="6">
        <f t="shared" si="33"/>
        <v>0.84388185654008274</v>
      </c>
      <c r="DC24" s="6"/>
      <c r="DD24" s="12"/>
      <c r="DE24" s="6"/>
      <c r="DF24" s="6"/>
      <c r="DG24" s="6"/>
      <c r="DI24" s="6"/>
      <c r="DJ24" s="12"/>
      <c r="DK24" s="6"/>
      <c r="DL24" s="6"/>
      <c r="DM24" s="6"/>
      <c r="DO24" t="s">
        <v>92</v>
      </c>
      <c r="DP24">
        <v>7</v>
      </c>
      <c r="DQ24" s="6">
        <v>8.8999999999999968E-2</v>
      </c>
      <c r="DR24" s="6">
        <v>0.12800000000000011</v>
      </c>
      <c r="DS24" s="6">
        <f t="shared" si="38"/>
        <v>0.21700000000000008</v>
      </c>
      <c r="DT24" s="6">
        <f t="shared" si="39"/>
        <v>4.6082949308755747</v>
      </c>
      <c r="DV24" t="s">
        <v>94</v>
      </c>
      <c r="DW24" s="12">
        <v>4</v>
      </c>
      <c r="DX24" s="6">
        <v>4.8000000000000043E-2</v>
      </c>
      <c r="DY24" s="6">
        <v>0.23399999999999999</v>
      </c>
      <c r="DZ24" s="6">
        <f t="shared" si="40"/>
        <v>0.28200000000000003</v>
      </c>
      <c r="EA24" s="6">
        <f t="shared" si="41"/>
        <v>3.5460992907801416</v>
      </c>
      <c r="EB24" s="6"/>
      <c r="EC24" t="s">
        <v>91</v>
      </c>
      <c r="ED24" s="12">
        <v>7</v>
      </c>
      <c r="EE24" s="6">
        <v>8.6999999999999744E-2</v>
      </c>
      <c r="EF24" s="6">
        <v>0.14600000000000035</v>
      </c>
      <c r="EG24" s="6">
        <f t="shared" si="42"/>
        <v>0.2330000000000001</v>
      </c>
      <c r="EH24" s="6">
        <f t="shared" si="43"/>
        <v>4.2918454935622297</v>
      </c>
      <c r="EJ24" t="s">
        <v>119</v>
      </c>
      <c r="EK24">
        <v>9</v>
      </c>
      <c r="EL24" s="6">
        <v>0.11400000000000077</v>
      </c>
      <c r="EM24" s="6">
        <v>0.22199999999999953</v>
      </c>
      <c r="EN24" s="6">
        <f t="shared" si="44"/>
        <v>0.3360000000000003</v>
      </c>
      <c r="EO24" s="6">
        <f t="shared" si="45"/>
        <v>2.9761904761904736</v>
      </c>
      <c r="EQ24" t="s">
        <v>88</v>
      </c>
      <c r="ER24">
        <v>8</v>
      </c>
      <c r="ES24" s="6">
        <v>9.2999999999999972E-2</v>
      </c>
      <c r="ET24" s="6">
        <v>0.20700000000000074</v>
      </c>
      <c r="EU24" s="6">
        <f t="shared" si="46"/>
        <v>0.30000000000000071</v>
      </c>
      <c r="EV24" s="6">
        <f t="shared" si="47"/>
        <v>3.3333333333333255</v>
      </c>
      <c r="EX24" t="s">
        <v>125</v>
      </c>
      <c r="EY24" s="6">
        <v>1.2169999999999987</v>
      </c>
      <c r="EZ24" s="6">
        <v>0.25300000000000011</v>
      </c>
      <c r="FA24" s="6">
        <f t="shared" si="48"/>
        <v>1.4699999999999989</v>
      </c>
      <c r="FB24" s="6">
        <f t="shared" si="49"/>
        <v>0.68027210884353795</v>
      </c>
      <c r="FC24" s="6"/>
      <c r="FD24" t="s">
        <v>90</v>
      </c>
      <c r="FE24" s="6">
        <v>0.32399999999999984</v>
      </c>
      <c r="FF24" s="6">
        <v>0.5519999999999996</v>
      </c>
      <c r="FG24" s="6">
        <f t="shared" si="50"/>
        <v>0.87599999999999945</v>
      </c>
      <c r="FH24" s="6">
        <f t="shared" si="51"/>
        <v>1.1415525114155258</v>
      </c>
      <c r="FJ24" t="s">
        <v>95</v>
      </c>
      <c r="FK24" s="6">
        <v>0.80100000000000016</v>
      </c>
      <c r="FL24" s="6">
        <v>0.12800000000000011</v>
      </c>
      <c r="FM24" s="6">
        <f t="shared" si="52"/>
        <v>0.92900000000000027</v>
      </c>
      <c r="FN24" s="6">
        <f t="shared" si="53"/>
        <v>1.0764262648008609</v>
      </c>
      <c r="FP24" t="s">
        <v>95</v>
      </c>
      <c r="FQ24" s="6">
        <v>0.35299999999999976</v>
      </c>
      <c r="FR24" s="6">
        <v>0.56000000000000227</v>
      </c>
      <c r="FS24" s="6">
        <f t="shared" si="54"/>
        <v>0.91300000000000203</v>
      </c>
      <c r="FT24" s="6">
        <f t="shared" si="55"/>
        <v>1.0952902519167556</v>
      </c>
      <c r="GJ24" s="6"/>
    </row>
    <row r="25" spans="1:205" x14ac:dyDescent="0.25">
      <c r="B25" t="s">
        <v>93</v>
      </c>
      <c r="C25" s="6">
        <v>8.0000000000000071E-2</v>
      </c>
      <c r="D25" s="6">
        <v>0.31900000000000039</v>
      </c>
      <c r="E25" s="6">
        <f t="shared" si="0"/>
        <v>0.39900000000000047</v>
      </c>
      <c r="F25" s="17">
        <f t="shared" si="1"/>
        <v>2.5062656641603982</v>
      </c>
      <c r="G25" s="6"/>
      <c r="H25" t="s">
        <v>95</v>
      </c>
      <c r="I25" s="6">
        <v>1.3949999999999996</v>
      </c>
      <c r="J25" s="6">
        <v>5.0000000000000711E-2</v>
      </c>
      <c r="K25" s="6">
        <f t="shared" si="2"/>
        <v>1.4450000000000003</v>
      </c>
      <c r="L25" s="17">
        <f t="shared" si="3"/>
        <v>0.69204152249134931</v>
      </c>
      <c r="M25" s="6"/>
      <c r="N25" t="s">
        <v>117</v>
      </c>
      <c r="O25" s="6">
        <v>0.62599999999999945</v>
      </c>
      <c r="P25" s="6">
        <v>7.7999999999999403E-2</v>
      </c>
      <c r="Q25" s="6">
        <f t="shared" si="4"/>
        <v>0.70399999999999885</v>
      </c>
      <c r="R25" s="17">
        <f t="shared" si="5"/>
        <v>1.4204545454545479</v>
      </c>
      <c r="S25" s="55"/>
      <c r="T25" t="s">
        <v>91</v>
      </c>
      <c r="U25" s="6">
        <v>0.66699999999999982</v>
      </c>
      <c r="V25" s="6">
        <v>0.21600000000000019</v>
      </c>
      <c r="W25" s="6">
        <f t="shared" si="6"/>
        <v>0.88300000000000001</v>
      </c>
      <c r="X25" s="17">
        <f t="shared" si="7"/>
        <v>1.1325028312570782</v>
      </c>
      <c r="Y25" s="17"/>
      <c r="Z25" t="s">
        <v>86</v>
      </c>
      <c r="AA25" s="6">
        <v>0.36099999999999977</v>
      </c>
      <c r="AB25" s="6">
        <v>5.0000000000000711E-2</v>
      </c>
      <c r="AC25" s="6">
        <f t="shared" si="8"/>
        <v>0.41100000000000048</v>
      </c>
      <c r="AD25" s="17">
        <f t="shared" si="9"/>
        <v>2.4330900243308973</v>
      </c>
      <c r="AF25" s="6"/>
      <c r="AG25" t="s">
        <v>117</v>
      </c>
      <c r="AH25" s="6">
        <v>0.69099999999999895</v>
      </c>
      <c r="AI25" s="6">
        <v>0.30499999999999972</v>
      </c>
      <c r="AJ25" s="6">
        <f t="shared" si="10"/>
        <v>0.99599999999999866</v>
      </c>
      <c r="AK25" s="6">
        <f t="shared" si="11"/>
        <v>1.0040160642570295</v>
      </c>
      <c r="AL25" s="17"/>
      <c r="AO25" s="6"/>
      <c r="AP25" s="6"/>
      <c r="AQ25" s="6"/>
      <c r="AT25" s="6"/>
      <c r="AU25" s="12"/>
      <c r="AV25" s="6"/>
      <c r="AW25" s="6"/>
      <c r="AX25" s="6"/>
      <c r="AZ25" s="6"/>
      <c r="BA25" s="12"/>
      <c r="BB25" s="6"/>
      <c r="BC25" s="6"/>
      <c r="BD25" s="6"/>
      <c r="BE25" t="s">
        <v>91</v>
      </c>
      <c r="BF25" s="6">
        <v>0.21300000000000097</v>
      </c>
      <c r="BG25" s="6">
        <v>1.327</v>
      </c>
      <c r="BH25" s="6">
        <f t="shared" si="18"/>
        <v>1.5400000000000009</v>
      </c>
      <c r="BI25" s="6">
        <f t="shared" si="19"/>
        <v>0.64935064935064901</v>
      </c>
      <c r="BJ25" s="6"/>
      <c r="BK25" t="s">
        <v>95</v>
      </c>
      <c r="BL25" s="6">
        <v>0.28699999999999903</v>
      </c>
      <c r="BM25" s="6">
        <v>0.28000000000000114</v>
      </c>
      <c r="BN25" s="6">
        <f t="shared" si="20"/>
        <v>0.56700000000000017</v>
      </c>
      <c r="BO25" s="6">
        <f t="shared" si="21"/>
        <v>1.7636684303350965</v>
      </c>
      <c r="BP25" s="6"/>
      <c r="BQ25" t="s">
        <v>94</v>
      </c>
      <c r="BR25" s="6">
        <v>0.1819999999999995</v>
      </c>
      <c r="BS25" s="6">
        <v>0.19200000000000017</v>
      </c>
      <c r="BT25" s="6">
        <f t="shared" si="22"/>
        <v>0.37399999999999967</v>
      </c>
      <c r="BU25" s="6">
        <f t="shared" si="23"/>
        <v>2.6737967914438525</v>
      </c>
      <c r="BV25" s="6"/>
      <c r="BW25" t="s">
        <v>79</v>
      </c>
      <c r="BX25" s="6">
        <v>0.18400000000000016</v>
      </c>
      <c r="BY25" s="6">
        <v>8.4999999999999964E-2</v>
      </c>
      <c r="BZ25" s="6">
        <f t="shared" si="24"/>
        <v>0.26900000000000013</v>
      </c>
      <c r="CA25" s="6">
        <f t="shared" si="25"/>
        <v>3.717472118959106</v>
      </c>
      <c r="CB25" s="6"/>
      <c r="CC25" t="s">
        <v>115</v>
      </c>
      <c r="CD25" s="6">
        <v>0.18399999999999928</v>
      </c>
      <c r="CE25" s="6">
        <v>0.3230000000000004</v>
      </c>
      <c r="CF25" s="6">
        <f t="shared" si="26"/>
        <v>0.50699999999999967</v>
      </c>
      <c r="CG25" s="6">
        <f t="shared" si="27"/>
        <v>1.9723865877712043</v>
      </c>
      <c r="CK25" s="6"/>
      <c r="CL25" s="12"/>
      <c r="CM25" s="6"/>
      <c r="CN25" s="6"/>
      <c r="CO25" s="6"/>
      <c r="CP25" t="s">
        <v>89</v>
      </c>
      <c r="CQ25" s="6">
        <v>1.831999999999999</v>
      </c>
      <c r="CR25" s="6">
        <v>0.33000000000000007</v>
      </c>
      <c r="CS25" s="6">
        <f t="shared" si="30"/>
        <v>2.161999999999999</v>
      </c>
      <c r="CT25" s="6">
        <f t="shared" si="31"/>
        <v>0.46253469010175785</v>
      </c>
      <c r="CW25" s="6"/>
      <c r="CX25" s="12"/>
      <c r="CY25" s="6"/>
      <c r="CZ25" s="6"/>
      <c r="DA25" s="6"/>
      <c r="DC25" s="6"/>
      <c r="DD25" s="12"/>
      <c r="DE25" s="6"/>
      <c r="DF25" s="6"/>
      <c r="DG25" s="6"/>
      <c r="DI25" s="6"/>
      <c r="DJ25" s="12"/>
      <c r="DK25" s="6"/>
      <c r="DL25" s="6"/>
      <c r="DM25" s="6"/>
      <c r="DO25" t="s">
        <v>119</v>
      </c>
      <c r="DP25">
        <v>7</v>
      </c>
      <c r="DQ25" s="6">
        <v>8.9999999999999858E-2</v>
      </c>
      <c r="DR25" s="6">
        <v>0.12800000000000011</v>
      </c>
      <c r="DS25" s="6">
        <f t="shared" si="38"/>
        <v>0.21799999999999997</v>
      </c>
      <c r="DT25" s="6">
        <f t="shared" si="39"/>
        <v>4.5871559633027532</v>
      </c>
      <c r="DV25" t="s">
        <v>95</v>
      </c>
      <c r="DW25" s="12">
        <v>4</v>
      </c>
      <c r="DX25" s="6">
        <v>4.8000000000000043E-2</v>
      </c>
      <c r="DY25" s="6">
        <v>0.23499999999999988</v>
      </c>
      <c r="DZ25" s="6">
        <f t="shared" si="40"/>
        <v>0.28299999999999992</v>
      </c>
      <c r="EA25" s="6">
        <f t="shared" si="41"/>
        <v>3.5335689045936407</v>
      </c>
      <c r="EB25" s="6"/>
      <c r="EC25" t="s">
        <v>109</v>
      </c>
      <c r="ED25" s="12">
        <v>7</v>
      </c>
      <c r="EE25" s="6">
        <v>8.5999999999999854E-2</v>
      </c>
      <c r="EF25" s="6">
        <v>0.14800000000000013</v>
      </c>
      <c r="EG25" s="6">
        <f t="shared" si="42"/>
        <v>0.23399999999999999</v>
      </c>
      <c r="EH25" s="6">
        <f t="shared" si="43"/>
        <v>4.2735042735042734</v>
      </c>
      <c r="EJ25" t="s">
        <v>113</v>
      </c>
      <c r="EK25">
        <v>10</v>
      </c>
      <c r="EL25" s="6">
        <v>0.12800000000000011</v>
      </c>
      <c r="EM25" s="6">
        <v>0.20899999999999963</v>
      </c>
      <c r="EN25" s="6">
        <f t="shared" si="44"/>
        <v>0.33699999999999974</v>
      </c>
      <c r="EO25" s="6">
        <f t="shared" si="45"/>
        <v>2.967359050445106</v>
      </c>
      <c r="EQ25" t="s">
        <v>82</v>
      </c>
      <c r="ER25">
        <v>10</v>
      </c>
      <c r="ES25" s="6">
        <v>0.11899999999999977</v>
      </c>
      <c r="ET25" s="6">
        <v>0.18200000000000038</v>
      </c>
      <c r="EU25" s="6">
        <f t="shared" si="46"/>
        <v>0.30100000000000016</v>
      </c>
      <c r="EV25" s="6">
        <f t="shared" si="47"/>
        <v>3.3222591362126228</v>
      </c>
      <c r="EX25" t="s">
        <v>84</v>
      </c>
      <c r="EY25" s="6">
        <v>1.4939999999999998</v>
      </c>
      <c r="EZ25" s="6">
        <v>0.10900000000000176</v>
      </c>
      <c r="FA25" s="6">
        <f t="shared" si="48"/>
        <v>1.6030000000000015</v>
      </c>
      <c r="FB25" s="6">
        <f t="shared" si="49"/>
        <v>0.62383031815346168</v>
      </c>
      <c r="FC25" s="6"/>
      <c r="FD25" t="s">
        <v>121</v>
      </c>
      <c r="FE25" s="6">
        <v>0.59800000000000253</v>
      </c>
      <c r="FF25" s="6">
        <v>0.28099999999999881</v>
      </c>
      <c r="FG25" s="6">
        <f t="shared" si="50"/>
        <v>0.87900000000000134</v>
      </c>
      <c r="FH25" s="6">
        <f t="shared" si="51"/>
        <v>1.137656427758815</v>
      </c>
      <c r="FK25" s="6"/>
      <c r="FL25" s="12"/>
      <c r="FM25" s="6"/>
      <c r="FN25" s="6"/>
      <c r="FO25" s="6"/>
      <c r="FP25" t="s">
        <v>82</v>
      </c>
      <c r="FQ25" s="6">
        <v>0.22700000000000031</v>
      </c>
      <c r="FR25" s="6">
        <v>0.8490000000000002</v>
      </c>
      <c r="FS25" s="6">
        <f t="shared" si="54"/>
        <v>1.0760000000000005</v>
      </c>
      <c r="FT25" s="6">
        <f t="shared" si="55"/>
        <v>0.9293680297397765</v>
      </c>
      <c r="GJ25" s="6"/>
    </row>
    <row r="26" spans="1:205" x14ac:dyDescent="0.25">
      <c r="B26" t="s">
        <v>111</v>
      </c>
      <c r="C26" s="6">
        <v>0.43900000000000006</v>
      </c>
      <c r="D26" s="6">
        <v>0.1379999999999999</v>
      </c>
      <c r="E26" s="6">
        <f t="shared" si="0"/>
        <v>0.57699999999999996</v>
      </c>
      <c r="F26" s="17">
        <f t="shared" si="1"/>
        <v>1.733102253032929</v>
      </c>
      <c r="G26" s="6"/>
      <c r="H26" t="s">
        <v>119</v>
      </c>
      <c r="I26" s="6">
        <v>1.4440000000000008</v>
      </c>
      <c r="J26" s="6">
        <v>6.7999999999999616E-2</v>
      </c>
      <c r="K26" s="6">
        <f t="shared" si="2"/>
        <v>1.5120000000000005</v>
      </c>
      <c r="L26" s="17">
        <f t="shared" si="3"/>
        <v>0.66137566137566117</v>
      </c>
      <c r="M26" s="6"/>
      <c r="N26" t="s">
        <v>125</v>
      </c>
      <c r="O26" s="6">
        <v>0.68800000000000061</v>
      </c>
      <c r="P26" s="6">
        <v>6.1999999999999389E-2</v>
      </c>
      <c r="Q26" s="6">
        <f t="shared" si="4"/>
        <v>0.75</v>
      </c>
      <c r="R26" s="17">
        <f t="shared" si="5"/>
        <v>1.3333333333333333</v>
      </c>
      <c r="S26" s="55" t="s">
        <v>77</v>
      </c>
      <c r="T26" t="s">
        <v>115</v>
      </c>
      <c r="U26" s="6">
        <v>0.59399999999999942</v>
      </c>
      <c r="V26" s="6">
        <v>0.39499999999999957</v>
      </c>
      <c r="W26" s="6">
        <f t="shared" si="6"/>
        <v>0.98899999999999899</v>
      </c>
      <c r="X26" s="17">
        <f t="shared" si="7"/>
        <v>1.0111223458038432</v>
      </c>
      <c r="Y26" s="17"/>
      <c r="Z26" t="s">
        <v>97</v>
      </c>
      <c r="AA26" s="6">
        <v>0.35999999999999943</v>
      </c>
      <c r="AB26" s="6">
        <v>5.3000000000000824E-2</v>
      </c>
      <c r="AC26" s="6">
        <f t="shared" si="8"/>
        <v>0.41300000000000026</v>
      </c>
      <c r="AD26" s="17">
        <f t="shared" si="9"/>
        <v>2.4213075060532674</v>
      </c>
      <c r="AF26" s="6"/>
      <c r="AG26" s="6"/>
      <c r="AJ26" s="6"/>
      <c r="AK26" s="6"/>
      <c r="AL26" s="6"/>
      <c r="AM26" s="6"/>
      <c r="AP26" s="6"/>
      <c r="AQ26" s="6"/>
      <c r="AR26" s="6"/>
      <c r="AT26" s="6"/>
      <c r="AU26" s="12"/>
      <c r="AV26" s="6"/>
      <c r="AW26" s="6"/>
      <c r="AX26" s="6"/>
      <c r="AZ26" s="6"/>
      <c r="BA26" s="12"/>
      <c r="BB26" s="6"/>
      <c r="BC26" s="6"/>
      <c r="BD26" s="6"/>
      <c r="BE26" t="s">
        <v>92</v>
      </c>
      <c r="BF26" s="6">
        <v>0.46300000000000097</v>
      </c>
      <c r="BG26" s="6">
        <v>1.1529999999999987</v>
      </c>
      <c r="BH26" s="6">
        <f t="shared" si="18"/>
        <v>1.6159999999999997</v>
      </c>
      <c r="BI26" s="6">
        <f t="shared" si="19"/>
        <v>0.61881188118811892</v>
      </c>
      <c r="BJ26" s="6"/>
      <c r="BK26" t="s">
        <v>94</v>
      </c>
      <c r="BL26" s="6">
        <v>0.27299999999999969</v>
      </c>
      <c r="BM26" s="6">
        <v>0.39999999999999858</v>
      </c>
      <c r="BN26" s="6">
        <f t="shared" si="20"/>
        <v>0.67299999999999827</v>
      </c>
      <c r="BO26" s="6">
        <f t="shared" si="21"/>
        <v>1.4858841010401227</v>
      </c>
      <c r="BP26" s="6"/>
      <c r="BQ26" t="s">
        <v>121</v>
      </c>
      <c r="BR26" s="6">
        <v>0.15500000000000114</v>
      </c>
      <c r="BS26" s="6">
        <v>0.21899999999999942</v>
      </c>
      <c r="BT26" s="6">
        <f t="shared" si="22"/>
        <v>0.37400000000000055</v>
      </c>
      <c r="BU26" s="6">
        <f t="shared" si="23"/>
        <v>2.6737967914438463</v>
      </c>
      <c r="BV26" s="6"/>
      <c r="BW26" t="s">
        <v>123</v>
      </c>
      <c r="BX26" s="6">
        <v>0.17999999999999972</v>
      </c>
      <c r="BY26" s="6">
        <v>0.10200000000000031</v>
      </c>
      <c r="BZ26" s="6">
        <f t="shared" si="24"/>
        <v>0.28200000000000003</v>
      </c>
      <c r="CA26" s="6">
        <f t="shared" si="25"/>
        <v>3.5460992907801416</v>
      </c>
      <c r="CB26" s="6"/>
      <c r="CC26" t="s">
        <v>96</v>
      </c>
      <c r="CD26" s="6">
        <v>0.18800000000000061</v>
      </c>
      <c r="CE26" s="6">
        <v>0.4090000000000007</v>
      </c>
      <c r="CF26" s="6">
        <f t="shared" si="26"/>
        <v>0.59700000000000131</v>
      </c>
      <c r="CG26" s="6">
        <f t="shared" si="27"/>
        <v>1.6750418760468975</v>
      </c>
      <c r="CK26" s="6"/>
      <c r="CL26" s="12"/>
      <c r="CM26" s="6"/>
      <c r="CN26" s="6"/>
      <c r="CO26" s="6"/>
      <c r="CP26" t="s">
        <v>94</v>
      </c>
      <c r="CQ26" s="6">
        <v>2.083000000000002</v>
      </c>
      <c r="CR26" s="6">
        <v>0.31400000000000006</v>
      </c>
      <c r="CS26" s="6">
        <f t="shared" si="30"/>
        <v>2.397000000000002</v>
      </c>
      <c r="CT26" s="6">
        <f t="shared" si="31"/>
        <v>0.41718815185648694</v>
      </c>
      <c r="CW26" s="6"/>
      <c r="CX26" s="12"/>
      <c r="CY26" s="6"/>
      <c r="CZ26" s="6"/>
      <c r="DA26" s="6"/>
      <c r="DC26" s="6"/>
      <c r="DD26" s="12"/>
      <c r="DE26" s="6"/>
      <c r="DF26" s="6"/>
      <c r="DG26" s="6"/>
      <c r="DI26" s="6"/>
      <c r="DJ26" s="12"/>
      <c r="DK26" s="6"/>
      <c r="DL26" s="6"/>
      <c r="DM26" s="6"/>
      <c r="DO26" t="s">
        <v>88</v>
      </c>
      <c r="DP26">
        <v>6</v>
      </c>
      <c r="DQ26" s="6">
        <v>7.5999999999999845E-2</v>
      </c>
      <c r="DR26" s="6">
        <v>0.16700000000000004</v>
      </c>
      <c r="DS26" s="6">
        <f t="shared" si="38"/>
        <v>0.24299999999999988</v>
      </c>
      <c r="DT26" s="6">
        <f t="shared" si="39"/>
        <v>4.1152263374485614</v>
      </c>
      <c r="DV26" t="s">
        <v>79</v>
      </c>
      <c r="DW26" s="12">
        <v>4</v>
      </c>
      <c r="DX26" s="6">
        <v>4.7999999999999987E-2</v>
      </c>
      <c r="DY26" s="6">
        <v>0.24600000000000005</v>
      </c>
      <c r="DZ26" s="6">
        <f t="shared" si="40"/>
        <v>0.29400000000000004</v>
      </c>
      <c r="EA26" s="6">
        <f t="shared" si="41"/>
        <v>3.4013605442176864</v>
      </c>
      <c r="EB26" s="6"/>
      <c r="EC26" t="s">
        <v>113</v>
      </c>
      <c r="ED26" s="12">
        <v>7</v>
      </c>
      <c r="EE26" s="6">
        <v>8.4999999999999964E-2</v>
      </c>
      <c r="EF26" s="6">
        <v>0.15899999999999981</v>
      </c>
      <c r="EG26" s="6">
        <f t="shared" si="42"/>
        <v>0.24399999999999977</v>
      </c>
      <c r="EH26" s="6">
        <f t="shared" si="43"/>
        <v>4.098360655737709</v>
      </c>
      <c r="EJ26" t="s">
        <v>96</v>
      </c>
      <c r="EK26">
        <v>9</v>
      </c>
      <c r="EL26" s="6">
        <v>0.11599999999999966</v>
      </c>
      <c r="EM26" s="6">
        <v>0.23399999999999999</v>
      </c>
      <c r="EN26" s="6">
        <f t="shared" si="44"/>
        <v>0.34999999999999964</v>
      </c>
      <c r="EO26" s="6">
        <f t="shared" si="45"/>
        <v>2.8571428571428599</v>
      </c>
      <c r="EQ26" t="s">
        <v>79</v>
      </c>
      <c r="ER26">
        <v>10</v>
      </c>
      <c r="ES26" s="6">
        <v>0.12100000000000044</v>
      </c>
      <c r="ET26" s="6">
        <v>0.20599999999999952</v>
      </c>
      <c r="EU26" s="6">
        <f t="shared" si="46"/>
        <v>0.32699999999999996</v>
      </c>
      <c r="EV26" s="6">
        <f t="shared" si="47"/>
        <v>3.0581039755351687</v>
      </c>
      <c r="EX26" t="s">
        <v>79</v>
      </c>
      <c r="EY26" s="6">
        <v>1.6069999999999993</v>
      </c>
      <c r="EZ26" s="6">
        <v>0.13000000000000078</v>
      </c>
      <c r="FA26" s="6">
        <f t="shared" si="48"/>
        <v>1.7370000000000001</v>
      </c>
      <c r="FB26" s="6">
        <f t="shared" si="49"/>
        <v>0.57570523891767411</v>
      </c>
      <c r="FC26" s="6"/>
      <c r="FD26" t="s">
        <v>84</v>
      </c>
      <c r="FE26" s="6">
        <v>0.46999999999999975</v>
      </c>
      <c r="FF26" s="6">
        <v>0.61300000000000043</v>
      </c>
      <c r="FG26" s="6">
        <f t="shared" si="50"/>
        <v>1.0830000000000002</v>
      </c>
      <c r="FH26" s="6">
        <f t="shared" si="51"/>
        <v>0.92336103416435811</v>
      </c>
      <c r="FK26" s="6"/>
      <c r="FL26" s="12"/>
      <c r="FM26" s="6"/>
      <c r="FN26" s="6"/>
      <c r="FO26" s="6"/>
      <c r="FP26" t="s">
        <v>86</v>
      </c>
      <c r="FQ26" s="6">
        <v>0.22599999999999998</v>
      </c>
      <c r="FR26" s="6">
        <v>2.6660000000000004</v>
      </c>
      <c r="FS26" s="6">
        <f t="shared" si="54"/>
        <v>2.8920000000000003</v>
      </c>
      <c r="FT26" s="6">
        <f t="shared" si="55"/>
        <v>0.34578146611341626</v>
      </c>
      <c r="GJ26" s="6"/>
    </row>
    <row r="27" spans="1:205" x14ac:dyDescent="0.25">
      <c r="A27" s="19" t="s">
        <v>77</v>
      </c>
      <c r="B27" t="s">
        <v>91</v>
      </c>
      <c r="C27" s="6">
        <v>0.70599999999999996</v>
      </c>
      <c r="D27" s="6">
        <v>7.8000000000000291E-2</v>
      </c>
      <c r="E27" s="6">
        <f t="shared" si="0"/>
        <v>0.78400000000000025</v>
      </c>
      <c r="F27" s="17">
        <f t="shared" si="1"/>
        <v>1.2755102040816322</v>
      </c>
      <c r="G27" s="38" t="s">
        <v>77</v>
      </c>
      <c r="H27" t="s">
        <v>86</v>
      </c>
      <c r="I27" s="6">
        <v>1.7699999999999996</v>
      </c>
      <c r="J27" s="6">
        <v>6.5000000000000391E-2</v>
      </c>
      <c r="K27" s="6">
        <f t="shared" si="2"/>
        <v>1.835</v>
      </c>
      <c r="L27" s="17">
        <f t="shared" si="3"/>
        <v>0.54495912806539515</v>
      </c>
      <c r="M27" s="38" t="s">
        <v>77</v>
      </c>
      <c r="N27" t="s">
        <v>97</v>
      </c>
      <c r="O27" s="6">
        <v>0.77399999999999913</v>
      </c>
      <c r="P27" s="6">
        <v>7.7999999999999403E-2</v>
      </c>
      <c r="Q27" s="6">
        <f t="shared" si="4"/>
        <v>0.85199999999999854</v>
      </c>
      <c r="R27" s="17">
        <f t="shared" si="5"/>
        <v>1.1737089201877955</v>
      </c>
      <c r="S27" s="55" t="s">
        <v>77</v>
      </c>
      <c r="T27" t="s">
        <v>82</v>
      </c>
      <c r="U27" s="6">
        <v>0.70499999999999985</v>
      </c>
      <c r="V27" s="6">
        <v>0.32900000000000018</v>
      </c>
      <c r="W27" s="6">
        <f t="shared" si="6"/>
        <v>1.034</v>
      </c>
      <c r="X27" s="17">
        <f t="shared" si="7"/>
        <v>0.96711798839458407</v>
      </c>
      <c r="Y27" s="39" t="s">
        <v>77</v>
      </c>
      <c r="Z27" t="s">
        <v>94</v>
      </c>
      <c r="AA27" s="6">
        <v>0.40600000000000058</v>
      </c>
      <c r="AB27" s="6">
        <v>5.3000000000000824E-2</v>
      </c>
      <c r="AC27" s="6">
        <f t="shared" si="8"/>
        <v>0.45900000000000141</v>
      </c>
      <c r="AD27" s="17">
        <f t="shared" si="9"/>
        <v>2.1786492374727602</v>
      </c>
      <c r="AF27" s="6"/>
      <c r="AG27" s="6"/>
      <c r="AJ27" s="6"/>
      <c r="AK27" s="6"/>
      <c r="AL27" s="6"/>
      <c r="AM27" s="6"/>
      <c r="AP27" s="6"/>
      <c r="AQ27" s="6"/>
      <c r="AR27" s="6"/>
      <c r="AT27" s="6"/>
      <c r="AU27" s="12"/>
      <c r="AV27" s="6"/>
      <c r="AW27" s="6"/>
      <c r="AX27" s="6"/>
      <c r="AZ27" s="6"/>
      <c r="BA27" s="12"/>
      <c r="BB27" s="6"/>
      <c r="BC27" s="6"/>
      <c r="BD27" s="6"/>
      <c r="BE27" t="s">
        <v>90</v>
      </c>
      <c r="BF27" s="6">
        <v>0.38899999999999935</v>
      </c>
      <c r="BG27" s="6">
        <v>1.375</v>
      </c>
      <c r="BH27" s="6">
        <f t="shared" si="18"/>
        <v>1.7639999999999993</v>
      </c>
      <c r="BI27" s="6">
        <f t="shared" si="19"/>
        <v>0.5668934240362814</v>
      </c>
      <c r="BJ27" s="6"/>
      <c r="BK27" t="s">
        <v>93</v>
      </c>
      <c r="BL27" s="6">
        <v>0.26999999999999957</v>
      </c>
      <c r="BM27" s="6">
        <v>1.7190000000000012</v>
      </c>
      <c r="BN27" s="6">
        <f t="shared" si="20"/>
        <v>1.9890000000000008</v>
      </c>
      <c r="BO27" s="6">
        <f t="shared" si="21"/>
        <v>0.50276520864756136</v>
      </c>
      <c r="BP27" s="6"/>
      <c r="BQ27" t="s">
        <v>125</v>
      </c>
      <c r="BR27" s="6">
        <v>0.16900000000000048</v>
      </c>
      <c r="BS27" s="6">
        <v>0.24600000000000044</v>
      </c>
      <c r="BT27" s="6">
        <f t="shared" si="22"/>
        <v>0.41500000000000092</v>
      </c>
      <c r="BU27" s="6">
        <f t="shared" si="23"/>
        <v>2.4096385542168619</v>
      </c>
      <c r="BV27" s="6"/>
      <c r="BW27" t="s">
        <v>78</v>
      </c>
      <c r="BX27" s="6">
        <v>0.18100000000000005</v>
      </c>
      <c r="BY27" s="6">
        <v>0.10999999999999943</v>
      </c>
      <c r="BZ27" s="6">
        <f t="shared" si="24"/>
        <v>0.29099999999999948</v>
      </c>
      <c r="CA27" s="6">
        <f t="shared" si="25"/>
        <v>3.436426116838494</v>
      </c>
      <c r="CB27" s="6"/>
      <c r="CC27" t="s">
        <v>94</v>
      </c>
      <c r="CD27" s="6">
        <v>0.17400000000000038</v>
      </c>
      <c r="CE27" s="6">
        <v>0.55599999999999916</v>
      </c>
      <c r="CF27" s="6">
        <f t="shared" si="26"/>
        <v>0.72999999999999954</v>
      </c>
      <c r="CG27" s="6">
        <f t="shared" si="27"/>
        <v>1.3698630136986309</v>
      </c>
      <c r="CK27" s="6"/>
      <c r="CL27" s="12"/>
      <c r="CM27" s="6"/>
      <c r="CN27" s="6"/>
      <c r="CO27" s="6"/>
      <c r="CQ27" s="6"/>
      <c r="CR27" s="12"/>
      <c r="CS27" s="6"/>
      <c r="CT27" s="6"/>
      <c r="CU27" s="6"/>
      <c r="CY27" s="6"/>
      <c r="CZ27" s="6"/>
      <c r="DA27" s="6"/>
      <c r="DC27" s="6"/>
      <c r="DD27" s="12"/>
      <c r="DE27" s="6"/>
      <c r="DF27" s="6"/>
      <c r="DG27" s="6"/>
      <c r="DI27" s="6"/>
      <c r="DJ27" s="12"/>
      <c r="DK27" s="6"/>
      <c r="DL27" s="6"/>
      <c r="DM27" s="6"/>
      <c r="DO27" t="s">
        <v>86</v>
      </c>
      <c r="DP27">
        <v>7</v>
      </c>
      <c r="DQ27" s="6">
        <v>9.000000000000008E-2</v>
      </c>
      <c r="DR27" s="6">
        <v>0.15400000000000014</v>
      </c>
      <c r="DS27" s="6">
        <f t="shared" si="38"/>
        <v>0.24400000000000022</v>
      </c>
      <c r="DT27" s="6">
        <f t="shared" si="39"/>
        <v>4.098360655737701</v>
      </c>
      <c r="DV27" t="s">
        <v>82</v>
      </c>
      <c r="DW27" s="12">
        <v>4</v>
      </c>
      <c r="DX27" s="6">
        <v>4.9999999999999933E-2</v>
      </c>
      <c r="DY27" s="6">
        <v>0.247</v>
      </c>
      <c r="DZ27" s="6">
        <f t="shared" si="40"/>
        <v>0.29699999999999993</v>
      </c>
      <c r="EA27" s="6">
        <f t="shared" si="41"/>
        <v>3.3670033670033677</v>
      </c>
      <c r="EB27" s="6"/>
      <c r="EC27" t="s">
        <v>119</v>
      </c>
      <c r="ED27" s="12">
        <v>7</v>
      </c>
      <c r="EE27" s="6">
        <v>8.4000000000000519E-2</v>
      </c>
      <c r="EF27" s="6">
        <v>0.17300000000000004</v>
      </c>
      <c r="EG27" s="6">
        <f t="shared" si="42"/>
        <v>0.25700000000000056</v>
      </c>
      <c r="EH27" s="6">
        <f t="shared" si="43"/>
        <v>3.8910505836575791</v>
      </c>
      <c r="EJ27" t="s">
        <v>117</v>
      </c>
      <c r="EK27">
        <v>10</v>
      </c>
      <c r="EL27" s="6">
        <v>0.12800000000000011</v>
      </c>
      <c r="EM27" s="6">
        <v>0.38700000000000045</v>
      </c>
      <c r="EN27" s="6">
        <f t="shared" si="44"/>
        <v>0.51500000000000057</v>
      </c>
      <c r="EO27" s="6">
        <f t="shared" si="45"/>
        <v>1.9417475728155318</v>
      </c>
      <c r="EQ27" t="s">
        <v>84</v>
      </c>
      <c r="ER27">
        <v>9</v>
      </c>
      <c r="ES27" s="6">
        <v>0.10799999999999965</v>
      </c>
      <c r="ET27" s="6">
        <v>0.22100000000000009</v>
      </c>
      <c r="EU27" s="6">
        <f t="shared" si="46"/>
        <v>0.32899999999999974</v>
      </c>
      <c r="EV27" s="6">
        <f t="shared" si="47"/>
        <v>3.0395136778115526</v>
      </c>
      <c r="EX27" t="s">
        <v>78</v>
      </c>
      <c r="EY27" s="6">
        <v>2.9870000000000001</v>
      </c>
      <c r="EZ27" s="6">
        <v>9.9000000000000199E-2</v>
      </c>
      <c r="FA27" s="6">
        <f t="shared" si="48"/>
        <v>3.0860000000000003</v>
      </c>
      <c r="FB27" s="6">
        <f t="shared" si="49"/>
        <v>0.32404406999351909</v>
      </c>
      <c r="FC27" s="6"/>
      <c r="FD27" t="s">
        <v>91</v>
      </c>
      <c r="FE27" s="6">
        <v>0.34800000000000075</v>
      </c>
      <c r="FF27" s="6">
        <v>7.2129999999999992</v>
      </c>
      <c r="FG27" s="6">
        <f t="shared" si="50"/>
        <v>7.5609999999999999</v>
      </c>
      <c r="FH27" s="6">
        <f t="shared" si="51"/>
        <v>0.13225763787858749</v>
      </c>
      <c r="FK27" s="6"/>
      <c r="FL27" s="12"/>
      <c r="FM27" s="6"/>
      <c r="FN27" s="6"/>
      <c r="FO27" s="6"/>
      <c r="FS27" s="6"/>
      <c r="FT27" s="6"/>
      <c r="FU27" s="6"/>
      <c r="GJ27" s="6"/>
    </row>
    <row r="28" spans="1:205" x14ac:dyDescent="0.25">
      <c r="D28" s="6"/>
      <c r="E28" s="6"/>
      <c r="J28" s="6"/>
      <c r="K28" s="6"/>
      <c r="L28" s="6"/>
      <c r="M28" s="6"/>
      <c r="O28" s="6"/>
      <c r="P28" s="12"/>
      <c r="Q28" s="6"/>
      <c r="R28" s="6"/>
      <c r="S28" s="12"/>
      <c r="V28" s="6"/>
      <c r="W28" s="6"/>
      <c r="X28" s="6"/>
      <c r="Y28" s="6"/>
      <c r="AA28" s="6"/>
      <c r="AB28" s="12"/>
      <c r="AD28" s="17"/>
      <c r="AJ28" s="6"/>
      <c r="AK28" s="6"/>
      <c r="AL28" s="6"/>
      <c r="AM28" s="6"/>
      <c r="AP28" s="6"/>
      <c r="AQ28" s="6"/>
      <c r="AR28" s="6"/>
      <c r="AT28" s="6"/>
      <c r="AU28" s="12"/>
      <c r="AV28" s="6"/>
      <c r="AW28" s="6"/>
      <c r="AX28" s="6"/>
      <c r="AZ28" s="6"/>
      <c r="BA28" s="12"/>
      <c r="BB28" s="6"/>
      <c r="BC28" s="6"/>
      <c r="BD28" s="6"/>
      <c r="BF28" s="6"/>
      <c r="BG28" s="6"/>
      <c r="BH28" s="6"/>
      <c r="BI28" s="6"/>
      <c r="BJ28" s="6"/>
      <c r="BL28" s="6"/>
      <c r="BM28" s="12"/>
      <c r="BN28" s="6"/>
      <c r="BO28" s="6"/>
      <c r="BP28" s="6"/>
      <c r="BR28" s="6"/>
      <c r="BS28" s="12"/>
      <c r="BT28" s="6"/>
      <c r="BU28" s="6"/>
      <c r="BV28" s="6"/>
      <c r="BX28" s="6"/>
      <c r="BY28" s="12"/>
      <c r="BZ28" s="6"/>
      <c r="CA28" s="6"/>
      <c r="CB28" s="6"/>
      <c r="CD28" s="6"/>
      <c r="CE28" s="12"/>
      <c r="CF28" s="6"/>
      <c r="CG28" s="6"/>
      <c r="CH28" s="6"/>
      <c r="CK28" s="6"/>
      <c r="CL28" s="12"/>
      <c r="CM28" s="6"/>
      <c r="CN28" s="6"/>
      <c r="CO28" s="6"/>
      <c r="CQ28" s="6"/>
      <c r="CR28" s="12"/>
      <c r="CS28" s="6"/>
      <c r="CT28" s="6"/>
      <c r="CU28" s="6"/>
      <c r="CW28" s="6"/>
      <c r="CX28" s="12"/>
      <c r="CY28" s="6"/>
      <c r="CZ28" s="6"/>
      <c r="DA28" s="6"/>
      <c r="DC28" s="6"/>
      <c r="DD28" s="12"/>
      <c r="DE28" s="6"/>
      <c r="DF28" s="6"/>
      <c r="DG28" s="6"/>
      <c r="DI28" s="6"/>
      <c r="DJ28" s="12"/>
      <c r="DK28" s="6"/>
      <c r="DL28" s="6"/>
      <c r="DM28" s="6"/>
      <c r="DP28" s="6"/>
      <c r="DQ28" s="12"/>
      <c r="DW28" s="12"/>
      <c r="DX28" s="6"/>
      <c r="EA28" s="6"/>
      <c r="EB28" s="6"/>
      <c r="EK28" s="12"/>
      <c r="EL28" s="17"/>
      <c r="ES28" s="17"/>
      <c r="EY28" s="6"/>
      <c r="EZ28" s="12"/>
      <c r="FA28" s="6"/>
      <c r="FB28" s="6"/>
      <c r="FC28" s="6"/>
      <c r="FE28" s="6"/>
      <c r="FF28" s="12"/>
      <c r="FG28" s="6"/>
      <c r="FH28" s="6"/>
      <c r="FK28" s="6"/>
      <c r="FL28" s="12"/>
      <c r="FM28" s="6"/>
      <c r="FN28" s="6"/>
      <c r="FO28" s="6"/>
      <c r="FQ28" s="6"/>
      <c r="FR28" s="12"/>
      <c r="FS28" s="6"/>
      <c r="FT28" s="6"/>
      <c r="FU28" s="6"/>
      <c r="GJ28" s="6"/>
    </row>
    <row r="29" spans="1:205" x14ac:dyDescent="0.25">
      <c r="D29" s="8" t="s">
        <v>305</v>
      </c>
      <c r="E29" s="10">
        <f>(E15+E16)/2</f>
        <v>0.3105</v>
      </c>
      <c r="J29" s="8" t="s">
        <v>305</v>
      </c>
      <c r="K29" s="10">
        <f>(K15+K16)/2</f>
        <v>0.33849999999999947</v>
      </c>
      <c r="M29" s="6"/>
      <c r="N29" s="6"/>
      <c r="P29" s="8" t="s">
        <v>305</v>
      </c>
      <c r="Q29" s="10">
        <f>(Q15+Q16)/2</f>
        <v>0.30650000000000066</v>
      </c>
      <c r="S29" s="12"/>
      <c r="V29" s="8" t="s">
        <v>305</v>
      </c>
      <c r="W29" s="10">
        <f>(W15+W16)/2</f>
        <v>0.64049999999999996</v>
      </c>
      <c r="Y29" s="6"/>
      <c r="AB29" s="8" t="s">
        <v>305</v>
      </c>
      <c r="AC29" s="10">
        <f>(AC15+AC16)/2</f>
        <v>0.34949999999999992</v>
      </c>
      <c r="AE29" s="6"/>
      <c r="AF29" s="6"/>
      <c r="AG29" s="6"/>
      <c r="AI29" s="8" t="s">
        <v>305</v>
      </c>
      <c r="AJ29" s="10">
        <f>(AJ14+AJ15)/2</f>
        <v>0.82499999999999962</v>
      </c>
      <c r="AL29" s="6"/>
      <c r="AM29" s="6"/>
      <c r="AO29" s="8" t="s">
        <v>305</v>
      </c>
      <c r="AP29" s="10">
        <f>AP13</f>
        <v>0.61899999999999977</v>
      </c>
      <c r="AR29" s="6"/>
      <c r="AU29" s="8" t="s">
        <v>305</v>
      </c>
      <c r="AV29" s="10">
        <f>AV14</f>
        <v>0.66300000000000026</v>
      </c>
      <c r="AX29" s="6"/>
      <c r="BA29" s="8" t="s">
        <v>305</v>
      </c>
      <c r="BB29" s="10">
        <f>BB12</f>
        <v>0.7629999999999999</v>
      </c>
      <c r="BD29" s="6"/>
      <c r="BE29" s="6"/>
      <c r="BG29" s="8" t="s">
        <v>305</v>
      </c>
      <c r="BH29" s="10">
        <f>(BH15+BH16)/2</f>
        <v>1.0760000000000005</v>
      </c>
      <c r="BJ29" s="6"/>
      <c r="BK29" s="6"/>
      <c r="BM29" s="8" t="s">
        <v>305</v>
      </c>
      <c r="BN29" s="10">
        <f>(BN15+BN16)/2</f>
        <v>0.47550000000000026</v>
      </c>
      <c r="BP29" s="6"/>
      <c r="BQ29" s="6"/>
      <c r="BS29" s="8" t="s">
        <v>305</v>
      </c>
      <c r="BT29" s="10">
        <f>(BT15+BT16)/2</f>
        <v>0.3230000000000004</v>
      </c>
      <c r="BV29" s="6"/>
      <c r="BW29" s="6"/>
      <c r="BY29" s="8" t="s">
        <v>305</v>
      </c>
      <c r="BZ29" s="10">
        <f>(BZ15+BZ16)/2</f>
        <v>0.25200000000000067</v>
      </c>
      <c r="CB29" s="6"/>
      <c r="CC29" s="6"/>
      <c r="CE29" s="8" t="s">
        <v>305</v>
      </c>
      <c r="CF29" s="10">
        <f>(CF15+CF16)/2</f>
        <v>0.36149999999999949</v>
      </c>
      <c r="CH29" s="6"/>
      <c r="CL29" s="8" t="s">
        <v>305</v>
      </c>
      <c r="CM29" s="10">
        <f>CM13</f>
        <v>1.9849999999999994</v>
      </c>
      <c r="CO29" s="6"/>
      <c r="CR29" s="8" t="s">
        <v>305</v>
      </c>
      <c r="CS29" s="10">
        <f>CS15</f>
        <v>1.0869999999999997</v>
      </c>
      <c r="CU29" s="6"/>
      <c r="CV29" s="6"/>
      <c r="CX29" s="8" t="s">
        <v>305</v>
      </c>
      <c r="CY29" s="10">
        <f>CY14</f>
        <v>1.0510000000000019</v>
      </c>
      <c r="CZ29" s="10"/>
      <c r="DA29" s="6"/>
      <c r="DB29" s="6"/>
      <c r="DD29" s="8" t="s">
        <v>305</v>
      </c>
      <c r="DE29" s="10">
        <f>(DE10+DE11)/2</f>
        <v>1.2035</v>
      </c>
      <c r="DG29" s="6"/>
      <c r="DH29" s="6"/>
      <c r="DJ29" s="8" t="s">
        <v>305</v>
      </c>
      <c r="DK29" s="10">
        <f>(DK10+DK11)/2</f>
        <v>1.3274999999999997</v>
      </c>
      <c r="DM29" s="6"/>
      <c r="DP29" s="6"/>
      <c r="DR29" s="8" t="s">
        <v>305</v>
      </c>
      <c r="DS29" s="10">
        <f>(DS15+DS16)/2</f>
        <v>0.19899999999999984</v>
      </c>
      <c r="DW29" s="6"/>
      <c r="DY29" s="8" t="s">
        <v>305</v>
      </c>
      <c r="DZ29" s="10">
        <f>(DZ15+DZ16)/2</f>
        <v>0.25649999999999984</v>
      </c>
      <c r="EB29" s="6"/>
      <c r="EE29"/>
      <c r="EF29" s="8" t="s">
        <v>305</v>
      </c>
      <c r="EG29" s="10">
        <f>(EG15+EG16)/2</f>
        <v>0.21850000000000003</v>
      </c>
      <c r="EH29"/>
      <c r="EM29" s="8" t="s">
        <v>305</v>
      </c>
      <c r="EN29" s="10">
        <f>(EN15+EN16)/2</f>
        <v>0.31000000000000005</v>
      </c>
      <c r="ET29" s="8" t="s">
        <v>305</v>
      </c>
      <c r="EU29" s="10">
        <f>(EU15+EU16)/2</f>
        <v>0.26599999999999957</v>
      </c>
      <c r="EX29" s="6"/>
      <c r="EZ29" s="8" t="s">
        <v>305</v>
      </c>
      <c r="FA29" s="10">
        <f>(FA15+FA16)/2</f>
        <v>1.0670000000000002</v>
      </c>
      <c r="FC29" s="6"/>
      <c r="FD29" s="6"/>
      <c r="FF29" s="8" t="s">
        <v>305</v>
      </c>
      <c r="FG29" s="10">
        <f>(FG15+FG16)/2</f>
        <v>0.80250000000000021</v>
      </c>
      <c r="FJ29" s="6"/>
      <c r="FL29" s="8" t="s">
        <v>305</v>
      </c>
      <c r="FM29" s="10">
        <f>FM14</f>
        <v>0.59699999999999775</v>
      </c>
      <c r="FR29" s="8" t="s">
        <v>305</v>
      </c>
      <c r="FS29" s="10">
        <f>FS15</f>
        <v>0.70599999999999952</v>
      </c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</row>
    <row r="30" spans="1:205" x14ac:dyDescent="0.25">
      <c r="D30" s="8" t="s">
        <v>313</v>
      </c>
      <c r="E30" s="10">
        <f>1/E29</f>
        <v>3.2206119162640903</v>
      </c>
      <c r="J30" s="8" t="s">
        <v>313</v>
      </c>
      <c r="K30" s="17">
        <f>1/K29</f>
        <v>2.9542097488921759</v>
      </c>
      <c r="M30" s="6"/>
      <c r="N30" s="6"/>
      <c r="P30" s="8" t="s">
        <v>313</v>
      </c>
      <c r="Q30" s="17">
        <f>1/Q29</f>
        <v>3.2626427406198952</v>
      </c>
      <c r="S30" s="12"/>
      <c r="V30" s="8" t="s">
        <v>313</v>
      </c>
      <c r="W30" s="17">
        <f>1/W29</f>
        <v>1.5612802498048401</v>
      </c>
      <c r="Y30" s="6"/>
      <c r="Z30" s="6"/>
      <c r="AB30" s="8" t="s">
        <v>313</v>
      </c>
      <c r="AC30" s="17">
        <f>1/AC29</f>
        <v>2.8612303290414887</v>
      </c>
      <c r="AE30" s="6"/>
      <c r="AF30" s="6"/>
      <c r="AG30" s="6"/>
      <c r="AI30" s="8" t="s">
        <v>313</v>
      </c>
      <c r="AJ30" s="10">
        <f>1/AJ29</f>
        <v>1.2121212121212126</v>
      </c>
      <c r="AL30" s="6"/>
      <c r="AM30" s="6"/>
      <c r="AO30" s="8" t="s">
        <v>313</v>
      </c>
      <c r="AP30" s="10">
        <f>1/AP29</f>
        <v>1.6155088852988697</v>
      </c>
      <c r="AR30" s="6"/>
      <c r="AU30" s="8" t="s">
        <v>313</v>
      </c>
      <c r="AV30" s="10">
        <f>1/AV29</f>
        <v>1.5082956259426843</v>
      </c>
      <c r="AX30" s="6"/>
      <c r="BA30" s="8" t="s">
        <v>313</v>
      </c>
      <c r="BB30" s="10">
        <f>1/BB29</f>
        <v>1.3106159895150722</v>
      </c>
      <c r="BD30" s="6"/>
      <c r="BE30" s="6"/>
      <c r="BG30" s="8" t="s">
        <v>313</v>
      </c>
      <c r="BH30" s="17">
        <f>1/BH29</f>
        <v>0.9293680297397765</v>
      </c>
      <c r="BJ30" s="6"/>
      <c r="BK30" s="6"/>
      <c r="BM30" s="8" t="s">
        <v>313</v>
      </c>
      <c r="BN30" s="17">
        <f>1/BN29</f>
        <v>2.103049421661408</v>
      </c>
      <c r="BP30" s="6"/>
      <c r="BQ30" s="6"/>
      <c r="BS30" s="8" t="s">
        <v>313</v>
      </c>
      <c r="BT30" s="17">
        <f>1/BT29</f>
        <v>3.0959752321981386</v>
      </c>
      <c r="BV30" s="6"/>
      <c r="BW30" s="6"/>
      <c r="BY30" s="8" t="s">
        <v>313</v>
      </c>
      <c r="BZ30" s="17">
        <f>1/BZ29</f>
        <v>3.9682539682539577</v>
      </c>
      <c r="CB30" s="6"/>
      <c r="CC30" s="6"/>
      <c r="CE30" s="8" t="s">
        <v>313</v>
      </c>
      <c r="CF30" s="17">
        <f>1/CF29</f>
        <v>2.7662517289073345</v>
      </c>
      <c r="CH30" s="6"/>
      <c r="CL30" s="8" t="s">
        <v>313</v>
      </c>
      <c r="CM30" s="17">
        <f>1/CM29</f>
        <v>0.50377833753148626</v>
      </c>
      <c r="CO30" s="6"/>
      <c r="CR30" s="8" t="s">
        <v>313</v>
      </c>
      <c r="CS30" s="17">
        <f>1/CS29</f>
        <v>0.91996320147194133</v>
      </c>
      <c r="CU30" s="6"/>
      <c r="CV30" s="6"/>
      <c r="CX30" s="8" t="s">
        <v>313</v>
      </c>
      <c r="CY30" s="17">
        <f>1/CY29</f>
        <v>0.95147478591817147</v>
      </c>
      <c r="DA30" s="6"/>
      <c r="DB30" s="6"/>
      <c r="DD30" s="8" t="s">
        <v>313</v>
      </c>
      <c r="DE30" s="17">
        <f>1/DE29</f>
        <v>0.83090984628167841</v>
      </c>
      <c r="DG30" s="6"/>
      <c r="DH30" s="6"/>
      <c r="DJ30" s="8" t="s">
        <v>313</v>
      </c>
      <c r="DK30" s="17">
        <f>1/DK29</f>
        <v>0.75329566854990604</v>
      </c>
      <c r="DM30" s="6"/>
      <c r="DP30" s="6"/>
      <c r="DR30" s="8" t="s">
        <v>313</v>
      </c>
      <c r="DS30" s="17">
        <f>1/DS29</f>
        <v>5.0251256281407075</v>
      </c>
      <c r="DW30" s="6"/>
      <c r="DY30" s="8" t="s">
        <v>313</v>
      </c>
      <c r="DZ30" s="17">
        <f>1/DZ29</f>
        <v>3.8986354775828485</v>
      </c>
      <c r="EB30" s="6"/>
      <c r="EE30"/>
      <c r="EF30" s="8" t="s">
        <v>313</v>
      </c>
      <c r="EG30" s="17">
        <f>1/EG29</f>
        <v>4.5766590389016013</v>
      </c>
      <c r="EH30"/>
      <c r="EM30" s="8" t="s">
        <v>313</v>
      </c>
      <c r="EN30" s="17">
        <f>1/EN29</f>
        <v>3.2258064516129026</v>
      </c>
      <c r="ET30" s="8" t="s">
        <v>313</v>
      </c>
      <c r="EU30" s="17">
        <f>1/EU29</f>
        <v>3.7593984962406077</v>
      </c>
      <c r="EX30" s="6"/>
      <c r="EZ30" s="8" t="s">
        <v>313</v>
      </c>
      <c r="FA30" s="17">
        <f>1/FA29</f>
        <v>0.93720712277413298</v>
      </c>
      <c r="FC30" s="6"/>
      <c r="FD30" s="6"/>
      <c r="FF30" s="8" t="s">
        <v>313</v>
      </c>
      <c r="FG30" s="17">
        <f>1/FG29</f>
        <v>1.246105919003115</v>
      </c>
      <c r="FJ30" s="6"/>
      <c r="FL30" s="8" t="s">
        <v>313</v>
      </c>
      <c r="FM30" s="17">
        <f>1/FM29</f>
        <v>1.6750418760469075</v>
      </c>
      <c r="FR30" s="8" t="s">
        <v>313</v>
      </c>
      <c r="FS30" s="17">
        <f>1/FS29</f>
        <v>1.4164305949008509</v>
      </c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</row>
    <row r="31" spans="1:205" x14ac:dyDescent="0.25">
      <c r="D31" s="7"/>
      <c r="E31" s="10"/>
      <c r="G31" s="6"/>
      <c r="J31" s="7"/>
      <c r="M31" s="6"/>
      <c r="N31" s="6"/>
      <c r="P31" s="7"/>
      <c r="S31" s="12"/>
      <c r="V31" s="7"/>
      <c r="Y31" s="6"/>
      <c r="Z31" s="6"/>
      <c r="AB31" s="7"/>
      <c r="AE31" s="6"/>
      <c r="AF31" s="6"/>
      <c r="AG31" s="6"/>
      <c r="AI31" s="7"/>
      <c r="AJ31" s="10"/>
      <c r="AL31" s="6"/>
      <c r="AM31" s="6"/>
      <c r="AO31" s="7"/>
      <c r="AP31" s="10"/>
      <c r="AR31" s="6"/>
      <c r="AU31" s="7"/>
      <c r="AV31" s="10"/>
      <c r="AX31" s="6"/>
      <c r="BA31" s="7"/>
      <c r="BB31" s="10"/>
      <c r="BD31" s="6"/>
      <c r="BE31" s="6"/>
      <c r="BG31" s="7"/>
      <c r="BJ31" s="6"/>
      <c r="BK31" s="6"/>
      <c r="BM31" s="7"/>
      <c r="BP31" s="6"/>
      <c r="BQ31" s="6"/>
      <c r="BS31" s="7"/>
      <c r="BV31" s="6"/>
      <c r="BW31" s="6"/>
      <c r="BY31" s="7"/>
      <c r="CB31" s="6"/>
      <c r="CC31" s="6"/>
      <c r="CE31" s="7"/>
      <c r="CH31" s="6"/>
      <c r="CL31" s="7"/>
      <c r="CO31" s="6"/>
      <c r="CR31" s="7"/>
      <c r="CU31" s="6"/>
      <c r="CV31" s="6"/>
      <c r="CX31" s="7"/>
      <c r="DA31" s="6"/>
      <c r="DB31" s="6"/>
      <c r="DD31" s="7"/>
      <c r="DG31" s="6"/>
      <c r="DH31" s="6"/>
      <c r="DJ31" s="7"/>
      <c r="DM31" s="6"/>
      <c r="DP31" s="6"/>
      <c r="DR31" s="7"/>
      <c r="DS31"/>
      <c r="DW31" s="6"/>
      <c r="DY31" s="7"/>
      <c r="DZ31"/>
      <c r="EB31" s="6"/>
      <c r="EE31"/>
      <c r="EF31" s="7"/>
      <c r="EG31"/>
      <c r="EH31"/>
      <c r="EM31" s="7"/>
      <c r="ET31" s="7"/>
      <c r="EX31" s="6"/>
      <c r="EZ31" s="7"/>
      <c r="FC31" s="6"/>
      <c r="FD31" s="6"/>
      <c r="FF31" s="7"/>
      <c r="FJ31" s="6"/>
      <c r="FL31" s="7"/>
      <c r="FR31" s="7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</row>
    <row r="32" spans="1:205" x14ac:dyDescent="0.25">
      <c r="D32" s="8" t="s">
        <v>147</v>
      </c>
      <c r="E32" s="10">
        <f>AVERAGE(E4:E27)</f>
        <v>0.32245833333333335</v>
      </c>
      <c r="F32" s="10">
        <f>AVERAGE(F4:F27)</f>
        <v>3.5033755703368423</v>
      </c>
      <c r="G32" s="6"/>
      <c r="J32" s="8" t="s">
        <v>147</v>
      </c>
      <c r="K32" s="10">
        <f>AVERAGE(K4:K27)</f>
        <v>0.69120833333333331</v>
      </c>
      <c r="L32" s="10">
        <f>AVERAGE(L4:L27)</f>
        <v>3.0804933128072407</v>
      </c>
      <c r="M32" s="6"/>
      <c r="N32" s="6"/>
      <c r="P32" s="8" t="s">
        <v>147</v>
      </c>
      <c r="Q32" s="10">
        <f>AVERAGE(Q4:Q27)</f>
        <v>0.36895833333333328</v>
      </c>
      <c r="R32" s="10">
        <f>AVERAGE(R4:R27)</f>
        <v>3.422065463891808</v>
      </c>
      <c r="V32" s="8" t="s">
        <v>147</v>
      </c>
      <c r="W32" s="10">
        <f>AVERAGE(W4:W27)</f>
        <v>0.66091666666666671</v>
      </c>
      <c r="X32" s="10">
        <f>AVERAGE(X4:X27)</f>
        <v>1.5967984648692946</v>
      </c>
      <c r="Y32" s="6"/>
      <c r="Z32" s="6"/>
      <c r="AB32" s="8" t="s">
        <v>147</v>
      </c>
      <c r="AC32" s="10">
        <f>AVERAGE(AC4:AC27)</f>
        <v>0.34066666666666662</v>
      </c>
      <c r="AD32" s="10">
        <f>AVERAGE(AD4:AD27)</f>
        <v>3.0451846057949798</v>
      </c>
      <c r="AE32" s="6"/>
      <c r="AF32" s="6"/>
      <c r="AG32" s="6"/>
      <c r="AI32" s="8" t="s">
        <v>147</v>
      </c>
      <c r="AJ32" s="10">
        <f>AVERAGE(AJ4:AJ25)</f>
        <v>0.8384090909090911</v>
      </c>
      <c r="AK32" s="10">
        <f>AVERAGE(AK4:AK25)</f>
        <v>1.2048221918979629</v>
      </c>
      <c r="AL32" s="6"/>
      <c r="AM32" s="6"/>
      <c r="AO32" s="8" t="s">
        <v>147</v>
      </c>
      <c r="AP32" s="10">
        <f>AVERAGE(AP4:AP22)</f>
        <v>0.62310526315789483</v>
      </c>
      <c r="AQ32" s="10">
        <f>AVERAGE(AQ4:AQ22)</f>
        <v>1.6734004003847838</v>
      </c>
      <c r="AR32" s="6"/>
      <c r="AU32" s="8" t="s">
        <v>147</v>
      </c>
      <c r="AV32" s="10">
        <f>AVERAGE(AV4:AV24)</f>
        <v>0.7376666666666668</v>
      </c>
      <c r="AW32" s="10">
        <f>AVERAGE(AW4:AW24)</f>
        <v>1.5201578624749292</v>
      </c>
      <c r="AX32" s="6"/>
      <c r="BA32" s="8" t="s">
        <v>147</v>
      </c>
      <c r="BB32" s="10">
        <f>AVERAGE(BB4:BB20)</f>
        <v>0.82235294117647051</v>
      </c>
      <c r="BC32" s="10">
        <f>AVERAGE(BC4:BC20)</f>
        <v>1.2660873937505386</v>
      </c>
      <c r="BD32" s="6"/>
      <c r="BE32" s="6"/>
      <c r="BG32" s="8" t="s">
        <v>147</v>
      </c>
      <c r="BH32" s="10">
        <f>AVERAGE(BH4:BH27)</f>
        <v>1.0975416666666666</v>
      </c>
      <c r="BI32" s="10">
        <f>AVERAGE(BI4:BI27)</f>
        <v>0.94828776733835085</v>
      </c>
      <c r="BJ32" s="6"/>
      <c r="BK32" s="6"/>
      <c r="BM32" s="8" t="s">
        <v>147</v>
      </c>
      <c r="BN32" s="10">
        <f>AVERAGE(BN4:BN27)</f>
        <v>0.5485000000000001</v>
      </c>
      <c r="BO32" s="10">
        <f>AVERAGE(BO4:BO27)</f>
        <v>2.0145276207943263</v>
      </c>
      <c r="BP32" s="6"/>
      <c r="BQ32" s="6"/>
      <c r="BS32" s="8" t="s">
        <v>147</v>
      </c>
      <c r="BT32" s="10">
        <f>AVERAGE(BT4:BT27)</f>
        <v>0.33479166666666665</v>
      </c>
      <c r="BU32" s="10">
        <f>AVERAGE(BU4:BU27)</f>
        <v>3.0106496687307476</v>
      </c>
      <c r="BV32" s="6"/>
      <c r="BW32" s="6"/>
      <c r="BY32" s="8" t="s">
        <v>147</v>
      </c>
      <c r="BZ32" s="10">
        <f>AVERAGE(BZ4:BZ27)</f>
        <v>0.25083333333333335</v>
      </c>
      <c r="CA32" s="10">
        <f>AVERAGE(CA4:CA27)</f>
        <v>4.0092816081564058</v>
      </c>
      <c r="CB32" s="6"/>
      <c r="CC32" s="6"/>
      <c r="CE32" s="8" t="s">
        <v>147</v>
      </c>
      <c r="CF32" s="10">
        <f>AVERAGE(CF4:CF27)</f>
        <v>0.3867916666666667</v>
      </c>
      <c r="CG32" s="10">
        <f>AVERAGE(CG4:CG27)</f>
        <v>2.708343403118413</v>
      </c>
      <c r="CH32" s="6"/>
      <c r="CL32" s="8" t="s">
        <v>147</v>
      </c>
      <c r="CM32" s="10">
        <f>AVERAGE(CM4:CM22)</f>
        <v>2.1088421052631579</v>
      </c>
      <c r="CN32" s="10">
        <f>AVERAGE(CN4:CN22)</f>
        <v>0.50024943645133324</v>
      </c>
      <c r="CO32" s="6"/>
      <c r="CR32" s="8" t="s">
        <v>147</v>
      </c>
      <c r="CS32" s="10">
        <f>AVERAGE(CS4:CS26)</f>
        <v>1.2501304347826085</v>
      </c>
      <c r="CT32" s="10">
        <f>AVERAGE(CT4:CT27)</f>
        <v>0.91045993518222712</v>
      </c>
      <c r="CU32" s="6"/>
      <c r="CV32" s="6"/>
      <c r="CX32" s="8" t="s">
        <v>147</v>
      </c>
      <c r="CY32" s="10">
        <f>AVERAGE(CY4:CY24)</f>
        <v>1.0326666666666664</v>
      </c>
      <c r="CZ32" s="10">
        <f>AVERAGE(CZ4:CZ24)</f>
        <v>0.98033310159448472</v>
      </c>
      <c r="DA32" s="6"/>
      <c r="DB32" s="6"/>
      <c r="DD32" s="8" t="s">
        <v>147</v>
      </c>
      <c r="DE32" s="10">
        <f>AVERAGE(DE4:DE17)</f>
        <v>1.1717857142857144</v>
      </c>
      <c r="DF32" s="10">
        <f>AVERAGE(DF4:DF17)</f>
        <v>0.85748783528598793</v>
      </c>
      <c r="DG32" s="6"/>
      <c r="DH32" s="6"/>
      <c r="DJ32" s="8" t="s">
        <v>147</v>
      </c>
      <c r="DK32" s="10">
        <f>AVERAGE(DK4:DK17)</f>
        <v>1.268</v>
      </c>
      <c r="DL32" s="10">
        <f>AVERAGE(DL4:DL17)</f>
        <v>1.129487556638004</v>
      </c>
      <c r="DM32" s="6"/>
      <c r="DP32" s="6"/>
      <c r="DR32" s="8" t="s">
        <v>147</v>
      </c>
      <c r="DS32" s="10">
        <f>AVERAGE(DS4:DS27)</f>
        <v>0.20029166666666667</v>
      </c>
      <c r="DT32" s="10">
        <f>AVERAGE(DT4:DT27)</f>
        <v>5.0313344506131905</v>
      </c>
      <c r="DW32" s="6"/>
      <c r="DY32" s="8" t="s">
        <v>147</v>
      </c>
      <c r="DZ32" s="10">
        <f>AVERAGE(DZ4:DZ27)</f>
        <v>0.25762499999999994</v>
      </c>
      <c r="EA32" s="10">
        <f>AVERAGE(EA4:EA27)</f>
        <v>3.9085607308992554</v>
      </c>
      <c r="EB32" s="6"/>
      <c r="EE32"/>
      <c r="EF32" s="8" t="s">
        <v>147</v>
      </c>
      <c r="EG32" s="10">
        <f>AVERAGE(EG4:EG27)</f>
        <v>0.22041666666666668</v>
      </c>
      <c r="EH32" s="10">
        <f>AVERAGE(EH4:EH27)</f>
        <v>4.5550752910770989</v>
      </c>
      <c r="EM32" s="8" t="s">
        <v>147</v>
      </c>
      <c r="EN32" s="10">
        <f>AVERAGE(EN4:EN27)</f>
        <v>0.31858333333333327</v>
      </c>
      <c r="EO32" s="10">
        <f>AVERAGE(EO4:EO27)</f>
        <v>3.1832467447641242</v>
      </c>
      <c r="ET32" s="8" t="s">
        <v>147</v>
      </c>
      <c r="EU32" s="10">
        <f>AVERAGE(EU4:EU27)</f>
        <v>0.26879166666666671</v>
      </c>
      <c r="EV32" s="10">
        <f>AVERAGE(EV4:EV27)</f>
        <v>3.7460319407469318</v>
      </c>
      <c r="EX32" s="6"/>
      <c r="EZ32" s="8" t="s">
        <v>147</v>
      </c>
      <c r="FA32" s="10">
        <f>AVERAGE(FA4:FA27)</f>
        <v>1.2160833333333334</v>
      </c>
      <c r="FB32" s="10">
        <f>AVERAGE(FB4:FB27)</f>
        <v>0.88501384811573203</v>
      </c>
      <c r="FC32" s="6"/>
      <c r="FD32" s="6"/>
      <c r="FF32" s="8" t="s">
        <v>147</v>
      </c>
      <c r="FG32" s="10">
        <f>AVERAGE(FG4:FG27)</f>
        <v>1.0923333333333334</v>
      </c>
      <c r="FH32" s="10">
        <f>AVERAGE(FH4:FH27)</f>
        <v>1.1964304089455295</v>
      </c>
      <c r="FJ32" s="6"/>
      <c r="FL32" s="8" t="s">
        <v>147</v>
      </c>
      <c r="FM32" s="10">
        <f>AVERAGE(FM4:FM24)</f>
        <v>0.59842857142857131</v>
      </c>
      <c r="FN32" s="10">
        <f>AVERAGE(FN4:FN24)</f>
        <v>1.7431002817069459</v>
      </c>
      <c r="FR32" s="8" t="s">
        <v>147</v>
      </c>
      <c r="FS32" s="10">
        <f>AVERAGE(FS4:FS26)</f>
        <v>0.81386956521739118</v>
      </c>
      <c r="FT32" s="10">
        <f>AVERAGE(FT4:FT26)</f>
        <v>1.3875361562557855</v>
      </c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</row>
    <row r="33" spans="3:205" x14ac:dyDescent="0.25">
      <c r="D33" s="8" t="s">
        <v>149</v>
      </c>
      <c r="E33" s="6">
        <f>STDEVA(E4:E27)</f>
        <v>0.1343431618837653</v>
      </c>
      <c r="F33" s="6">
        <f>STDEVA(F4:F27)</f>
        <v>1.1329924151501856</v>
      </c>
      <c r="G33" s="6"/>
      <c r="J33" s="8" t="s">
        <v>149</v>
      </c>
      <c r="K33" s="6">
        <f>STDEVA(K4:K27)</f>
        <v>0.55711687784495467</v>
      </c>
      <c r="L33" s="6">
        <f>STDEVA(L4:L27)</f>
        <v>2.4714541802765342</v>
      </c>
      <c r="M33" s="6"/>
      <c r="N33" s="6"/>
      <c r="P33" s="8" t="s">
        <v>149</v>
      </c>
      <c r="Q33" s="6">
        <f>STDEVA(Q4:Q27)</f>
        <v>0.20112844244989009</v>
      </c>
      <c r="R33" s="6">
        <f>STDEVA(R4:R27)</f>
        <v>1.4919437632350454</v>
      </c>
      <c r="S33" s="12"/>
      <c r="V33" s="8" t="s">
        <v>149</v>
      </c>
      <c r="W33" s="6">
        <f>STDEVA(W4:W27)</f>
        <v>0.15901816047960898</v>
      </c>
      <c r="X33" s="6">
        <f>STDEVA(X4:X27)</f>
        <v>0.37912555742517684</v>
      </c>
      <c r="Y33" s="6"/>
      <c r="Z33" s="6"/>
      <c r="AB33" s="8" t="s">
        <v>149</v>
      </c>
      <c r="AC33" s="6">
        <f>STDEVA(AC4:AC27)</f>
        <v>6.0717927061673657E-2</v>
      </c>
      <c r="AD33" s="6">
        <f>STDEVA(AD4:AD27)</f>
        <v>0.66649978530514375</v>
      </c>
      <c r="AE33" s="6"/>
      <c r="AF33" s="6"/>
      <c r="AG33" s="6"/>
      <c r="AI33" s="8" t="s">
        <v>149</v>
      </c>
      <c r="AJ33" s="6">
        <f>STDEVA(AJ4:AJ25)</f>
        <v>8.659465456443563E-2</v>
      </c>
      <c r="AK33" s="6">
        <f>STDEVA(AK4:AK25)</f>
        <v>0.1235303700609192</v>
      </c>
      <c r="AL33" s="6"/>
      <c r="AM33" s="6"/>
      <c r="AO33" s="8" t="s">
        <v>149</v>
      </c>
      <c r="AP33" s="6">
        <f>STDEVA(AP4:AP22)</f>
        <v>0.13262222653371525</v>
      </c>
      <c r="AQ33" s="6">
        <f>STDEVA(AQ4:AQ22)</f>
        <v>0.35363814744095884</v>
      </c>
      <c r="AR33" s="6"/>
      <c r="AU33" s="8" t="s">
        <v>149</v>
      </c>
      <c r="AV33" s="6">
        <f>STDEVA(AV4:AV24)</f>
        <v>0.23260789611131691</v>
      </c>
      <c r="AW33" s="6">
        <f>STDEVA(AW4:AW24)</f>
        <v>0.62768612668284773</v>
      </c>
      <c r="AX33" s="6"/>
      <c r="BA33" s="8" t="s">
        <v>149</v>
      </c>
      <c r="BB33" s="6">
        <f>STDEVA(BB4:BB20)</f>
        <v>0.17380914143697643</v>
      </c>
      <c r="BC33" s="6">
        <f>STDEVA(BC4:BC20)</f>
        <v>0.25905049501861499</v>
      </c>
      <c r="BD33" s="6"/>
      <c r="BE33" s="6"/>
      <c r="BG33" s="8" t="s">
        <v>149</v>
      </c>
      <c r="BH33" s="6">
        <f>STDEVA(BH4:BH27)</f>
        <v>0.24541623545150523</v>
      </c>
      <c r="BI33" s="6">
        <f>STDEVA(BI4:BI27)</f>
        <v>0.17849671410821571</v>
      </c>
      <c r="BJ33" s="6"/>
      <c r="BK33" s="6"/>
      <c r="BM33" s="8" t="s">
        <v>149</v>
      </c>
      <c r="BN33" s="6">
        <f>STDEVA(BN4:BN27)</f>
        <v>0.31152109287229324</v>
      </c>
      <c r="BO33" s="6">
        <f>STDEVA(BO4:BO27)</f>
        <v>0.3801708225383999</v>
      </c>
      <c r="BP33" s="6"/>
      <c r="BQ33" s="6"/>
      <c r="BS33" s="8" t="s">
        <v>149</v>
      </c>
      <c r="BT33" s="6">
        <f>STDEVA(BT4:BT27)</f>
        <v>3.0934684581306739E-2</v>
      </c>
      <c r="BU33" s="6">
        <f>STDEVA(BU4:BU27)</f>
        <v>0.26964744522506834</v>
      </c>
      <c r="BV33" s="6"/>
      <c r="BW33" s="6"/>
      <c r="BY33" s="8" t="s">
        <v>149</v>
      </c>
      <c r="BZ33" s="6">
        <f>STDEVA(BZ4:BZ27)</f>
        <v>1.8714483269862591E-2</v>
      </c>
      <c r="CA33" s="6">
        <f>STDEVA(CA4:CA27)</f>
        <v>0.31877604625534123</v>
      </c>
      <c r="CB33" s="6"/>
      <c r="CC33" s="6"/>
      <c r="CE33" s="8" t="s">
        <v>149</v>
      </c>
      <c r="CF33" s="6">
        <f>STDEVA(CF4:CF27)</f>
        <v>0.10045763942498633</v>
      </c>
      <c r="CG33" s="6">
        <f>STDEVA(CG4:CG27)</f>
        <v>0.51635688657137502</v>
      </c>
      <c r="CH33" s="6"/>
      <c r="CL33" s="8" t="s">
        <v>149</v>
      </c>
      <c r="CM33" s="6">
        <f>STDEVA(CM4:CM22)</f>
        <v>0.54817761346705252</v>
      </c>
      <c r="CN33" s="6">
        <f>STDEVA(CN4:CN22)</f>
        <v>0.11057754383274293</v>
      </c>
      <c r="CO33" s="6"/>
      <c r="CR33" s="8" t="s">
        <v>149</v>
      </c>
      <c r="CS33" s="6">
        <f>STDEVA(CS4:CS26)</f>
        <v>0.47504672539061671</v>
      </c>
      <c r="CT33" s="6">
        <f>STDEVA(CT4:CT27)</f>
        <v>0.33696143743757379</v>
      </c>
      <c r="CU33" s="6"/>
      <c r="CV33" s="6"/>
      <c r="CX33" s="8" t="s">
        <v>149</v>
      </c>
      <c r="CY33" s="6">
        <f>STDEVA(CY4:CY24)</f>
        <v>0.11261231430591108</v>
      </c>
      <c r="CZ33" s="6">
        <f>STDEVA(CZ4:CZ24)</f>
        <v>0.11628436297751475</v>
      </c>
      <c r="DA33" s="6"/>
      <c r="DB33" s="6"/>
      <c r="DD33" s="8" t="s">
        <v>149</v>
      </c>
      <c r="DE33" s="6">
        <f>STDEVA(DE4:DE17)</f>
        <v>8.1835838088238633E-2</v>
      </c>
      <c r="DF33" s="6">
        <f>STDEVA(DF4:DF17)</f>
        <v>6.3231050951192316E-2</v>
      </c>
      <c r="DG33" s="6"/>
      <c r="DH33" s="6"/>
      <c r="DJ33" s="8" t="s">
        <v>149</v>
      </c>
      <c r="DK33" s="6">
        <f>STDEVA(DK4:DK17)</f>
        <v>0.3606683966023253</v>
      </c>
      <c r="DL33" s="6">
        <f>STDEVA(DL4:DL17)</f>
        <v>1.4131131490854776</v>
      </c>
      <c r="DM33" s="6"/>
      <c r="DP33" s="6"/>
      <c r="DR33" s="8" t="s">
        <v>149</v>
      </c>
      <c r="DS33" s="6">
        <f>STDEVA(DS4:DS27)</f>
        <v>1.8345664495926627E-2</v>
      </c>
      <c r="DT33" s="6">
        <f>STDEVA(DT4:DT27)</f>
        <v>0.443716605112707</v>
      </c>
      <c r="DW33" s="6"/>
      <c r="DY33" s="8" t="s">
        <v>149</v>
      </c>
      <c r="DZ33" s="6">
        <f>STDEVA(DZ4:DZ27)</f>
        <v>2.1862838234139918E-2</v>
      </c>
      <c r="EA33" s="6">
        <f>STDEVA(EA4:EA27)</f>
        <v>0.33251605285178493</v>
      </c>
      <c r="EB33" s="6"/>
      <c r="EE33"/>
      <c r="EF33" s="8" t="s">
        <v>149</v>
      </c>
      <c r="EG33" s="6">
        <f>STDEVA(EG4:EG27)</f>
        <v>1.4434007749414106E-2</v>
      </c>
      <c r="EH33" s="6">
        <f>STDEVA(EH4:EH27)</f>
        <v>0.29121062734321418</v>
      </c>
      <c r="EM33" s="8" t="s">
        <v>149</v>
      </c>
      <c r="EN33" s="6">
        <f>STDEVA(EN4:EN27)</f>
        <v>4.5870248638359576E-2</v>
      </c>
      <c r="EO33" s="6">
        <f>STDEVA(EO4:EO27)</f>
        <v>0.32929458930312699</v>
      </c>
      <c r="ET33" s="8" t="s">
        <v>149</v>
      </c>
      <c r="EU33" s="6">
        <f>STDEVA(EU4:EU27)</f>
        <v>2.3878276768838982E-2</v>
      </c>
      <c r="EV33" s="6">
        <f>STDEVA(EV4:EV27)</f>
        <v>0.30301000278586804</v>
      </c>
      <c r="EX33" s="6"/>
      <c r="EZ33" s="8" t="s">
        <v>149</v>
      </c>
      <c r="FA33" s="6">
        <f>STDEVA(FA4:FA27)</f>
        <v>0.45425638390543344</v>
      </c>
      <c r="FB33" s="6">
        <f>STDEVA(FB4:FB27)</f>
        <v>0.19155240014917244</v>
      </c>
      <c r="FC33" s="6"/>
      <c r="FD33" s="6"/>
      <c r="FF33" s="8" t="s">
        <v>149</v>
      </c>
      <c r="FG33" s="6">
        <f>STDEVA(FG4:FG27)</f>
        <v>1.3799419227434637</v>
      </c>
      <c r="FH33" s="6">
        <f>STDEVA(FH4:FH27)</f>
        <v>0.24987967493908705</v>
      </c>
      <c r="FJ33" s="6"/>
      <c r="FL33" s="8" t="s">
        <v>149</v>
      </c>
      <c r="FM33" s="6">
        <f>STDEVA(FM4:FM24)</f>
        <v>0.12647038049621434</v>
      </c>
      <c r="FN33" s="6">
        <f>STDEVA(FN4:FN24)</f>
        <v>0.37359429546776568</v>
      </c>
      <c r="FR33" s="8" t="s">
        <v>149</v>
      </c>
      <c r="FS33" s="6">
        <f>STDEVA(FS4:FS26)</f>
        <v>0.47081132143912724</v>
      </c>
      <c r="FT33" s="6">
        <f>STDEVA(FT4:FT26)</f>
        <v>0.34656862751175621</v>
      </c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</row>
    <row r="34" spans="3:205" x14ac:dyDescent="0.25">
      <c r="D34" s="8" t="s">
        <v>148</v>
      </c>
      <c r="E34">
        <f>COUNT(E4:E27)</f>
        <v>24</v>
      </c>
      <c r="F34">
        <f>COUNT(F4:F27)</f>
        <v>24</v>
      </c>
      <c r="G34" s="6"/>
      <c r="J34" s="8" t="s">
        <v>148</v>
      </c>
      <c r="K34">
        <f>COUNT(K4:K27)</f>
        <v>24</v>
      </c>
      <c r="L34">
        <f>COUNT(L4:L27)</f>
        <v>24</v>
      </c>
      <c r="M34" s="6"/>
      <c r="N34" s="6"/>
      <c r="P34" s="8" t="s">
        <v>148</v>
      </c>
      <c r="Q34">
        <f>COUNT(Q4:Q27)</f>
        <v>24</v>
      </c>
      <c r="R34">
        <f>COUNT(R4:R27)</f>
        <v>24</v>
      </c>
      <c r="S34" s="12"/>
      <c r="V34" s="8" t="s">
        <v>148</v>
      </c>
      <c r="W34">
        <f>COUNT(W4:W27)</f>
        <v>24</v>
      </c>
      <c r="X34">
        <f>COUNT(X4:X27)</f>
        <v>24</v>
      </c>
      <c r="Y34" s="6"/>
      <c r="Z34" s="6"/>
      <c r="AB34" s="8" t="s">
        <v>148</v>
      </c>
      <c r="AC34">
        <f>COUNT(AC4:AC27)</f>
        <v>24</v>
      </c>
      <c r="AD34">
        <f>COUNT(AD4:AD27)</f>
        <v>24</v>
      </c>
      <c r="AE34" s="6"/>
      <c r="AF34" s="6"/>
      <c r="AG34" s="6"/>
      <c r="AI34" s="8" t="s">
        <v>148</v>
      </c>
      <c r="AJ34">
        <f>COUNT(AJ4:AJ25)</f>
        <v>22</v>
      </c>
      <c r="AK34">
        <f>COUNT(AK4:AK25)</f>
        <v>22</v>
      </c>
      <c r="AL34" s="6"/>
      <c r="AM34" s="6"/>
      <c r="AO34" s="8" t="s">
        <v>148</v>
      </c>
      <c r="AP34">
        <f>COUNT(AP4:AP22)</f>
        <v>19</v>
      </c>
      <c r="AQ34">
        <f>COUNT(AQ4:AQ22)</f>
        <v>19</v>
      </c>
      <c r="AR34" s="6"/>
      <c r="AU34" s="8" t="s">
        <v>148</v>
      </c>
      <c r="AV34">
        <f>COUNT(AV4:AV24)</f>
        <v>21</v>
      </c>
      <c r="AW34">
        <f>COUNT(AW4:AW24)</f>
        <v>21</v>
      </c>
      <c r="AX34" s="6"/>
      <c r="BA34" s="8" t="s">
        <v>148</v>
      </c>
      <c r="BB34">
        <f>COUNT(BB4:BB20)</f>
        <v>17</v>
      </c>
      <c r="BC34">
        <f>COUNT(BC4:BC20)</f>
        <v>17</v>
      </c>
      <c r="BD34" s="6"/>
      <c r="BE34" s="6"/>
      <c r="BG34" s="8" t="s">
        <v>148</v>
      </c>
      <c r="BH34">
        <f>COUNT(BH4:BH27)</f>
        <v>24</v>
      </c>
      <c r="BI34">
        <f>COUNT(BI4:BI27)</f>
        <v>24</v>
      </c>
      <c r="BJ34" s="6"/>
      <c r="BK34" s="6"/>
      <c r="BM34" s="8" t="s">
        <v>148</v>
      </c>
      <c r="BN34">
        <f>COUNT(BN4:BN27)</f>
        <v>24</v>
      </c>
      <c r="BO34">
        <f>COUNT(BO4:BO27)</f>
        <v>24</v>
      </c>
      <c r="BP34" s="6"/>
      <c r="BQ34" s="6"/>
      <c r="BS34" s="8" t="s">
        <v>148</v>
      </c>
      <c r="BT34">
        <f>COUNT(BT4:BT27)</f>
        <v>24</v>
      </c>
      <c r="BU34">
        <f>COUNT(BU4:BU27)</f>
        <v>24</v>
      </c>
      <c r="BV34" s="6"/>
      <c r="BW34" s="6"/>
      <c r="BY34" s="8" t="s">
        <v>148</v>
      </c>
      <c r="BZ34">
        <f>COUNT(BZ4:BZ27)</f>
        <v>24</v>
      </c>
      <c r="CA34">
        <f>COUNT(CA4:CA27)</f>
        <v>24</v>
      </c>
      <c r="CB34" s="6"/>
      <c r="CC34" s="6"/>
      <c r="CE34" s="8" t="s">
        <v>148</v>
      </c>
      <c r="CF34">
        <f>COUNT(CF4:CF27)</f>
        <v>24</v>
      </c>
      <c r="CG34">
        <f>COUNT(CG4:CG27)</f>
        <v>24</v>
      </c>
      <c r="CH34" s="6"/>
      <c r="CL34" s="8" t="s">
        <v>148</v>
      </c>
      <c r="CM34">
        <f>COUNT(CM4:CM22)</f>
        <v>19</v>
      </c>
      <c r="CN34">
        <f>COUNT(CN4:CN22)</f>
        <v>19</v>
      </c>
      <c r="CO34" s="6"/>
      <c r="CR34" s="8" t="s">
        <v>148</v>
      </c>
      <c r="CS34">
        <f>COUNT(CS4:CS26)</f>
        <v>23</v>
      </c>
      <c r="CT34">
        <f>COUNT(CT4:CT27)</f>
        <v>23</v>
      </c>
      <c r="CU34" s="6"/>
      <c r="CV34" s="6"/>
      <c r="CX34" s="8" t="s">
        <v>148</v>
      </c>
      <c r="CY34">
        <f>COUNT(CY4:CY24)</f>
        <v>21</v>
      </c>
      <c r="CZ34">
        <f>COUNT(CZ4:CZ24)</f>
        <v>21</v>
      </c>
      <c r="DA34" s="6"/>
      <c r="DB34" s="6"/>
      <c r="DD34" s="8" t="s">
        <v>148</v>
      </c>
      <c r="DE34">
        <f>COUNT(DE4:DE17)</f>
        <v>14</v>
      </c>
      <c r="DF34">
        <f>COUNT(DF4:DF17)</f>
        <v>14</v>
      </c>
      <c r="DG34" s="6"/>
      <c r="DH34" s="6"/>
      <c r="DJ34" s="8" t="s">
        <v>148</v>
      </c>
      <c r="DK34">
        <f>COUNT(DK4:DK17)</f>
        <v>14</v>
      </c>
      <c r="DL34">
        <f>COUNT(DL4:DL17)</f>
        <v>14</v>
      </c>
      <c r="DM34" s="6"/>
      <c r="DP34" s="6"/>
      <c r="DR34" s="8" t="s">
        <v>148</v>
      </c>
      <c r="DS34">
        <f>COUNT(DS4:DS27)</f>
        <v>24</v>
      </c>
      <c r="DT34">
        <f>COUNT(DT4:DT27)</f>
        <v>24</v>
      </c>
      <c r="DW34" s="6"/>
      <c r="DY34" s="8" t="s">
        <v>148</v>
      </c>
      <c r="DZ34">
        <f>COUNT(DZ4:DZ27)</f>
        <v>24</v>
      </c>
      <c r="EA34">
        <f>COUNT(EA4:EA27)</f>
        <v>24</v>
      </c>
      <c r="EB34" s="6"/>
      <c r="EE34"/>
      <c r="EF34" s="8" t="s">
        <v>148</v>
      </c>
      <c r="EG34">
        <f>COUNT(EG4:EG27)</f>
        <v>24</v>
      </c>
      <c r="EH34">
        <f>COUNT(EH4:EH27)</f>
        <v>24</v>
      </c>
      <c r="EM34" s="8" t="s">
        <v>148</v>
      </c>
      <c r="EN34">
        <f>COUNT(EN4:EN27)</f>
        <v>24</v>
      </c>
      <c r="EO34">
        <f>COUNT(EO4:EO27)</f>
        <v>24</v>
      </c>
      <c r="ET34" s="8" t="s">
        <v>148</v>
      </c>
      <c r="EU34">
        <f>COUNT(EU4:EU27)</f>
        <v>24</v>
      </c>
      <c r="EV34">
        <f>COUNT(EV4:EV27)</f>
        <v>24</v>
      </c>
      <c r="EX34" s="6"/>
      <c r="EZ34" s="8" t="s">
        <v>148</v>
      </c>
      <c r="FA34">
        <f>COUNT(FA4:FA27)</f>
        <v>24</v>
      </c>
      <c r="FB34">
        <f>COUNT(FB4:FB27)</f>
        <v>24</v>
      </c>
      <c r="FC34" s="6"/>
      <c r="FD34" s="6"/>
      <c r="FF34" s="8" t="s">
        <v>148</v>
      </c>
      <c r="FG34">
        <f>COUNT(FG4:FG27)</f>
        <v>24</v>
      </c>
      <c r="FH34">
        <f>COUNT(FH4:FH27)</f>
        <v>24</v>
      </c>
      <c r="FJ34" s="6"/>
      <c r="FL34" s="8" t="s">
        <v>148</v>
      </c>
      <c r="FM34">
        <f>COUNT(FM4:FM24)</f>
        <v>21</v>
      </c>
      <c r="FN34">
        <f>COUNT(FN4:FN24)</f>
        <v>21</v>
      </c>
      <c r="FR34" s="8" t="s">
        <v>148</v>
      </c>
      <c r="FS34">
        <f>COUNT(FS4:FS26)</f>
        <v>23</v>
      </c>
      <c r="FT34">
        <f>COUNT(FT4:FT26)</f>
        <v>23</v>
      </c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</row>
    <row r="35" spans="3:205" x14ac:dyDescent="0.25">
      <c r="D35" s="8" t="s">
        <v>166</v>
      </c>
      <c r="E35" s="12">
        <f>100*E33/E32</f>
        <v>41.662177092781583</v>
      </c>
      <c r="F35" s="12">
        <f>100*F33/F32</f>
        <v>32.340021570717596</v>
      </c>
      <c r="G35" s="6"/>
      <c r="J35" s="8" t="s">
        <v>166</v>
      </c>
      <c r="K35" s="12">
        <f>100*K33/K32</f>
        <v>80.600428406045651</v>
      </c>
      <c r="L35" s="12">
        <f>100*L33/L32</f>
        <v>80.229168815312519</v>
      </c>
      <c r="M35" s="6"/>
      <c r="N35" s="6"/>
      <c r="P35" s="8" t="s">
        <v>166</v>
      </c>
      <c r="Q35" s="12">
        <f>100*Q33/Q32</f>
        <v>54.512508399744362</v>
      </c>
      <c r="R35" s="12">
        <f>100*R33/R32</f>
        <v>43.59775635438325</v>
      </c>
      <c r="S35" s="12"/>
      <c r="V35" s="8" t="s">
        <v>166</v>
      </c>
      <c r="W35" s="12">
        <f>100*W33/W32</f>
        <v>24.060243673626374</v>
      </c>
      <c r="X35" s="12">
        <f>100*X33/X32</f>
        <v>23.742855830977394</v>
      </c>
      <c r="Y35" s="6"/>
      <c r="Z35" s="6"/>
      <c r="AB35" s="8" t="s">
        <v>166</v>
      </c>
      <c r="AC35" s="12">
        <f>100*AC33/AC32</f>
        <v>17.823266260765266</v>
      </c>
      <c r="AD35" s="12">
        <f>100*AD33/AD32</f>
        <v>21.887007573754186</v>
      </c>
      <c r="AE35" s="6"/>
      <c r="AF35" s="6"/>
      <c r="AG35" s="6"/>
      <c r="AI35" s="8" t="s">
        <v>166</v>
      </c>
      <c r="AJ35" s="12">
        <f>100*AJ33/AJ32</f>
        <v>10.328448904405439</v>
      </c>
      <c r="AK35" s="12">
        <f>100*AK33/AK32</f>
        <v>10.252995910236443</v>
      </c>
      <c r="AL35" s="6"/>
      <c r="AM35" s="6"/>
      <c r="AO35" s="8" t="s">
        <v>166</v>
      </c>
      <c r="AP35" s="12">
        <f>100*AP33/AP32</f>
        <v>21.284080616104312</v>
      </c>
      <c r="AQ35" s="12">
        <f>100*AQ33/AQ32</f>
        <v>21.132906826103476</v>
      </c>
      <c r="AR35" s="6"/>
      <c r="AU35" s="8" t="s">
        <v>166</v>
      </c>
      <c r="AV35" s="12">
        <f>100*AV33/AV32</f>
        <v>31.532927624670158</v>
      </c>
      <c r="AW35" s="12">
        <f>100*AW33/AW32</f>
        <v>41.290851573857495</v>
      </c>
      <c r="AX35" s="6"/>
      <c r="BA35" s="8" t="s">
        <v>166</v>
      </c>
      <c r="BB35" s="12">
        <f>100*BB33/BB32</f>
        <v>21.135589445125888</v>
      </c>
      <c r="BC35" s="12">
        <f>100*BC33/BC32</f>
        <v>20.460711977490597</v>
      </c>
      <c r="BD35" s="6"/>
      <c r="BE35" s="6"/>
      <c r="BG35" s="8" t="s">
        <v>166</v>
      </c>
      <c r="BH35" s="12">
        <f>100*BH33/BH32</f>
        <v>22.360539276550341</v>
      </c>
      <c r="BI35" s="12">
        <f>100*BI33/BI32</f>
        <v>18.823053534605783</v>
      </c>
      <c r="BJ35" s="6"/>
      <c r="BK35" s="6"/>
      <c r="BM35" s="8" t="s">
        <v>166</v>
      </c>
      <c r="BN35" s="12">
        <f>100*BN33/BN32</f>
        <v>56.795094416097207</v>
      </c>
      <c r="BO35" s="12">
        <f>100*BO33/BO32</f>
        <v>18.871462402113846</v>
      </c>
      <c r="BP35" s="6"/>
      <c r="BQ35" s="6"/>
      <c r="BS35" s="8" t="s">
        <v>166</v>
      </c>
      <c r="BT35" s="12">
        <f>100*BT33/BT32</f>
        <v>9.2399804598800461</v>
      </c>
      <c r="BU35" s="12">
        <f>100*BU33/BU32</f>
        <v>8.9564537523473575</v>
      </c>
      <c r="BV35" s="6"/>
      <c r="BW35" s="6"/>
      <c r="BY35" s="8" t="s">
        <v>166</v>
      </c>
      <c r="BZ35" s="12">
        <f>100*BZ33/BZ32</f>
        <v>7.4609235627359167</v>
      </c>
      <c r="CA35" s="12">
        <f>100*CA33/CA32</f>
        <v>7.950951751726028</v>
      </c>
      <c r="CB35" s="6"/>
      <c r="CC35" s="6"/>
      <c r="CE35" s="8" t="s">
        <v>166</v>
      </c>
      <c r="CF35" s="12">
        <f>100*CF33/CF32</f>
        <v>25.972027859524633</v>
      </c>
      <c r="CG35" s="12">
        <f>100*CG33/CG32</f>
        <v>19.065414156005353</v>
      </c>
      <c r="CH35" s="6"/>
      <c r="CL35" s="8" t="s">
        <v>166</v>
      </c>
      <c r="CM35" s="12">
        <f>100*CM33/CM32</f>
        <v>25.994246420769688</v>
      </c>
      <c r="CN35" s="12">
        <f>100*CN33/CN32</f>
        <v>22.104481439730812</v>
      </c>
      <c r="CO35" s="6"/>
      <c r="CR35" s="8" t="s">
        <v>166</v>
      </c>
      <c r="CS35" s="12">
        <f>100*CS33/CS32</f>
        <v>37.999772837561942</v>
      </c>
      <c r="CT35" s="12">
        <f>100*CT33/CT32</f>
        <v>37.01002366129724</v>
      </c>
      <c r="CU35" s="6"/>
      <c r="CV35" s="6"/>
      <c r="CX35" s="8" t="s">
        <v>166</v>
      </c>
      <c r="CY35" s="12">
        <f>100*CY33/CY32</f>
        <v>10.905001385336776</v>
      </c>
      <c r="CZ35" s="12">
        <f>100*CZ33/CZ32</f>
        <v>11.861719530675996</v>
      </c>
      <c r="DA35" s="6"/>
      <c r="DB35" s="6"/>
      <c r="DD35" s="8" t="s">
        <v>166</v>
      </c>
      <c r="DE35" s="12">
        <f>100*DE33/DE32</f>
        <v>6.9838569535833024</v>
      </c>
      <c r="DF35" s="12">
        <f>100*DF33/DF32</f>
        <v>7.3739881021290055</v>
      </c>
      <c r="DG35" s="6"/>
      <c r="DH35" s="6"/>
      <c r="DJ35" s="8" t="s">
        <v>166</v>
      </c>
      <c r="DK35" s="12">
        <f>100*DK33/DK32</f>
        <v>28.443879858227547</v>
      </c>
      <c r="DL35" s="12">
        <f>100*DL33/DL32</f>
        <v>125.1109975298625</v>
      </c>
      <c r="DM35" s="6"/>
      <c r="DP35" s="6"/>
      <c r="DR35" s="8" t="s">
        <v>166</v>
      </c>
      <c r="DS35" s="12">
        <f>100*DS33/DS32</f>
        <v>9.1594746807205958</v>
      </c>
      <c r="DT35" s="12">
        <f>100*DT33/DT32</f>
        <v>8.8190639971991782</v>
      </c>
      <c r="DW35" s="6"/>
      <c r="DY35" s="8" t="s">
        <v>166</v>
      </c>
      <c r="DZ35" s="12">
        <f>100*DZ33/DZ32</f>
        <v>8.4863030506122943</v>
      </c>
      <c r="EA35" s="12">
        <f>100*EA33/EA32</f>
        <v>8.5073784378753121</v>
      </c>
      <c r="EB35" s="6"/>
      <c r="EE35"/>
      <c r="EF35" s="8" t="s">
        <v>166</v>
      </c>
      <c r="EG35" s="12">
        <f>100*EG33/EG32</f>
        <v>6.5485101320593291</v>
      </c>
      <c r="EH35" s="12">
        <f>100*EH33/EH32</f>
        <v>6.3931023909454225</v>
      </c>
      <c r="EM35" s="8" t="s">
        <v>166</v>
      </c>
      <c r="EN35" s="12">
        <f>100*EN33/EN32</f>
        <v>14.398194707306175</v>
      </c>
      <c r="EO35" s="12">
        <f>100*EO33/EO32</f>
        <v>10.344614027949863</v>
      </c>
      <c r="ET35" s="8" t="s">
        <v>166</v>
      </c>
      <c r="EU35" s="12">
        <f>100*EU33/EU32</f>
        <v>8.8835628964832658</v>
      </c>
      <c r="EV35" s="12">
        <f>100*EV33/EV32</f>
        <v>8.088825925105434</v>
      </c>
      <c r="EX35" s="6"/>
      <c r="EZ35" s="8" t="s">
        <v>166</v>
      </c>
      <c r="FA35" s="12">
        <f>100*FA33/FA32</f>
        <v>37.354050619236624</v>
      </c>
      <c r="FB35" s="12">
        <f>100*FB33/FB32</f>
        <v>21.644000323498148</v>
      </c>
      <c r="FC35" s="6"/>
      <c r="FD35" s="6"/>
      <c r="FF35" s="8" t="s">
        <v>166</v>
      </c>
      <c r="FG35" s="12">
        <f>100*FG33/FG32</f>
        <v>126.32974575008822</v>
      </c>
      <c r="FH35" s="12">
        <f>100*FH33/FH32</f>
        <v>20.885433291462206</v>
      </c>
      <c r="FJ35" s="6"/>
      <c r="FL35" s="8" t="s">
        <v>166</v>
      </c>
      <c r="FM35" s="12">
        <f>100*FM33/FM32</f>
        <v>21.133747039233722</v>
      </c>
      <c r="FN35" s="12">
        <f>100*FN33/FN32</f>
        <v>21.432748269762211</v>
      </c>
      <c r="FR35" s="8" t="s">
        <v>166</v>
      </c>
      <c r="FS35" s="12">
        <f>100*FS33/FS32</f>
        <v>57.848498280356473</v>
      </c>
      <c r="FT35" s="12">
        <f>100*FT33/FT32</f>
        <v>24.977268228235488</v>
      </c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</row>
    <row r="36" spans="3:205" x14ac:dyDescent="0.25">
      <c r="C36" t="s">
        <v>314</v>
      </c>
      <c r="D36" s="6"/>
      <c r="E36" s="6">
        <f>E32-(2*E33)</f>
        <v>5.3772009565802747E-2</v>
      </c>
      <c r="F36" s="6"/>
      <c r="G36" s="6"/>
      <c r="I36" t="s">
        <v>314</v>
      </c>
      <c r="J36" s="6"/>
      <c r="K36" s="6">
        <f>K32-(2*K33)</f>
        <v>-0.42302542235657603</v>
      </c>
      <c r="L36" s="6"/>
      <c r="M36" s="6"/>
      <c r="N36" s="6"/>
      <c r="O36" t="s">
        <v>314</v>
      </c>
      <c r="P36" s="6"/>
      <c r="Q36" s="6">
        <f>Q32-(2*Q33)</f>
        <v>-3.3298551566446899E-2</v>
      </c>
      <c r="R36" s="6"/>
      <c r="S36" s="12"/>
      <c r="U36" t="s">
        <v>314</v>
      </c>
      <c r="V36" s="6"/>
      <c r="W36" s="6">
        <f>W32-(2*W33)</f>
        <v>0.34288034570744874</v>
      </c>
      <c r="X36" s="6"/>
      <c r="Y36" s="6"/>
      <c r="Z36" s="6"/>
      <c r="AA36" t="s">
        <v>314</v>
      </c>
      <c r="AB36" s="6"/>
      <c r="AC36" s="6">
        <f>AC32-(2*AC33)</f>
        <v>0.2192308125433193</v>
      </c>
      <c r="AD36" s="6"/>
      <c r="AE36" s="6"/>
      <c r="AF36" s="6"/>
      <c r="AG36" s="6"/>
      <c r="AH36" t="s">
        <v>314</v>
      </c>
      <c r="AI36" s="6"/>
      <c r="AJ36" s="6">
        <f>AJ32-(2*AJ33)</f>
        <v>0.6652197817802199</v>
      </c>
      <c r="AK36" s="6"/>
      <c r="AL36" s="6"/>
      <c r="AM36" s="6"/>
      <c r="AN36" t="s">
        <v>314</v>
      </c>
      <c r="AO36" s="6"/>
      <c r="AP36" s="6">
        <f>AP32-(2*AP33)</f>
        <v>0.35786081009046433</v>
      </c>
      <c r="AQ36" s="6"/>
      <c r="AR36" s="6"/>
      <c r="AT36" t="s">
        <v>314</v>
      </c>
      <c r="AU36" s="6"/>
      <c r="AV36" s="6">
        <f>AV32-(2*AV33)</f>
        <v>0.27245087444403299</v>
      </c>
      <c r="AW36" s="6"/>
      <c r="AX36" s="6"/>
      <c r="AZ36" t="s">
        <v>314</v>
      </c>
      <c r="BA36" s="6"/>
      <c r="BB36" s="6">
        <f>BB32-(2*BB33)</f>
        <v>0.47473465830251765</v>
      </c>
      <c r="BC36" s="6"/>
      <c r="BD36" s="6"/>
      <c r="BE36" s="6"/>
      <c r="BF36" t="s">
        <v>314</v>
      </c>
      <c r="BG36" s="6"/>
      <c r="BH36" s="6">
        <f>BH32-(2*BH33)</f>
        <v>0.60670919576365612</v>
      </c>
      <c r="BI36" s="6"/>
      <c r="BJ36" s="6"/>
      <c r="BK36" s="6"/>
      <c r="BL36" t="s">
        <v>314</v>
      </c>
      <c r="BM36" s="6"/>
      <c r="BN36" s="6">
        <f>BN32-(2*BN33)</f>
        <v>-7.4542185744586376E-2</v>
      </c>
      <c r="BO36" s="6"/>
      <c r="BP36" s="6"/>
      <c r="BQ36" s="6"/>
      <c r="BR36" t="s">
        <v>314</v>
      </c>
      <c r="BS36" s="6"/>
      <c r="BT36" s="6">
        <f>BT32-(2*BT33)</f>
        <v>0.27292229750405317</v>
      </c>
      <c r="BU36" s="6"/>
      <c r="BV36" s="6"/>
      <c r="BW36" s="6"/>
      <c r="BX36" t="s">
        <v>314</v>
      </c>
      <c r="BY36" s="6"/>
      <c r="BZ36" s="6">
        <f>BZ32-(2*BZ33)</f>
        <v>0.21340436679360816</v>
      </c>
      <c r="CA36" s="6"/>
      <c r="CB36" s="6"/>
      <c r="CC36" s="6"/>
      <c r="CD36" t="s">
        <v>314</v>
      </c>
      <c r="CE36" s="6"/>
      <c r="CF36" s="6">
        <f>CF32-(2*CF33)</f>
        <v>0.18587638781669405</v>
      </c>
      <c r="CG36" s="6"/>
      <c r="CH36" s="6"/>
      <c r="CK36" t="s">
        <v>314</v>
      </c>
      <c r="CL36" s="6"/>
      <c r="CM36" s="6">
        <f>CM32-(2*CM33)</f>
        <v>1.0124868783290528</v>
      </c>
      <c r="CN36" s="6"/>
      <c r="CO36" s="6"/>
      <c r="CQ36" t="s">
        <v>314</v>
      </c>
      <c r="CR36" s="6"/>
      <c r="CS36" s="6">
        <f>CS32-(2*CS33)</f>
        <v>0.30003698400137513</v>
      </c>
      <c r="CT36" s="6"/>
      <c r="CU36" s="6"/>
      <c r="CV36" s="6"/>
      <c r="CW36" t="s">
        <v>314</v>
      </c>
      <c r="CX36" s="6"/>
      <c r="CY36" s="6">
        <f>CY32-(2*CY33)</f>
        <v>0.80744203805484427</v>
      </c>
      <c r="CZ36" s="6"/>
      <c r="DA36" s="6"/>
      <c r="DB36" s="6"/>
      <c r="DC36" t="s">
        <v>314</v>
      </c>
      <c r="DD36" s="6"/>
      <c r="DE36" s="6">
        <f>DE32-(2*DE33)</f>
        <v>1.0081140381092371</v>
      </c>
      <c r="DF36" s="6"/>
      <c r="DG36" s="6"/>
      <c r="DH36" s="6"/>
      <c r="DI36" t="s">
        <v>314</v>
      </c>
      <c r="DJ36" s="6"/>
      <c r="DK36" s="6">
        <f>DK32-(2*DK33)</f>
        <v>0.54666320679534941</v>
      </c>
      <c r="DL36" s="6"/>
      <c r="DM36" s="6"/>
      <c r="DP36" s="6"/>
      <c r="DQ36" t="s">
        <v>314</v>
      </c>
      <c r="DR36" s="6"/>
      <c r="DS36" s="6">
        <f>DS32-(2*DS33)</f>
        <v>0.16360033767481341</v>
      </c>
      <c r="DT36" s="6"/>
      <c r="DW36" s="6"/>
      <c r="DX36" t="s">
        <v>314</v>
      </c>
      <c r="DY36" s="6"/>
      <c r="DZ36" s="6">
        <f>DZ32-(2*DZ33)</f>
        <v>0.21389932353172009</v>
      </c>
      <c r="EA36" s="6"/>
      <c r="EB36" s="6"/>
      <c r="EE36" t="s">
        <v>314</v>
      </c>
      <c r="EF36" s="6"/>
      <c r="EG36" s="6">
        <f>EG32-(2*EG33)</f>
        <v>0.19154865116783848</v>
      </c>
      <c r="EL36" t="s">
        <v>314</v>
      </c>
      <c r="EM36" s="6"/>
      <c r="EN36" s="6">
        <f>EN32-(2*EN33)</f>
        <v>0.22684283605661412</v>
      </c>
      <c r="EO36" s="6"/>
      <c r="ES36" t="s">
        <v>314</v>
      </c>
      <c r="ET36" s="6"/>
      <c r="EU36" s="6">
        <f>EU32-(2*EU33)</f>
        <v>0.22103511312898874</v>
      </c>
      <c r="EV36" s="6"/>
      <c r="EX36" s="6"/>
      <c r="EY36" t="s">
        <v>314</v>
      </c>
      <c r="EZ36" s="6"/>
      <c r="FA36" s="6">
        <f>FA32-(2*FA33)</f>
        <v>0.30757056552246653</v>
      </c>
      <c r="FB36" s="6"/>
      <c r="FC36" s="6"/>
      <c r="FD36" s="6"/>
      <c r="FE36" t="s">
        <v>314</v>
      </c>
      <c r="FF36" s="6"/>
      <c r="FG36" s="6">
        <f>FG32-(2*FG33)</f>
        <v>-1.6675505121535941</v>
      </c>
      <c r="FH36" s="6"/>
      <c r="FJ36" s="6"/>
      <c r="FK36" t="s">
        <v>314</v>
      </c>
      <c r="FL36" s="6"/>
      <c r="FM36" s="6">
        <f>FM32-(2*FM33)</f>
        <v>0.34548781043614263</v>
      </c>
      <c r="FN36" s="6"/>
      <c r="FQ36" t="s">
        <v>314</v>
      </c>
      <c r="FR36" s="6"/>
      <c r="FS36" s="6">
        <f>FS32-(2*FS33)</f>
        <v>-0.1277530776608633</v>
      </c>
      <c r="FT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</row>
    <row r="37" spans="3:205" x14ac:dyDescent="0.25">
      <c r="C37" t="s">
        <v>315</v>
      </c>
      <c r="D37" s="6"/>
      <c r="E37" s="6">
        <f>E32+(2*E33)</f>
        <v>0.59114465710086395</v>
      </c>
      <c r="F37" s="6"/>
      <c r="G37" s="6"/>
      <c r="I37" t="s">
        <v>315</v>
      </c>
      <c r="J37" s="6"/>
      <c r="K37" s="6">
        <f>K32+(2*K33)</f>
        <v>1.8054420890232428</v>
      </c>
      <c r="L37" s="6"/>
      <c r="M37" s="6"/>
      <c r="N37" s="6"/>
      <c r="O37" t="s">
        <v>315</v>
      </c>
      <c r="P37" s="6"/>
      <c r="Q37" s="6">
        <f>Q32+(2*Q33)</f>
        <v>0.77121521823311345</v>
      </c>
      <c r="R37" s="6"/>
      <c r="S37" s="6"/>
      <c r="U37" t="s">
        <v>315</v>
      </c>
      <c r="V37" s="6"/>
      <c r="W37" s="6">
        <f>W32+(2*W33)</f>
        <v>0.97895298762588467</v>
      </c>
      <c r="X37" s="6"/>
      <c r="Y37" s="6"/>
      <c r="Z37" s="6"/>
      <c r="AA37" t="s">
        <v>315</v>
      </c>
      <c r="AB37" s="6"/>
      <c r="AC37" s="6">
        <f>AC32+(2*AC33)</f>
        <v>0.4621025207900139</v>
      </c>
      <c r="AD37" s="6"/>
      <c r="AE37" s="6"/>
      <c r="AF37" s="6"/>
      <c r="AG37" s="6"/>
      <c r="AH37" t="s">
        <v>315</v>
      </c>
      <c r="AI37" s="6"/>
      <c r="AJ37" s="6">
        <f>AJ32+(2*AJ33)</f>
        <v>1.0115984000379623</v>
      </c>
      <c r="AK37" s="6"/>
      <c r="AL37" s="6"/>
      <c r="AM37" s="6"/>
      <c r="AN37" t="s">
        <v>315</v>
      </c>
      <c r="AO37" s="6"/>
      <c r="AP37" s="6">
        <f>AP32+(2*AP33)</f>
        <v>0.88834971622532533</v>
      </c>
      <c r="AQ37" s="6"/>
      <c r="AR37" s="6"/>
      <c r="AT37" t="s">
        <v>315</v>
      </c>
      <c r="AU37" s="6"/>
      <c r="AV37" s="6">
        <f>AV32+(2*AV33)</f>
        <v>1.2028824588893006</v>
      </c>
      <c r="AW37" s="6"/>
      <c r="AX37" s="6"/>
      <c r="AZ37" t="s">
        <v>315</v>
      </c>
      <c r="BA37" s="6"/>
      <c r="BB37" s="6">
        <f>BB32+(2*BB33)</f>
        <v>1.1699712240504234</v>
      </c>
      <c r="BC37" s="6"/>
      <c r="BD37" s="6"/>
      <c r="BE37" s="6"/>
      <c r="BF37" t="s">
        <v>315</v>
      </c>
      <c r="BG37" s="6"/>
      <c r="BH37" s="6">
        <f>BH32+(2*BH33)</f>
        <v>1.5883741375696772</v>
      </c>
      <c r="BI37" s="6"/>
      <c r="BJ37" s="6"/>
      <c r="BK37" s="6"/>
      <c r="BL37" t="s">
        <v>315</v>
      </c>
      <c r="BM37" s="6"/>
      <c r="BN37" s="6">
        <f>BN32+(2*BN33)</f>
        <v>1.1715421857445865</v>
      </c>
      <c r="BO37" s="6"/>
      <c r="BP37" s="6"/>
      <c r="BQ37" s="6"/>
      <c r="BR37" t="s">
        <v>315</v>
      </c>
      <c r="BS37" s="6"/>
      <c r="BT37" s="6">
        <f>BT32+(2*BT33)</f>
        <v>0.39666103582928014</v>
      </c>
      <c r="BU37" s="6"/>
      <c r="BV37" s="6"/>
      <c r="BW37" s="6"/>
      <c r="BX37" t="s">
        <v>315</v>
      </c>
      <c r="BY37" s="6"/>
      <c r="BZ37" s="6">
        <f>BZ32+(2*BZ33)</f>
        <v>0.28826229987305851</v>
      </c>
      <c r="CA37" s="6"/>
      <c r="CB37" s="6"/>
      <c r="CC37" s="6"/>
      <c r="CD37" t="s">
        <v>315</v>
      </c>
      <c r="CE37" s="6"/>
      <c r="CF37" s="6">
        <f>CF32+(2*CF33)</f>
        <v>0.58770694551663938</v>
      </c>
      <c r="CG37" s="6"/>
      <c r="CH37" s="6"/>
      <c r="CK37" t="s">
        <v>315</v>
      </c>
      <c r="CL37" s="6"/>
      <c r="CM37" s="6">
        <f>CM32+(2*CM33)</f>
        <v>3.2051973321972627</v>
      </c>
      <c r="CN37" s="6"/>
      <c r="CO37" s="6"/>
      <c r="CQ37" t="s">
        <v>315</v>
      </c>
      <c r="CR37" s="6"/>
      <c r="CS37" s="6">
        <f>CS32+(2*CS33)</f>
        <v>2.2002238855638421</v>
      </c>
      <c r="CT37" s="6"/>
      <c r="CU37" s="6"/>
      <c r="CV37" s="6"/>
      <c r="CW37" t="s">
        <v>315</v>
      </c>
      <c r="CX37" s="6"/>
      <c r="CY37" s="6">
        <f>CY32+(2*CY33)</f>
        <v>1.2578912952784886</v>
      </c>
      <c r="CZ37" s="6"/>
      <c r="DA37" s="6"/>
      <c r="DB37" s="6"/>
      <c r="DC37" t="s">
        <v>315</v>
      </c>
      <c r="DD37" s="6"/>
      <c r="DE37" s="6">
        <f>DE32+(2*DE33)</f>
        <v>1.3354573904621918</v>
      </c>
      <c r="DF37" s="6"/>
      <c r="DG37" s="6"/>
      <c r="DH37" s="6"/>
      <c r="DI37" t="s">
        <v>315</v>
      </c>
      <c r="DJ37" s="6"/>
      <c r="DK37" s="6">
        <f>DK32+(2*DK33)</f>
        <v>1.9893367932046506</v>
      </c>
      <c r="DL37" s="6"/>
      <c r="DM37" s="6"/>
      <c r="DP37" s="6"/>
      <c r="DQ37" t="s">
        <v>315</v>
      </c>
      <c r="DR37" s="6"/>
      <c r="DS37" s="6">
        <f>DS32+(2*DS33)</f>
        <v>0.23698299565851993</v>
      </c>
      <c r="DT37" s="6"/>
      <c r="DW37" s="6"/>
      <c r="DX37" t="s">
        <v>315</v>
      </c>
      <c r="DY37" s="6"/>
      <c r="DZ37" s="6">
        <f>DZ32+(2*DZ33)</f>
        <v>0.30135067646827979</v>
      </c>
      <c r="EA37" s="6"/>
      <c r="EB37" s="6"/>
      <c r="EE37" t="s">
        <v>315</v>
      </c>
      <c r="EF37" s="6"/>
      <c r="EG37" s="6">
        <f>EG32+(2*EG33)</f>
        <v>0.24928468216549488</v>
      </c>
      <c r="EL37" t="s">
        <v>315</v>
      </c>
      <c r="EM37" s="6"/>
      <c r="EN37" s="6">
        <f>EN32+(2*EN33)</f>
        <v>0.4103238306100524</v>
      </c>
      <c r="EO37" s="6"/>
      <c r="ES37" t="s">
        <v>315</v>
      </c>
      <c r="ET37" s="6"/>
      <c r="EU37" s="6">
        <f>EU32+(2*EU33)</f>
        <v>0.3165482202043447</v>
      </c>
      <c r="EV37" s="6"/>
      <c r="EX37" s="6"/>
      <c r="EY37" t="s">
        <v>315</v>
      </c>
      <c r="EZ37" s="6"/>
      <c r="FA37" s="6">
        <f>FA32+(2*FA33)</f>
        <v>2.1245961011442001</v>
      </c>
      <c r="FB37" s="6"/>
      <c r="FC37" s="6"/>
      <c r="FD37" s="6"/>
      <c r="FE37" t="s">
        <v>315</v>
      </c>
      <c r="FF37" s="6"/>
      <c r="FG37" s="6">
        <f>FG32+(2*FG33)</f>
        <v>3.8522171788202608</v>
      </c>
      <c r="FH37" s="6"/>
      <c r="FJ37" s="6"/>
      <c r="FK37" t="s">
        <v>315</v>
      </c>
      <c r="FL37" s="6"/>
      <c r="FM37" s="6">
        <f>FM32+(2*FM33)</f>
        <v>0.85136933242099999</v>
      </c>
      <c r="FN37" s="6"/>
      <c r="FQ37" t="s">
        <v>315</v>
      </c>
      <c r="FR37" s="6"/>
      <c r="FS37" s="6">
        <f>FS32+(2*FS33)</f>
        <v>1.7554922080956457</v>
      </c>
      <c r="FT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</row>
    <row r="38" spans="3:205" x14ac:dyDescent="0.25">
      <c r="D38" s="6"/>
      <c r="E38" s="10"/>
      <c r="F38" s="6"/>
      <c r="G38" s="6"/>
      <c r="J38" s="6"/>
      <c r="K38" s="6"/>
      <c r="L38" s="6"/>
      <c r="M38" s="6"/>
      <c r="N38" s="6"/>
      <c r="O38" s="6"/>
      <c r="P38" s="6"/>
      <c r="Q38" s="6"/>
      <c r="R38" s="6"/>
      <c r="S38" s="6"/>
      <c r="V38" s="6"/>
      <c r="W38" s="6"/>
      <c r="X38" s="6"/>
      <c r="Y38" s="6"/>
      <c r="Z38" s="6"/>
      <c r="AC38" s="6"/>
      <c r="AD38" s="6"/>
      <c r="AE38" s="6"/>
      <c r="AF38" s="6"/>
      <c r="AG38" s="6"/>
      <c r="AJ38" s="6"/>
      <c r="AK38" s="6"/>
      <c r="AL38" s="6"/>
      <c r="AM38" s="6"/>
      <c r="AP38" s="6"/>
      <c r="AQ38" s="6"/>
      <c r="AR38" s="6"/>
      <c r="AX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L38" s="6"/>
      <c r="CM38" s="6"/>
      <c r="CN38" s="6"/>
      <c r="CO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P38" s="6"/>
      <c r="DQ38" s="6"/>
      <c r="DR38" s="6"/>
      <c r="DW38" s="6"/>
      <c r="DX38" s="6"/>
      <c r="EA38" s="6"/>
      <c r="EB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J38" s="6"/>
      <c r="FK38" s="6"/>
      <c r="FL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</row>
    <row r="39" spans="3:205" x14ac:dyDescent="0.25">
      <c r="D39" s="6"/>
      <c r="E39" s="10"/>
      <c r="F39" s="6"/>
      <c r="G39" s="6"/>
      <c r="J39" s="6"/>
      <c r="K39" s="6"/>
      <c r="L39" s="6"/>
      <c r="M39" s="6"/>
      <c r="N39" s="6"/>
      <c r="O39" s="6"/>
      <c r="P39" s="6"/>
      <c r="Q39" s="6"/>
      <c r="R39" s="6"/>
      <c r="S39" s="6"/>
      <c r="V39" s="6"/>
      <c r="W39" s="6"/>
      <c r="X39" s="6"/>
      <c r="Y39" s="6"/>
      <c r="Z39" s="6"/>
      <c r="AC39" s="6"/>
      <c r="AD39" s="6"/>
      <c r="AE39" s="6"/>
      <c r="AF39" s="6"/>
      <c r="AG39" s="6"/>
      <c r="AI39" s="8" t="s">
        <v>321</v>
      </c>
      <c r="AJ39" s="6">
        <f>MEDIAN(AI4:AI25)</f>
        <v>0.16799999999999926</v>
      </c>
      <c r="AK39" s="6"/>
      <c r="AL39" s="6"/>
      <c r="AM39" s="6"/>
      <c r="AN39" s="57"/>
      <c r="AO39" s="8" t="s">
        <v>321</v>
      </c>
      <c r="AP39" s="6">
        <f>MEDIAN(AO4:AO22)</f>
        <v>0.1379999999999999</v>
      </c>
      <c r="AR39" s="6"/>
      <c r="AU39" s="8" t="s">
        <v>321</v>
      </c>
      <c r="AV39" s="6">
        <f>MEDIAN(AU4:AU24)</f>
        <v>0.16499999999999915</v>
      </c>
      <c r="AX39" s="6"/>
      <c r="BA39" s="8" t="s">
        <v>321</v>
      </c>
      <c r="BB39" s="6">
        <f>MEDIAN(BA4:BA20)</f>
        <v>0.2159999999999993</v>
      </c>
      <c r="BC39" s="6"/>
      <c r="BD39" s="6"/>
      <c r="BE39" s="6"/>
      <c r="BF39" s="6"/>
      <c r="BG39" s="8" t="s">
        <v>321</v>
      </c>
      <c r="BH39" s="6">
        <f>MEDIAN(BG4:BG27)</f>
        <v>0.28399999999999948</v>
      </c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L39" s="6"/>
      <c r="CM39" s="6"/>
      <c r="CN39" s="6"/>
      <c r="CO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P39" s="6"/>
      <c r="DQ39" s="6"/>
      <c r="DR39" s="6"/>
      <c r="DW39" s="6"/>
      <c r="DX39" s="6"/>
      <c r="EA39" s="6"/>
      <c r="EB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J39" s="6"/>
      <c r="FK39" s="6"/>
      <c r="FL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</row>
    <row r="40" spans="3:205" x14ac:dyDescent="0.25">
      <c r="D40" s="6"/>
      <c r="E40" s="10"/>
      <c r="F40" s="6"/>
      <c r="G40" s="6"/>
      <c r="J40" s="6"/>
      <c r="K40" s="6"/>
      <c r="L40" s="6"/>
      <c r="M40" s="6"/>
      <c r="N40" s="6"/>
      <c r="O40" s="6"/>
      <c r="P40" s="6"/>
      <c r="Q40" s="6"/>
      <c r="R40" s="6"/>
      <c r="S40" s="6"/>
      <c r="V40" s="6"/>
      <c r="W40" s="6"/>
      <c r="X40" s="6"/>
      <c r="Y40" s="6"/>
      <c r="Z40" s="6"/>
      <c r="AC40" s="6"/>
      <c r="AD40" s="6"/>
      <c r="AE40" s="6"/>
      <c r="AF40" s="6"/>
      <c r="AG40" s="6"/>
      <c r="AJ40" s="6"/>
      <c r="AK40" s="6"/>
      <c r="AL40" s="6"/>
      <c r="AM40" s="6"/>
      <c r="AP40" s="6"/>
      <c r="AX40" s="16" t="s">
        <v>322</v>
      </c>
      <c r="AY40" s="14">
        <f>0.971/5</f>
        <v>0.19419999999999998</v>
      </c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L40" s="6"/>
      <c r="CM40" s="6"/>
      <c r="CN40" s="6"/>
      <c r="CO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P40" s="6"/>
      <c r="DQ40" s="6"/>
      <c r="DR40" s="6"/>
      <c r="DW40" s="6"/>
      <c r="DX40" s="6"/>
      <c r="EA40" s="6"/>
      <c r="EB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J40" s="6"/>
      <c r="FK40" s="6"/>
      <c r="FL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</row>
    <row r="41" spans="3:205" x14ac:dyDescent="0.25">
      <c r="D41" s="6"/>
      <c r="E41" s="10"/>
      <c r="F41" s="6"/>
      <c r="G41" s="6"/>
      <c r="J41" s="6"/>
      <c r="K41" s="6"/>
      <c r="L41" s="6"/>
      <c r="M41" s="6"/>
      <c r="N41" s="6"/>
      <c r="O41" s="6"/>
      <c r="P41" s="6"/>
      <c r="Q41" s="6"/>
      <c r="R41" s="6"/>
      <c r="S41" s="6"/>
      <c r="V41" s="6"/>
      <c r="W41" s="6"/>
      <c r="X41" s="6"/>
      <c r="Y41" s="6"/>
      <c r="Z41" s="6"/>
      <c r="AC41" s="6"/>
      <c r="AD41" s="6"/>
      <c r="AE41" s="6"/>
      <c r="AF41" s="6"/>
      <c r="AG41" s="6"/>
      <c r="AJ41" s="6"/>
      <c r="AK41" s="6"/>
      <c r="AL41" s="6"/>
      <c r="AM41" s="6"/>
      <c r="AP41" s="6"/>
      <c r="AQ41" s="6"/>
      <c r="AR41" s="6"/>
      <c r="AX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L41" s="6"/>
      <c r="CM41" s="6"/>
      <c r="CN41" s="6"/>
      <c r="CO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P41" s="6"/>
      <c r="DQ41" s="6"/>
      <c r="DR41" s="6"/>
      <c r="DW41" s="6"/>
      <c r="DX41" s="6"/>
      <c r="EA41" s="6"/>
      <c r="EB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J41" s="6"/>
      <c r="FK41" s="6"/>
      <c r="FL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</row>
    <row r="42" spans="3:205" x14ac:dyDescent="0.25">
      <c r="D42" s="6"/>
      <c r="E42" s="10"/>
      <c r="F42" s="6"/>
      <c r="G42" s="6"/>
      <c r="J42" s="6"/>
      <c r="K42" s="6"/>
      <c r="L42" s="6"/>
      <c r="M42" s="6"/>
      <c r="N42" s="6"/>
      <c r="O42" s="6"/>
      <c r="P42" s="6"/>
      <c r="Q42" s="6"/>
      <c r="R42" s="6"/>
      <c r="S42" s="6"/>
      <c r="V42" s="6"/>
      <c r="W42" s="6"/>
      <c r="X42" s="6"/>
      <c r="Y42" s="6"/>
      <c r="Z42" s="6"/>
      <c r="AC42" s="6"/>
      <c r="AD42" s="6"/>
      <c r="AE42" s="6"/>
      <c r="AF42" s="6"/>
      <c r="AG42" s="6"/>
      <c r="AJ42" s="6"/>
      <c r="AK42" s="6"/>
      <c r="AL42" s="6"/>
      <c r="AM42" s="6"/>
      <c r="AP42" s="6"/>
      <c r="AQ42" s="6"/>
      <c r="AR42" s="6"/>
      <c r="AX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L42" s="6"/>
      <c r="CM42" s="6"/>
      <c r="CN42" s="6"/>
      <c r="CO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P42" s="6"/>
      <c r="DQ42" s="6"/>
      <c r="DR42" s="6"/>
      <c r="DW42" s="6"/>
      <c r="DX42" s="6"/>
      <c r="EA42" s="6"/>
      <c r="EB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J42" s="6"/>
      <c r="FK42" s="6"/>
      <c r="FL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</row>
    <row r="43" spans="3:205" x14ac:dyDescent="0.25">
      <c r="D43" s="6"/>
      <c r="E43" s="10"/>
      <c r="F43" s="6"/>
      <c r="G43" s="6"/>
      <c r="J43" s="6"/>
      <c r="K43" s="6"/>
      <c r="L43" s="6"/>
      <c r="M43" s="6"/>
      <c r="N43" s="6"/>
      <c r="O43" s="6"/>
      <c r="P43" s="6"/>
      <c r="Q43" s="6"/>
      <c r="R43" s="6"/>
      <c r="S43" s="6"/>
      <c r="V43" s="6"/>
      <c r="W43" s="6"/>
      <c r="X43" s="6"/>
      <c r="Y43" s="6"/>
      <c r="Z43" s="6"/>
      <c r="AC43" s="6"/>
      <c r="AD43" s="6"/>
      <c r="AE43" s="6"/>
      <c r="AF43" s="6"/>
      <c r="AG43" s="6"/>
      <c r="AJ43" s="6"/>
      <c r="AK43" s="6"/>
      <c r="AL43" s="6"/>
      <c r="AM43" s="6"/>
      <c r="AP43" s="6"/>
      <c r="AQ43" s="6"/>
      <c r="AR43" s="6"/>
      <c r="AX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L43" s="6"/>
      <c r="CM43" s="6"/>
      <c r="CN43" s="6"/>
      <c r="CO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P43" s="6"/>
      <c r="DQ43" s="6"/>
      <c r="DR43" s="6"/>
      <c r="DW43" s="6"/>
      <c r="DX43" s="6"/>
      <c r="EA43" s="6"/>
      <c r="EB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J43" s="6"/>
      <c r="FK43" s="6"/>
      <c r="FL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</row>
    <row r="44" spans="3:205" x14ac:dyDescent="0.25">
      <c r="D44" s="6"/>
      <c r="E44" s="10"/>
      <c r="F44" s="6"/>
      <c r="G44" s="6"/>
      <c r="J44" s="6"/>
      <c r="K44" s="6"/>
      <c r="L44" s="6"/>
      <c r="M44" s="6"/>
      <c r="N44" s="6"/>
      <c r="O44" s="6"/>
      <c r="P44" s="6"/>
      <c r="Q44" s="6"/>
      <c r="R44" s="6"/>
      <c r="S44" s="6"/>
      <c r="V44" s="6"/>
      <c r="W44" s="6"/>
      <c r="X44" s="6"/>
      <c r="Y44" s="6"/>
      <c r="Z44" s="6"/>
      <c r="AC44" s="6"/>
      <c r="AD44" s="6"/>
      <c r="AE44" s="6"/>
      <c r="AF44" s="6"/>
      <c r="AG44" s="6"/>
      <c r="AJ44" s="6"/>
      <c r="AK44" s="6"/>
      <c r="AL44" s="6"/>
      <c r="AM44" s="6"/>
      <c r="AP44" s="6"/>
      <c r="AQ44" s="6"/>
      <c r="AR44" s="6"/>
      <c r="AX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L44" s="6"/>
      <c r="CM44" s="6"/>
      <c r="CN44" s="6"/>
      <c r="CO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P44" s="6"/>
      <c r="DQ44" s="6"/>
      <c r="DR44" s="6"/>
      <c r="DW44" s="6"/>
      <c r="DX44" s="6"/>
      <c r="EA44" s="6"/>
      <c r="EB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J44" s="6"/>
      <c r="FK44" s="6"/>
      <c r="FL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</row>
    <row r="45" spans="3:205" x14ac:dyDescent="0.25">
      <c r="D45" s="6"/>
      <c r="E45" s="10"/>
      <c r="F45" s="6"/>
      <c r="G45" s="6"/>
      <c r="J45" s="6"/>
      <c r="K45" s="6"/>
      <c r="L45" s="6"/>
      <c r="M45" s="6"/>
      <c r="N45" s="6"/>
      <c r="O45" s="6"/>
      <c r="P45" s="6"/>
      <c r="Q45" s="6"/>
      <c r="R45" s="6"/>
      <c r="S45" s="6"/>
      <c r="V45" s="6"/>
      <c r="W45" s="6"/>
      <c r="X45" s="6"/>
      <c r="Y45" s="6"/>
      <c r="Z45" s="6"/>
      <c r="AC45" s="6"/>
      <c r="AD45" s="6"/>
      <c r="AE45" s="6"/>
      <c r="AF45" s="6"/>
      <c r="AG45" s="6"/>
      <c r="AJ45" s="6"/>
      <c r="AK45" s="6"/>
      <c r="AL45" s="6"/>
      <c r="AM45" s="6"/>
      <c r="AP45" s="6"/>
      <c r="AQ45" s="6"/>
      <c r="AR45" s="6"/>
      <c r="AX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L45" s="6"/>
      <c r="CM45" s="6"/>
      <c r="CN45" s="6"/>
      <c r="CO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P45" s="6"/>
      <c r="DQ45" s="6"/>
      <c r="DR45" s="6"/>
      <c r="DW45" s="6"/>
      <c r="DX45" s="6"/>
      <c r="EA45" s="6"/>
      <c r="EB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J45" s="6"/>
      <c r="FK45" s="6"/>
      <c r="FL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</row>
    <row r="46" spans="3:205" x14ac:dyDescent="0.25">
      <c r="D46" s="6"/>
      <c r="E46" s="10"/>
      <c r="F46" s="6"/>
      <c r="G46" s="6"/>
      <c r="J46" s="6"/>
      <c r="K46" s="6"/>
      <c r="L46" s="6"/>
      <c r="M46" s="6"/>
      <c r="N46" s="6"/>
      <c r="O46" s="6"/>
      <c r="P46" s="6"/>
      <c r="Q46" s="6"/>
      <c r="R46" s="6"/>
      <c r="S46" s="6"/>
      <c r="V46" s="6"/>
      <c r="W46" s="6"/>
      <c r="X46" s="6"/>
      <c r="Y46" s="6"/>
      <c r="Z46" s="6"/>
      <c r="AC46" s="6"/>
      <c r="AD46" s="6"/>
      <c r="AE46" s="6"/>
      <c r="AF46" s="6"/>
      <c r="AG46" s="6"/>
      <c r="AJ46" s="6"/>
      <c r="AK46" s="6"/>
      <c r="AL46" s="6"/>
      <c r="AM46" s="6"/>
      <c r="AP46" s="6"/>
      <c r="AQ46" s="6"/>
      <c r="AR46" s="6"/>
      <c r="AX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L46" s="6"/>
      <c r="CM46" s="6"/>
      <c r="CN46" s="6"/>
      <c r="CO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P46" s="6"/>
      <c r="DQ46" s="6"/>
      <c r="DR46" s="6"/>
      <c r="DW46" s="6"/>
      <c r="DX46" s="6"/>
      <c r="EA46" s="6"/>
      <c r="EB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J46" s="6"/>
      <c r="FK46" s="6"/>
      <c r="FL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</row>
    <row r="47" spans="3:205" x14ac:dyDescent="0.25">
      <c r="D47" s="6"/>
      <c r="E47" s="10"/>
      <c r="F47" s="6"/>
      <c r="G47" s="6"/>
      <c r="J47" s="6"/>
      <c r="K47" s="6"/>
      <c r="L47" s="6"/>
      <c r="M47" s="6"/>
      <c r="N47" s="6"/>
      <c r="O47" s="6"/>
      <c r="P47" s="6"/>
      <c r="Q47" s="6"/>
      <c r="R47" s="6"/>
      <c r="S47" s="6"/>
      <c r="V47" s="6"/>
      <c r="W47" s="6"/>
      <c r="X47" s="6"/>
      <c r="Y47" s="6"/>
      <c r="Z47" s="6"/>
      <c r="AC47" s="6"/>
      <c r="AD47" s="6"/>
      <c r="AE47" s="6"/>
      <c r="AF47" s="6"/>
      <c r="AG47" s="6"/>
      <c r="AJ47" s="6"/>
      <c r="AK47" s="6"/>
      <c r="AL47" s="6"/>
      <c r="AM47" s="6"/>
      <c r="AP47" s="6"/>
      <c r="AQ47" s="6"/>
      <c r="AR47" s="6"/>
      <c r="AX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L47" s="6"/>
      <c r="CM47" s="6"/>
      <c r="CN47" s="6"/>
      <c r="CO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P47" s="6"/>
      <c r="DQ47" s="6"/>
      <c r="DR47" s="6"/>
      <c r="DW47" s="6"/>
      <c r="DX47" s="6"/>
      <c r="EA47" s="6"/>
      <c r="EB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J47" s="6"/>
      <c r="FK47" s="6"/>
      <c r="FL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</row>
    <row r="48" spans="3:205" x14ac:dyDescent="0.25">
      <c r="D48" s="6"/>
      <c r="E48" s="10"/>
      <c r="F48" s="6"/>
      <c r="G48" s="6"/>
      <c r="J48" s="6"/>
      <c r="K48" s="6"/>
      <c r="L48" s="6"/>
      <c r="M48" s="6"/>
      <c r="N48" s="6"/>
      <c r="O48" s="6"/>
      <c r="P48" s="6"/>
      <c r="Q48" s="6"/>
      <c r="R48" s="6"/>
      <c r="S48" s="6"/>
      <c r="V48" s="6"/>
      <c r="W48" s="6"/>
      <c r="X48" s="6"/>
      <c r="Y48" s="6"/>
      <c r="Z48" s="6"/>
      <c r="AC48" s="6"/>
      <c r="AD48" s="6"/>
      <c r="AE48" s="6"/>
      <c r="AF48" s="6"/>
      <c r="AG48" s="6"/>
      <c r="AJ48" s="6"/>
      <c r="AK48" s="6"/>
      <c r="AL48" s="6"/>
      <c r="AM48" s="6"/>
      <c r="AP48" s="6"/>
      <c r="AQ48" s="6"/>
      <c r="AR48" s="6"/>
      <c r="AX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L48" s="6"/>
      <c r="CM48" s="6"/>
      <c r="CN48" s="6"/>
      <c r="CO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P48" s="6"/>
      <c r="DQ48" s="6"/>
      <c r="DR48" s="6"/>
      <c r="DW48" s="6"/>
      <c r="DX48" s="6"/>
      <c r="EA48" s="6"/>
      <c r="EB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J48" s="6"/>
      <c r="FK48" s="6"/>
      <c r="FL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</row>
    <row r="49" spans="4:205" x14ac:dyDescent="0.25">
      <c r="D49" s="6"/>
      <c r="E49" s="10"/>
      <c r="F49" s="6"/>
      <c r="G49" s="6"/>
      <c r="J49" s="6"/>
      <c r="K49" s="6"/>
      <c r="L49" s="6"/>
      <c r="M49" s="6"/>
      <c r="N49" s="6"/>
      <c r="O49" s="6"/>
      <c r="P49" s="6"/>
      <c r="Q49" s="6"/>
      <c r="R49" s="6"/>
      <c r="S49" s="6"/>
      <c r="V49" s="6"/>
      <c r="W49" s="6"/>
      <c r="X49" s="6"/>
      <c r="Y49" s="6"/>
      <c r="Z49" s="6"/>
      <c r="AC49" s="6"/>
      <c r="AD49" s="6"/>
      <c r="AE49" s="6"/>
      <c r="AF49" s="6"/>
      <c r="AG49" s="6"/>
      <c r="AJ49" s="6"/>
      <c r="AK49" s="6"/>
      <c r="AL49" s="6"/>
      <c r="AM49" s="6"/>
      <c r="AP49" s="6"/>
      <c r="AQ49" s="6"/>
      <c r="AR49" s="6"/>
      <c r="AX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L49" s="6"/>
      <c r="CM49" s="6"/>
      <c r="CN49" s="6"/>
      <c r="CO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P49" s="6"/>
      <c r="DQ49" s="6"/>
      <c r="DR49" s="6"/>
      <c r="DW49" s="6"/>
      <c r="DX49" s="6"/>
      <c r="EA49" s="6"/>
      <c r="EB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J49" s="6"/>
      <c r="FK49" s="6"/>
      <c r="FL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</row>
    <row r="50" spans="4:205" x14ac:dyDescent="0.25">
      <c r="D50" s="6"/>
      <c r="E50" s="10"/>
      <c r="F50" s="6"/>
      <c r="G50" s="6"/>
      <c r="J50" s="6"/>
      <c r="K50" s="6"/>
      <c r="L50" s="6"/>
      <c r="M50" s="6"/>
      <c r="N50" s="6"/>
      <c r="O50" s="6"/>
      <c r="P50" s="6"/>
      <c r="Q50" s="6"/>
      <c r="R50" s="6"/>
      <c r="S50" s="6"/>
      <c r="V50" s="6"/>
      <c r="W50" s="6"/>
      <c r="X50" s="6"/>
      <c r="Y50" s="6"/>
      <c r="Z50" s="6"/>
      <c r="AC50" s="6"/>
      <c r="AD50" s="6"/>
      <c r="AE50" s="6"/>
      <c r="AF50" s="6"/>
      <c r="AG50" s="6"/>
      <c r="AJ50" s="6"/>
      <c r="AK50" s="6"/>
      <c r="AL50" s="6"/>
      <c r="AM50" s="6"/>
      <c r="AP50" s="6"/>
      <c r="AQ50" s="6"/>
      <c r="AR50" s="6"/>
      <c r="AX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L50" s="6"/>
      <c r="CM50" s="6"/>
      <c r="CN50" s="6"/>
      <c r="CO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P50" s="6"/>
      <c r="DQ50" s="6"/>
      <c r="DR50" s="6"/>
      <c r="DW50" s="6"/>
      <c r="DX50" s="6"/>
      <c r="EA50" s="6"/>
      <c r="EB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J50" s="6"/>
      <c r="FK50" s="6"/>
      <c r="FL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</row>
    <row r="51" spans="4:205" x14ac:dyDescent="0.25">
      <c r="D51" s="6"/>
      <c r="E51" s="10"/>
      <c r="F51" s="6"/>
      <c r="G51" s="6"/>
      <c r="J51" s="6"/>
      <c r="K51" s="6"/>
      <c r="M51" s="6"/>
      <c r="N51" s="6"/>
      <c r="O51" s="6"/>
      <c r="P51" s="6"/>
      <c r="Q51" s="6"/>
      <c r="R51" s="6"/>
      <c r="S51" s="6"/>
      <c r="V51" s="6"/>
      <c r="W51" s="6"/>
      <c r="X51" s="6"/>
      <c r="Y51" s="6"/>
      <c r="Z51" s="6"/>
      <c r="AC51" s="6"/>
      <c r="AD51" s="6"/>
      <c r="AE51" s="6"/>
      <c r="AF51" s="6"/>
      <c r="AG51" s="6"/>
      <c r="AJ51" s="6"/>
      <c r="AK51" s="6"/>
      <c r="AL51" s="6"/>
      <c r="AM51" s="6"/>
      <c r="AP51" s="6"/>
      <c r="AQ51" s="6"/>
      <c r="AR51" s="6"/>
      <c r="AX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L51" s="6"/>
      <c r="CM51" s="6"/>
      <c r="CN51" s="6"/>
      <c r="CO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P51" s="6"/>
      <c r="DQ51" s="6"/>
      <c r="DR51" s="6"/>
      <c r="DW51" s="6"/>
      <c r="DX51" s="6"/>
      <c r="EA51" s="6"/>
      <c r="EB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J51" s="6"/>
      <c r="FK51" s="6"/>
      <c r="FL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</row>
    <row r="52" spans="4:205" x14ac:dyDescent="0.25">
      <c r="D52" s="6"/>
      <c r="E52" s="10"/>
      <c r="J52" s="6"/>
      <c r="K52" s="6"/>
      <c r="L52" s="6"/>
      <c r="M52" s="6"/>
      <c r="N52" s="6"/>
      <c r="O52" s="6"/>
      <c r="P52" s="6"/>
      <c r="Q52" s="6"/>
      <c r="R52" s="6"/>
      <c r="S52" s="6"/>
      <c r="V52" s="6"/>
      <c r="W52" s="6"/>
      <c r="X52" s="6"/>
    </row>
  </sheetData>
  <printOptions gridLines="1"/>
  <pageMargins left="0.39" right="0.2" top="0.59" bottom="0.34" header="0.26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52"/>
  <sheetViews>
    <sheetView topLeftCell="AW1" workbookViewId="0">
      <selection activeCell="BP16" sqref="BP16"/>
    </sheetView>
  </sheetViews>
  <sheetFormatPr defaultRowHeight="15" x14ac:dyDescent="0.25"/>
  <cols>
    <col min="1" max="1" width="5.140625" customWidth="1"/>
    <col min="2" max="2" width="5.85546875" customWidth="1"/>
    <col min="3" max="3" width="8.140625" customWidth="1"/>
    <col min="4" max="5" width="7.28515625" customWidth="1"/>
    <col min="6" max="6" width="3.7109375" customWidth="1"/>
    <col min="7" max="8" width="5.28515625" customWidth="1"/>
    <col min="9" max="9" width="7" customWidth="1"/>
    <col min="10" max="11" width="5.7109375" customWidth="1"/>
    <col min="12" max="14" width="6.7109375" customWidth="1"/>
    <col min="15" max="15" width="5.28515625" customWidth="1"/>
    <col min="16" max="18" width="6.7109375" customWidth="1"/>
    <col min="19" max="19" width="5.7109375" customWidth="1"/>
    <col min="20" max="20" width="4.85546875" customWidth="1"/>
    <col min="21" max="21" width="5.42578125" customWidth="1"/>
    <col min="22" max="22" width="6.85546875" customWidth="1"/>
    <col min="23" max="24" width="6" customWidth="1"/>
    <col min="25" max="25" width="3" customWidth="1"/>
    <col min="26" max="26" width="5.85546875" customWidth="1"/>
    <col min="27" max="27" width="7.5703125" customWidth="1"/>
    <col min="28" max="28" width="4.42578125" customWidth="1"/>
    <col min="29" max="29" width="8.85546875" customWidth="1"/>
    <col min="30" max="30" width="5.7109375" customWidth="1"/>
    <col min="31" max="31" width="6.28515625" customWidth="1"/>
    <col min="32" max="32" width="4.5703125" customWidth="1"/>
    <col min="33" max="33" width="5.7109375" customWidth="1"/>
    <col min="34" max="34" width="6.5703125" customWidth="1"/>
    <col min="35" max="36" width="6.85546875" customWidth="1"/>
    <col min="37" max="37" width="7" customWidth="1"/>
    <col min="38" max="38" width="4.5703125" customWidth="1"/>
    <col min="39" max="39" width="5.140625" customWidth="1"/>
    <col min="40" max="40" width="6.140625" customWidth="1"/>
    <col min="41" max="41" width="8.140625" customWidth="1"/>
    <col min="42" max="42" width="7.140625" customWidth="1"/>
    <col min="43" max="43" width="6.28515625" customWidth="1"/>
    <col min="44" max="44" width="3.85546875" customWidth="1"/>
    <col min="45" max="45" width="5.28515625" customWidth="1"/>
    <col min="46" max="46" width="8.5703125" customWidth="1"/>
    <col min="47" max="47" width="5" customWidth="1"/>
    <col min="48" max="49" width="7.7109375" customWidth="1"/>
    <col min="50" max="50" width="6.7109375" customWidth="1"/>
    <col min="51" max="51" width="4.28515625" customWidth="1"/>
    <col min="52" max="53" width="6.7109375" customWidth="1"/>
    <col min="54" max="54" width="4.5703125" customWidth="1"/>
    <col min="55" max="57" width="6.7109375" customWidth="1"/>
    <col min="58" max="58" width="3.85546875" customWidth="1"/>
    <col min="59" max="59" width="6.140625" customWidth="1"/>
    <col min="60" max="60" width="4.85546875" customWidth="1"/>
    <col min="61" max="62" width="7" customWidth="1"/>
    <col min="63" max="63" width="6.28515625" customWidth="1"/>
    <col min="64" max="64" width="3.5703125" customWidth="1"/>
    <col min="65" max="65" width="5.140625" customWidth="1"/>
    <col min="66" max="66" width="7.5703125" customWidth="1"/>
    <col min="67" max="67" width="3.28515625" customWidth="1"/>
    <col min="68" max="68" width="7.42578125" customWidth="1"/>
    <col min="69" max="69" width="7.5703125" customWidth="1"/>
    <col min="70" max="70" width="6.42578125" customWidth="1"/>
    <col min="71" max="71" width="3.140625" customWidth="1"/>
    <col min="72" max="72" width="6.140625" customWidth="1"/>
    <col min="73" max="73" width="6.7109375" customWidth="1"/>
    <col min="74" max="74" width="3.5703125" customWidth="1"/>
    <col min="75" max="75" width="6.28515625" customWidth="1"/>
    <col min="76" max="76" width="6" customWidth="1"/>
    <col min="77" max="77" width="6.42578125" customWidth="1"/>
    <col min="78" max="78" width="3.42578125" customWidth="1"/>
    <col min="79" max="79" width="5.7109375" customWidth="1"/>
    <col min="80" max="80" width="9.7109375" customWidth="1"/>
    <col min="81" max="81" width="4.28515625" customWidth="1"/>
    <col min="82" max="82" width="6.42578125" customWidth="1"/>
    <col min="83" max="83" width="7.5703125" customWidth="1"/>
    <col min="84" max="84" width="8" customWidth="1"/>
    <col min="85" max="85" width="4" customWidth="1"/>
    <col min="86" max="86" width="6.140625" customWidth="1"/>
    <col min="87" max="87" width="9.7109375" customWidth="1"/>
    <col min="88" max="88" width="4.42578125" customWidth="1"/>
    <col min="89" max="89" width="8.85546875" customWidth="1"/>
    <col min="90" max="90" width="6.7109375" customWidth="1"/>
    <col min="91" max="91" width="7" customWidth="1"/>
    <col min="92" max="92" width="4" customWidth="1"/>
    <col min="93" max="93" width="7" customWidth="1"/>
    <col min="94" max="94" width="8.7109375" customWidth="1"/>
    <col min="95" max="95" width="5.42578125" customWidth="1"/>
    <col min="96" max="96" width="8.7109375" customWidth="1"/>
    <col min="97" max="97" width="7.42578125" customWidth="1"/>
    <col min="98" max="98" width="7" customWidth="1"/>
    <col min="99" max="99" width="4" customWidth="1"/>
    <col min="100" max="100" width="6.42578125" customWidth="1"/>
    <col min="101" max="101" width="7.42578125" customWidth="1"/>
    <col min="102" max="102" width="3.85546875" customWidth="1"/>
    <col min="103" max="103" width="6.7109375" customWidth="1"/>
    <col min="104" max="104" width="6.5703125" customWidth="1"/>
    <col min="105" max="105" width="7.28515625" customWidth="1"/>
    <col min="106" max="106" width="3.42578125" customWidth="1"/>
    <col min="108" max="108" width="7" customWidth="1"/>
    <col min="109" max="109" width="3.5703125" customWidth="1"/>
    <col min="110" max="110" width="7.28515625" customWidth="1"/>
    <col min="111" max="111" width="7" customWidth="1"/>
    <col min="112" max="112" width="6.42578125" customWidth="1"/>
    <col min="113" max="113" width="4.28515625" customWidth="1"/>
    <col min="114" max="115" width="6.42578125" customWidth="1"/>
    <col min="116" max="116" width="4" customWidth="1"/>
    <col min="117" max="121" width="6.42578125" customWidth="1"/>
    <col min="122" max="122" width="7.42578125" customWidth="1"/>
    <col min="123" max="123" width="4.7109375" customWidth="1"/>
    <col min="124" max="124" width="8.140625" customWidth="1"/>
    <col min="125" max="126" width="6.42578125" customWidth="1"/>
    <col min="127" max="127" width="3.7109375" customWidth="1"/>
    <col min="128" max="128" width="5.5703125" customWidth="1"/>
    <col min="129" max="129" width="7.85546875" customWidth="1"/>
    <col min="130" max="130" width="4.42578125" customWidth="1"/>
    <col min="131" max="131" width="8" customWidth="1"/>
    <col min="132" max="133" width="6.42578125" customWidth="1"/>
    <col min="134" max="134" width="3.42578125" customWidth="1"/>
    <col min="135" max="136" width="6.7109375" customWidth="1"/>
    <col min="137" max="137" width="3.140625" customWidth="1"/>
    <col min="138" max="138" width="6.7109375" customWidth="1"/>
    <col min="139" max="139" width="6.7109375" style="17" customWidth="1"/>
    <col min="140" max="140" width="6.7109375" customWidth="1"/>
    <col min="141" max="141" width="3.7109375" style="6" customWidth="1"/>
    <col min="142" max="142" width="5.85546875" customWidth="1"/>
    <col min="143" max="143" width="7" style="6" customWidth="1"/>
    <col min="144" max="144" width="4.140625" customWidth="1"/>
    <col min="145" max="145" width="7" customWidth="1"/>
    <col min="146" max="146" width="7" style="17" customWidth="1"/>
    <col min="147" max="147" width="5.42578125" customWidth="1"/>
    <col min="148" max="148" width="4.140625" customWidth="1"/>
    <col min="149" max="149" width="7" customWidth="1"/>
    <col min="150" max="150" width="6.5703125" style="6" customWidth="1"/>
    <col min="151" max="151" width="3.140625" style="12" customWidth="1"/>
    <col min="152" max="152" width="7.85546875" style="6" customWidth="1"/>
    <col min="153" max="154" width="7.5703125" style="6" customWidth="1"/>
    <col min="155" max="155" width="3" customWidth="1"/>
    <col min="156" max="156" width="5.85546875" customWidth="1"/>
    <col min="157" max="157" width="7.140625" customWidth="1"/>
    <col min="158" max="158" width="4.5703125" customWidth="1"/>
    <col min="159" max="159" width="7.85546875" customWidth="1"/>
    <col min="160" max="161" width="6.7109375" customWidth="1"/>
    <col min="162" max="162" width="3.28515625" customWidth="1"/>
    <col min="163" max="163" width="5.5703125" customWidth="1"/>
    <col min="164" max="164" width="7.85546875" customWidth="1"/>
    <col min="165" max="165" width="4.140625" customWidth="1"/>
    <col min="166" max="166" width="7.140625" customWidth="1"/>
    <col min="167" max="168" width="6.7109375" customWidth="1"/>
    <col min="169" max="169" width="5" customWidth="1"/>
    <col min="170" max="171" width="6.7109375" customWidth="1"/>
    <col min="172" max="172" width="4" customWidth="1"/>
    <col min="173" max="175" width="6.7109375" customWidth="1"/>
    <col min="176" max="176" width="5.140625" customWidth="1"/>
    <col min="177" max="178" width="6.7109375" customWidth="1"/>
    <col min="179" max="179" width="4.5703125" customWidth="1"/>
    <col min="180" max="182" width="6.7109375" customWidth="1"/>
    <col min="183" max="183" width="5.42578125" customWidth="1"/>
    <col min="184" max="185" width="6.7109375" customWidth="1"/>
    <col min="186" max="186" width="4.140625" customWidth="1"/>
    <col min="187" max="189" width="6.7109375" customWidth="1"/>
    <col min="190" max="190" width="7" customWidth="1"/>
    <col min="191" max="192" width="6.7109375" customWidth="1"/>
    <col min="193" max="193" width="3.85546875" customWidth="1"/>
    <col min="194" max="196" width="6.7109375" customWidth="1"/>
    <col min="197" max="197" width="4.140625" customWidth="1"/>
    <col min="211" max="211" width="4.140625" customWidth="1"/>
    <col min="212" max="212" width="6.5703125" customWidth="1"/>
    <col min="214" max="214" width="4.140625" customWidth="1"/>
    <col min="215" max="215" width="7.28515625" customWidth="1"/>
    <col min="216" max="216" width="6.140625" customWidth="1"/>
    <col min="217" max="217" width="6.42578125" customWidth="1"/>
    <col min="218" max="218" width="3.5703125" customWidth="1"/>
    <col min="219" max="219" width="6.5703125" customWidth="1"/>
    <col min="220" max="220" width="7" customWidth="1"/>
    <col min="221" max="221" width="4.5703125" customWidth="1"/>
    <col min="222" max="222" width="8.140625" customWidth="1"/>
    <col min="223" max="223" width="7.7109375" customWidth="1"/>
    <col min="224" max="224" width="7.140625" customWidth="1"/>
  </cols>
  <sheetData>
    <row r="1" spans="1:211" x14ac:dyDescent="0.25">
      <c r="A1" s="7" t="s">
        <v>151</v>
      </c>
      <c r="C1" s="7"/>
      <c r="D1" s="7"/>
      <c r="E1" s="7"/>
      <c r="F1" s="7"/>
      <c r="G1" s="7" t="s">
        <v>130</v>
      </c>
      <c r="I1" s="7"/>
      <c r="J1" s="7"/>
      <c r="K1" s="7"/>
      <c r="L1" s="7"/>
      <c r="M1" s="7" t="s">
        <v>223</v>
      </c>
      <c r="N1" s="7"/>
      <c r="O1" s="7"/>
      <c r="P1" s="7"/>
      <c r="Q1" s="9"/>
      <c r="R1" s="7"/>
      <c r="S1" s="7"/>
      <c r="T1" s="7" t="s">
        <v>133</v>
      </c>
      <c r="V1" s="7"/>
      <c r="W1" s="7"/>
      <c r="X1" s="7"/>
      <c r="Y1" s="7"/>
      <c r="Z1" s="7" t="s">
        <v>225</v>
      </c>
      <c r="AB1" s="7"/>
      <c r="AC1" s="7"/>
      <c r="AD1" s="7"/>
      <c r="AE1" s="9"/>
      <c r="AF1" s="9"/>
      <c r="AG1" s="7" t="s">
        <v>142</v>
      </c>
      <c r="AH1" s="7"/>
      <c r="AI1" s="7"/>
      <c r="AJ1" s="7"/>
      <c r="AK1" s="9"/>
      <c r="AL1" s="7"/>
      <c r="AM1" s="7" t="s">
        <v>139</v>
      </c>
      <c r="AN1" s="7"/>
      <c r="AO1" s="7"/>
      <c r="AP1" s="7"/>
      <c r="AQ1" s="7"/>
      <c r="AR1" s="7"/>
      <c r="AS1" s="7" t="s">
        <v>204</v>
      </c>
      <c r="AT1" s="7"/>
      <c r="AU1" s="7"/>
      <c r="AV1" s="7"/>
      <c r="AW1" s="14"/>
      <c r="AX1" s="14"/>
      <c r="AY1" s="7"/>
      <c r="AZ1" s="7" t="s">
        <v>207</v>
      </c>
      <c r="BA1" s="7"/>
      <c r="BB1" s="7"/>
      <c r="BC1" s="7"/>
      <c r="BD1" s="14"/>
      <c r="BE1" s="14"/>
      <c r="BG1" s="7" t="s">
        <v>134</v>
      </c>
      <c r="BH1" s="7"/>
      <c r="BI1" s="7"/>
      <c r="BJ1" s="7"/>
      <c r="BK1" s="7"/>
      <c r="BL1" s="9"/>
      <c r="BM1" s="7" t="s">
        <v>227</v>
      </c>
      <c r="BN1" s="7"/>
      <c r="BO1" s="7"/>
      <c r="BP1" s="7"/>
      <c r="BQ1" s="14"/>
      <c r="BR1" s="14"/>
      <c r="BS1" s="9"/>
      <c r="BT1" s="7" t="s">
        <v>150</v>
      </c>
      <c r="BU1" s="7"/>
      <c r="BV1" s="7"/>
      <c r="BW1" s="7"/>
      <c r="BX1" s="14"/>
      <c r="BY1" s="14"/>
      <c r="BZ1" s="9"/>
      <c r="CA1" s="7" t="s">
        <v>208</v>
      </c>
      <c r="CB1" s="7"/>
      <c r="CC1" s="7"/>
      <c r="CD1" s="7"/>
      <c r="CE1" s="14"/>
      <c r="CF1" s="14"/>
      <c r="CG1" s="9"/>
      <c r="CH1" s="7" t="s">
        <v>209</v>
      </c>
      <c r="CI1" s="7"/>
      <c r="CJ1" s="7"/>
      <c r="CK1" s="7"/>
      <c r="CL1" s="14"/>
      <c r="CM1" s="14"/>
      <c r="CN1" s="14"/>
      <c r="CO1" s="7" t="s">
        <v>213</v>
      </c>
      <c r="CP1" s="7"/>
      <c r="CQ1" s="7"/>
      <c r="CR1" s="7"/>
      <c r="CS1" s="14"/>
      <c r="CT1" s="14"/>
      <c r="CV1" s="7" t="s">
        <v>230</v>
      </c>
      <c r="CW1" s="7"/>
      <c r="CX1" s="7"/>
      <c r="CY1" s="7"/>
      <c r="CZ1" s="7"/>
      <c r="DA1" s="7"/>
      <c r="DC1" s="7" t="s">
        <v>232</v>
      </c>
      <c r="DD1" s="7"/>
      <c r="DE1" s="7"/>
      <c r="DF1" s="9"/>
      <c r="DG1" s="9"/>
      <c r="DJ1" s="7" t="s">
        <v>234</v>
      </c>
      <c r="DL1" s="7"/>
      <c r="DM1" s="7"/>
      <c r="DN1" s="14"/>
      <c r="DO1" s="14"/>
      <c r="DP1" s="9"/>
      <c r="DQ1" s="7" t="s">
        <v>236</v>
      </c>
      <c r="DR1" s="7"/>
      <c r="DS1" s="7"/>
      <c r="DT1" s="7"/>
      <c r="DU1" s="14"/>
      <c r="DV1" s="14"/>
      <c r="DX1" s="7" t="s">
        <v>239</v>
      </c>
      <c r="DY1" s="7"/>
      <c r="DZ1" s="7"/>
      <c r="EA1" s="7"/>
      <c r="EB1" s="14"/>
      <c r="EC1" s="14"/>
      <c r="EE1" s="7" t="s">
        <v>143</v>
      </c>
      <c r="EF1" s="14"/>
      <c r="EG1" s="11"/>
      <c r="EH1" s="14"/>
      <c r="EI1" s="9"/>
      <c r="EK1" s="14"/>
      <c r="EL1" s="7" t="s">
        <v>144</v>
      </c>
      <c r="EM1" s="14"/>
      <c r="EN1" s="7"/>
      <c r="EO1" s="7"/>
      <c r="EP1" s="9"/>
      <c r="EQ1" s="7"/>
      <c r="ER1" s="7"/>
      <c r="ES1" s="7" t="s">
        <v>145</v>
      </c>
      <c r="ET1" s="7"/>
      <c r="EU1" s="7"/>
      <c r="EV1" s="7"/>
      <c r="EW1" s="14"/>
      <c r="EX1" s="14"/>
      <c r="EZ1" s="7" t="s">
        <v>229</v>
      </c>
      <c r="FA1" s="14"/>
      <c r="FB1" s="11"/>
      <c r="FC1" s="14"/>
      <c r="FD1" s="9"/>
      <c r="FG1" s="7" t="s">
        <v>237</v>
      </c>
      <c r="FH1" s="14"/>
      <c r="FI1" s="11"/>
      <c r="FJ1" s="14"/>
      <c r="FK1" s="9"/>
      <c r="FN1" s="7" t="s">
        <v>217</v>
      </c>
      <c r="FO1" s="7"/>
      <c r="FP1" s="7"/>
      <c r="FQ1" s="7"/>
      <c r="FR1" s="14"/>
      <c r="FS1" s="14"/>
      <c r="FT1" s="14"/>
      <c r="FU1" s="7" t="s">
        <v>218</v>
      </c>
      <c r="FV1" s="7"/>
      <c r="FW1" s="7"/>
      <c r="FX1" s="7"/>
      <c r="FY1" s="14"/>
      <c r="FZ1" s="14"/>
      <c r="GB1" s="7" t="s">
        <v>219</v>
      </c>
      <c r="GC1" s="7"/>
      <c r="GD1" s="7"/>
      <c r="GE1" s="7"/>
      <c r="GF1" s="14"/>
      <c r="GG1" s="14"/>
      <c r="GH1" s="14"/>
      <c r="GI1" s="7" t="s">
        <v>220</v>
      </c>
      <c r="GJ1" s="7"/>
      <c r="GK1" s="7"/>
      <c r="GL1" s="7"/>
    </row>
    <row r="2" spans="1:211" x14ac:dyDescent="0.25">
      <c r="A2" t="s">
        <v>152</v>
      </c>
      <c r="B2" s="5"/>
      <c r="G2" t="s">
        <v>129</v>
      </c>
      <c r="H2" s="5"/>
      <c r="M2" t="s">
        <v>224</v>
      </c>
      <c r="N2" s="5"/>
      <c r="T2" t="s">
        <v>132</v>
      </c>
      <c r="U2" s="5"/>
      <c r="Z2" t="s">
        <v>226</v>
      </c>
      <c r="AB2" s="5"/>
      <c r="AG2" t="s">
        <v>138</v>
      </c>
      <c r="AH2" s="5"/>
      <c r="AJ2" t="s">
        <v>136</v>
      </c>
      <c r="AM2" t="s">
        <v>141</v>
      </c>
      <c r="AN2" s="5"/>
      <c r="AP2" t="s">
        <v>140</v>
      </c>
      <c r="AS2" t="s">
        <v>243</v>
      </c>
      <c r="AT2" s="5"/>
      <c r="AW2" s="6"/>
      <c r="AX2" s="6"/>
      <c r="AZ2" t="s">
        <v>244</v>
      </c>
      <c r="BA2" s="5"/>
      <c r="BD2" s="6"/>
      <c r="BE2" s="6"/>
      <c r="BG2" t="s">
        <v>137</v>
      </c>
      <c r="BH2" s="5"/>
      <c r="BJ2" t="s">
        <v>135</v>
      </c>
      <c r="BM2" t="s">
        <v>205</v>
      </c>
      <c r="BN2" s="5"/>
      <c r="BP2" t="s">
        <v>206</v>
      </c>
      <c r="BQ2" s="6"/>
      <c r="BR2" s="6"/>
      <c r="BT2" t="s">
        <v>210</v>
      </c>
      <c r="BU2" s="5"/>
      <c r="BX2" s="6"/>
      <c r="BY2" s="6"/>
      <c r="CA2" t="s">
        <v>211</v>
      </c>
      <c r="CB2" s="5"/>
      <c r="CE2" s="6"/>
      <c r="CF2" s="6"/>
      <c r="CH2" t="s">
        <v>212</v>
      </c>
      <c r="CI2" s="5"/>
      <c r="CL2" s="6"/>
      <c r="CM2" s="6"/>
      <c r="CN2" s="6"/>
      <c r="CO2" t="s">
        <v>214</v>
      </c>
      <c r="CP2" s="5"/>
      <c r="CS2" s="6"/>
      <c r="CT2" s="6"/>
      <c r="CV2" t="s">
        <v>231</v>
      </c>
      <c r="CW2" s="5"/>
      <c r="DC2" t="s">
        <v>233</v>
      </c>
      <c r="DJ2" t="s">
        <v>235</v>
      </c>
      <c r="DN2" s="6"/>
      <c r="DO2" s="6"/>
      <c r="DQ2" t="s">
        <v>240</v>
      </c>
      <c r="DR2" s="5"/>
      <c r="DU2" s="6"/>
      <c r="DV2" s="6"/>
      <c r="DX2" t="s">
        <v>241</v>
      </c>
      <c r="DY2" s="5"/>
      <c r="EB2" s="6"/>
      <c r="EC2" s="6"/>
      <c r="EE2" t="s">
        <v>163</v>
      </c>
      <c r="EF2" s="15"/>
      <c r="EG2" s="12"/>
      <c r="EH2" s="6"/>
      <c r="EL2" t="s">
        <v>249</v>
      </c>
      <c r="EM2" s="15"/>
      <c r="ES2" t="s">
        <v>250</v>
      </c>
      <c r="ET2" s="5"/>
      <c r="EU2"/>
      <c r="EV2"/>
      <c r="EZ2" t="s">
        <v>228</v>
      </c>
      <c r="FA2" s="15"/>
      <c r="FB2" s="12"/>
      <c r="FC2" s="6"/>
      <c r="FD2" s="17"/>
      <c r="FG2" t="s">
        <v>238</v>
      </c>
      <c r="FH2" s="15"/>
      <c r="FI2" s="12"/>
      <c r="FJ2" s="6"/>
      <c r="FK2" s="17"/>
      <c r="FN2" t="s">
        <v>215</v>
      </c>
      <c r="FO2" s="5"/>
      <c r="FR2" s="6"/>
      <c r="FS2" s="6"/>
      <c r="FT2" s="6"/>
      <c r="FU2" t="s">
        <v>216</v>
      </c>
      <c r="FV2" s="5"/>
      <c r="FY2" s="6"/>
      <c r="FZ2" s="6"/>
      <c r="GB2" t="s">
        <v>222</v>
      </c>
      <c r="GC2" s="5"/>
      <c r="GF2" s="6"/>
      <c r="GG2" s="6"/>
      <c r="GH2" s="6"/>
      <c r="GI2" t="s">
        <v>221</v>
      </c>
      <c r="GJ2" s="5"/>
    </row>
    <row r="3" spans="1:211" x14ac:dyDescent="0.25">
      <c r="C3" s="8" t="s">
        <v>127</v>
      </c>
      <c r="D3" s="8" t="s">
        <v>108</v>
      </c>
      <c r="E3" s="8" t="s">
        <v>128</v>
      </c>
      <c r="F3" s="8"/>
      <c r="I3" s="8" t="s">
        <v>127</v>
      </c>
      <c r="J3" s="8" t="s">
        <v>108</v>
      </c>
      <c r="K3" s="8" t="s">
        <v>128</v>
      </c>
      <c r="L3" s="8"/>
      <c r="M3" s="8" t="s">
        <v>165</v>
      </c>
      <c r="N3" s="16" t="s">
        <v>164</v>
      </c>
      <c r="O3" s="13" t="s">
        <v>146</v>
      </c>
      <c r="P3" s="16" t="s">
        <v>162</v>
      </c>
      <c r="Q3" s="16" t="s">
        <v>108</v>
      </c>
      <c r="R3" s="16" t="s">
        <v>128</v>
      </c>
      <c r="S3" s="8"/>
      <c r="V3" s="8" t="s">
        <v>127</v>
      </c>
      <c r="W3" s="8" t="s">
        <v>108</v>
      </c>
      <c r="X3" s="8" t="s">
        <v>128</v>
      </c>
      <c r="Y3" s="8"/>
      <c r="Z3" s="8" t="s">
        <v>165</v>
      </c>
      <c r="AA3" s="16" t="s">
        <v>164</v>
      </c>
      <c r="AB3" s="13" t="s">
        <v>146</v>
      </c>
      <c r="AC3" s="16" t="s">
        <v>162</v>
      </c>
      <c r="AD3" s="16" t="s">
        <v>108</v>
      </c>
      <c r="AE3" s="16" t="s">
        <v>128</v>
      </c>
      <c r="AF3" s="16"/>
      <c r="AI3" s="8" t="s">
        <v>127</v>
      </c>
      <c r="AJ3" s="8" t="s">
        <v>108</v>
      </c>
      <c r="AK3" s="8" t="s">
        <v>128</v>
      </c>
      <c r="AL3" s="8"/>
      <c r="AO3" s="8" t="s">
        <v>127</v>
      </c>
      <c r="AP3" s="8" t="s">
        <v>108</v>
      </c>
      <c r="AQ3" s="8" t="s">
        <v>128</v>
      </c>
      <c r="AR3" s="8"/>
      <c r="AS3" s="8" t="s">
        <v>165</v>
      </c>
      <c r="AT3" s="16" t="s">
        <v>164</v>
      </c>
      <c r="AU3" s="13" t="s">
        <v>146</v>
      </c>
      <c r="AV3" s="16" t="s">
        <v>162</v>
      </c>
      <c r="AW3" s="16" t="s">
        <v>108</v>
      </c>
      <c r="AX3" s="16" t="s">
        <v>128</v>
      </c>
      <c r="AY3" s="8"/>
      <c r="AZ3" s="8" t="s">
        <v>165</v>
      </c>
      <c r="BA3" s="16" t="s">
        <v>164</v>
      </c>
      <c r="BB3" s="13" t="s">
        <v>146</v>
      </c>
      <c r="BC3" s="16" t="s">
        <v>162</v>
      </c>
      <c r="BD3" s="16" t="s">
        <v>108</v>
      </c>
      <c r="BE3" s="16" t="s">
        <v>128</v>
      </c>
      <c r="BI3" s="8" t="s">
        <v>127</v>
      </c>
      <c r="BJ3" s="8" t="s">
        <v>108</v>
      </c>
      <c r="BK3" s="8" t="s">
        <v>128</v>
      </c>
      <c r="BL3" s="8"/>
      <c r="BM3" s="8" t="s">
        <v>165</v>
      </c>
      <c r="BN3" s="16" t="s">
        <v>164</v>
      </c>
      <c r="BO3" s="13" t="s">
        <v>146</v>
      </c>
      <c r="BP3" s="16" t="s">
        <v>162</v>
      </c>
      <c r="BQ3" s="16" t="s">
        <v>108</v>
      </c>
      <c r="BR3" s="16" t="s">
        <v>128</v>
      </c>
      <c r="BS3" s="8"/>
      <c r="BT3" s="8" t="s">
        <v>165</v>
      </c>
      <c r="BU3" s="16" t="s">
        <v>164</v>
      </c>
      <c r="BV3" s="13" t="s">
        <v>146</v>
      </c>
      <c r="BW3" s="16" t="s">
        <v>162</v>
      </c>
      <c r="BX3" s="16" t="s">
        <v>108</v>
      </c>
      <c r="BY3" s="16" t="s">
        <v>128</v>
      </c>
      <c r="BZ3" s="8"/>
      <c r="CA3" s="8" t="s">
        <v>165</v>
      </c>
      <c r="CB3" s="16" t="s">
        <v>164</v>
      </c>
      <c r="CC3" s="13" t="s">
        <v>146</v>
      </c>
      <c r="CD3" s="16" t="s">
        <v>162</v>
      </c>
      <c r="CE3" s="16" t="s">
        <v>108</v>
      </c>
      <c r="CF3" s="16" t="s">
        <v>128</v>
      </c>
      <c r="CG3" s="8"/>
      <c r="CH3" s="8" t="s">
        <v>165</v>
      </c>
      <c r="CI3" s="16" t="s">
        <v>164</v>
      </c>
      <c r="CJ3" s="13" t="s">
        <v>146</v>
      </c>
      <c r="CK3" s="16" t="s">
        <v>162</v>
      </c>
      <c r="CL3" s="16" t="s">
        <v>108</v>
      </c>
      <c r="CM3" s="16" t="s">
        <v>128</v>
      </c>
      <c r="CN3" s="16"/>
      <c r="CO3" s="8" t="s">
        <v>165</v>
      </c>
      <c r="CP3" s="16" t="s">
        <v>164</v>
      </c>
      <c r="CQ3" s="13" t="s">
        <v>146</v>
      </c>
      <c r="CR3" s="16" t="s">
        <v>162</v>
      </c>
      <c r="CS3" s="16" t="s">
        <v>108</v>
      </c>
      <c r="CT3" s="16" t="s">
        <v>128</v>
      </c>
      <c r="CV3" s="8" t="s">
        <v>165</v>
      </c>
      <c r="CW3" s="16" t="s">
        <v>164</v>
      </c>
      <c r="CX3" s="13" t="s">
        <v>146</v>
      </c>
      <c r="CY3" s="16" t="s">
        <v>162</v>
      </c>
      <c r="CZ3" s="16" t="s">
        <v>108</v>
      </c>
      <c r="DA3" s="16" t="s">
        <v>128</v>
      </c>
      <c r="DB3" s="8"/>
      <c r="DC3" s="8" t="s">
        <v>165</v>
      </c>
      <c r="DD3" s="16" t="s">
        <v>164</v>
      </c>
      <c r="DE3" s="13" t="s">
        <v>146</v>
      </c>
      <c r="DF3" s="16" t="s">
        <v>162</v>
      </c>
      <c r="DG3" s="16" t="s">
        <v>108</v>
      </c>
      <c r="DH3" s="16" t="s">
        <v>128</v>
      </c>
      <c r="DI3" s="16"/>
      <c r="DJ3" s="8" t="s">
        <v>165</v>
      </c>
      <c r="DK3" s="16" t="s">
        <v>164</v>
      </c>
      <c r="DL3" s="13" t="s">
        <v>146</v>
      </c>
      <c r="DM3" s="16" t="s">
        <v>162</v>
      </c>
      <c r="DN3" s="16" t="s">
        <v>108</v>
      </c>
      <c r="DO3" s="16" t="s">
        <v>128</v>
      </c>
      <c r="DP3" s="8"/>
      <c r="DQ3" s="8" t="s">
        <v>165</v>
      </c>
      <c r="DR3" s="16" t="s">
        <v>164</v>
      </c>
      <c r="DS3" s="13" t="s">
        <v>146</v>
      </c>
      <c r="DT3" s="16" t="s">
        <v>162</v>
      </c>
      <c r="DU3" s="16" t="s">
        <v>108</v>
      </c>
      <c r="DV3" s="16" t="s">
        <v>128</v>
      </c>
      <c r="DW3" s="16"/>
      <c r="DX3" s="8" t="s">
        <v>165</v>
      </c>
      <c r="DY3" s="16" t="s">
        <v>164</v>
      </c>
      <c r="DZ3" s="13" t="s">
        <v>146</v>
      </c>
      <c r="EA3" s="16" t="s">
        <v>162</v>
      </c>
      <c r="EB3" s="16" t="s">
        <v>108</v>
      </c>
      <c r="EC3" s="16" t="s">
        <v>128</v>
      </c>
      <c r="EE3" s="8" t="s">
        <v>165</v>
      </c>
      <c r="EF3" s="16" t="s">
        <v>164</v>
      </c>
      <c r="EG3" s="13" t="s">
        <v>146</v>
      </c>
      <c r="EH3" s="16" t="s">
        <v>162</v>
      </c>
      <c r="EI3" s="16" t="s">
        <v>108</v>
      </c>
      <c r="EJ3" s="16" t="s">
        <v>128</v>
      </c>
      <c r="EK3" s="16"/>
      <c r="EL3" s="18" t="s">
        <v>165</v>
      </c>
      <c r="EM3" s="16" t="s">
        <v>164</v>
      </c>
      <c r="EN3" s="13" t="s">
        <v>146</v>
      </c>
      <c r="EO3" s="8" t="s">
        <v>162</v>
      </c>
      <c r="EP3" s="16" t="s">
        <v>108</v>
      </c>
      <c r="EQ3" s="16" t="s">
        <v>128</v>
      </c>
      <c r="ER3" s="16"/>
      <c r="ES3" s="8" t="s">
        <v>165</v>
      </c>
      <c r="ET3" s="16" t="s">
        <v>164</v>
      </c>
      <c r="EU3" s="13" t="s">
        <v>146</v>
      </c>
      <c r="EV3" s="16" t="s">
        <v>162</v>
      </c>
      <c r="EW3" s="16" t="s">
        <v>108</v>
      </c>
      <c r="EX3" s="16" t="s">
        <v>128</v>
      </c>
      <c r="EY3" s="16"/>
      <c r="EZ3" s="8" t="s">
        <v>165</v>
      </c>
      <c r="FA3" s="16" t="s">
        <v>164</v>
      </c>
      <c r="FB3" s="13" t="s">
        <v>146</v>
      </c>
      <c r="FC3" s="16" t="s">
        <v>162</v>
      </c>
      <c r="FD3" s="16" t="s">
        <v>108</v>
      </c>
      <c r="FE3" s="16" t="s">
        <v>128</v>
      </c>
      <c r="FF3" s="16"/>
      <c r="FG3" s="8" t="s">
        <v>165</v>
      </c>
      <c r="FH3" s="16" t="s">
        <v>164</v>
      </c>
      <c r="FI3" s="13" t="s">
        <v>146</v>
      </c>
      <c r="FJ3" s="16" t="s">
        <v>162</v>
      </c>
      <c r="FK3" s="16" t="s">
        <v>108</v>
      </c>
      <c r="FL3" s="16" t="s">
        <v>128</v>
      </c>
      <c r="FM3" s="16"/>
      <c r="FN3" s="8" t="s">
        <v>165</v>
      </c>
      <c r="FO3" s="16" t="s">
        <v>164</v>
      </c>
      <c r="FP3" s="13" t="s">
        <v>146</v>
      </c>
      <c r="FQ3" s="16" t="s">
        <v>162</v>
      </c>
      <c r="FR3" s="16" t="s">
        <v>108</v>
      </c>
      <c r="FS3" s="16" t="s">
        <v>128</v>
      </c>
      <c r="FT3" s="16"/>
      <c r="FU3" s="8" t="s">
        <v>165</v>
      </c>
      <c r="FV3" s="16" t="s">
        <v>164</v>
      </c>
      <c r="FW3" s="13" t="s">
        <v>146</v>
      </c>
      <c r="FX3" s="16" t="s">
        <v>162</v>
      </c>
      <c r="FY3" s="16" t="s">
        <v>108</v>
      </c>
      <c r="FZ3" s="16" t="s">
        <v>128</v>
      </c>
      <c r="GB3" s="8" t="s">
        <v>165</v>
      </c>
      <c r="GC3" s="16" t="s">
        <v>164</v>
      </c>
      <c r="GD3" s="13" t="s">
        <v>146</v>
      </c>
      <c r="GE3" s="16" t="s">
        <v>162</v>
      </c>
      <c r="GF3" s="16" t="s">
        <v>108</v>
      </c>
      <c r="GG3" s="16" t="s">
        <v>128</v>
      </c>
      <c r="GI3" s="8" t="s">
        <v>165</v>
      </c>
      <c r="GJ3" s="16" t="s">
        <v>164</v>
      </c>
      <c r="GK3" s="13" t="s">
        <v>146</v>
      </c>
      <c r="GL3" s="16" t="s">
        <v>162</v>
      </c>
      <c r="GM3" s="16" t="s">
        <v>108</v>
      </c>
      <c r="GN3" s="16" t="s">
        <v>128</v>
      </c>
      <c r="HC3" s="16"/>
    </row>
    <row r="4" spans="1:211" x14ac:dyDescent="0.25">
      <c r="A4" t="s">
        <v>78</v>
      </c>
      <c r="C4" s="6">
        <v>0.27</v>
      </c>
      <c r="D4" s="6">
        <f>C5-C4</f>
        <v>0.28900000000000003</v>
      </c>
      <c r="E4" s="6"/>
      <c r="F4" s="6"/>
      <c r="G4" t="s">
        <v>78</v>
      </c>
      <c r="I4" s="6">
        <v>0.17599999999999999</v>
      </c>
      <c r="J4" s="6">
        <f>I5-I4</f>
        <v>0.97199999999999998</v>
      </c>
      <c r="K4" s="6"/>
      <c r="L4" s="6"/>
      <c r="M4" t="s">
        <v>78</v>
      </c>
      <c r="N4" s="6">
        <v>4.2709999999999999</v>
      </c>
      <c r="P4" s="6">
        <v>4.4009999999999998</v>
      </c>
      <c r="Q4" s="6">
        <f>P4-N4</f>
        <v>0.12999999999999989</v>
      </c>
      <c r="R4" s="6">
        <f>N5-P4</f>
        <v>9.2999999999999972E-2</v>
      </c>
      <c r="S4" s="6"/>
      <c r="T4" t="s">
        <v>78</v>
      </c>
      <c r="V4" s="6">
        <v>0.36499999999999999</v>
      </c>
      <c r="W4" s="6">
        <f>V5-V4</f>
        <v>0.54900000000000004</v>
      </c>
      <c r="X4" s="6"/>
      <c r="Y4" s="6"/>
      <c r="Z4" t="s">
        <v>78</v>
      </c>
      <c r="AA4" s="6">
        <v>4.8600000000000003</v>
      </c>
      <c r="AC4" s="6">
        <v>5.1950000000000003</v>
      </c>
      <c r="AD4" s="6">
        <f>AC4-AA4</f>
        <v>0.33499999999999996</v>
      </c>
      <c r="AE4" s="6">
        <f>AA5-AC4</f>
        <v>4.3999999999999595E-2</v>
      </c>
      <c r="AF4" s="6"/>
      <c r="AG4" t="s">
        <v>78</v>
      </c>
      <c r="AI4" s="6">
        <v>1.024</v>
      </c>
      <c r="AJ4" s="6">
        <f>AI5-AI4</f>
        <v>0.66799999999999993</v>
      </c>
      <c r="AK4" s="6"/>
      <c r="AL4" s="6"/>
      <c r="AM4" t="s">
        <v>78</v>
      </c>
      <c r="AO4" s="6">
        <v>0.64200000000000002</v>
      </c>
      <c r="AP4" s="6">
        <f>AO5-AO4</f>
        <v>0.55999999999999994</v>
      </c>
      <c r="AQ4" s="6"/>
      <c r="AR4" s="6"/>
      <c r="AS4" t="s">
        <v>78</v>
      </c>
      <c r="AT4" s="6">
        <v>3.9550000000000001</v>
      </c>
      <c r="AU4" s="12"/>
      <c r="AV4" s="6">
        <v>4.681</v>
      </c>
      <c r="AW4" s="6">
        <f>AV4-AT4</f>
        <v>0.72599999999999998</v>
      </c>
      <c r="AX4" s="6">
        <f>AT5-AV4</f>
        <v>0.19000000000000039</v>
      </c>
      <c r="AY4" s="6"/>
      <c r="AZ4" t="s">
        <v>78</v>
      </c>
      <c r="BA4" s="6"/>
      <c r="BB4" s="12"/>
      <c r="BC4" s="6"/>
      <c r="BD4" s="6"/>
      <c r="BE4" s="6"/>
      <c r="BG4" t="s">
        <v>78</v>
      </c>
      <c r="BI4" s="6">
        <v>0.624</v>
      </c>
      <c r="BJ4" s="6">
        <f>BI5-BI4</f>
        <v>0.95699999999999996</v>
      </c>
      <c r="BK4" s="6"/>
      <c r="BL4" s="6"/>
      <c r="BM4" t="s">
        <v>78</v>
      </c>
      <c r="BN4" s="6">
        <v>4.7060000000000004</v>
      </c>
      <c r="BO4" s="12"/>
      <c r="BP4" s="6">
        <v>5.3220000000000001</v>
      </c>
      <c r="BQ4" s="6">
        <f>BP4-BN4</f>
        <v>0.61599999999999966</v>
      </c>
      <c r="BR4" s="6">
        <f>BN5-BP4</f>
        <v>0.30499999999999972</v>
      </c>
      <c r="BS4" s="6"/>
      <c r="BT4" t="s">
        <v>78</v>
      </c>
      <c r="BU4" s="6">
        <v>11.805</v>
      </c>
      <c r="BV4" s="12"/>
      <c r="BW4" s="6">
        <v>12.032999999999999</v>
      </c>
      <c r="BX4" s="6">
        <f>BW4-BU4</f>
        <v>0.22799999999999976</v>
      </c>
      <c r="BY4" s="6">
        <f>BU5-BW4</f>
        <v>0.21799999999999997</v>
      </c>
      <c r="BZ4" s="6"/>
      <c r="CA4" t="s">
        <v>78</v>
      </c>
      <c r="CB4" s="6">
        <v>4.08</v>
      </c>
      <c r="CC4" s="12"/>
      <c r="CD4" s="6">
        <v>4.2190000000000003</v>
      </c>
      <c r="CE4" s="6">
        <f>CD4-CB4</f>
        <v>0.13900000000000023</v>
      </c>
      <c r="CF4" s="6">
        <f>CB5-CD4</f>
        <v>0.15399999999999991</v>
      </c>
      <c r="CG4" s="6"/>
      <c r="CH4" t="s">
        <v>78</v>
      </c>
      <c r="CI4" s="6">
        <v>5.5010000000000003</v>
      </c>
      <c r="CJ4" s="12"/>
      <c r="CK4" s="6">
        <v>5.6820000000000004</v>
      </c>
      <c r="CL4" s="6">
        <f>CK4-CI4</f>
        <v>0.18100000000000005</v>
      </c>
      <c r="CM4" s="6">
        <f>CI5-CK4</f>
        <v>0.10999999999999943</v>
      </c>
      <c r="CN4" s="6"/>
      <c r="CO4" t="s">
        <v>78</v>
      </c>
      <c r="CP4" s="6">
        <v>4.0199999999999996</v>
      </c>
      <c r="CQ4" s="12"/>
      <c r="CR4" s="6">
        <v>4.181</v>
      </c>
      <c r="CS4" s="6">
        <f>CR4-CP4</f>
        <v>0.16100000000000048</v>
      </c>
      <c r="CT4" s="6">
        <f>CP5-CR4</f>
        <v>0.13100000000000023</v>
      </c>
      <c r="CV4" t="s">
        <v>78</v>
      </c>
      <c r="CW4" s="6">
        <v>6.3380000000000001</v>
      </c>
      <c r="CX4" s="12"/>
      <c r="CY4" s="6">
        <v>8.0459999999999994</v>
      </c>
      <c r="CZ4" s="6">
        <f>CY4-CW4</f>
        <v>1.7079999999999993</v>
      </c>
      <c r="DA4" s="6">
        <f>CW5-CY4</f>
        <v>0.18900000000000006</v>
      </c>
      <c r="DB4" s="6"/>
      <c r="DC4" t="s">
        <v>78</v>
      </c>
      <c r="DD4" s="6">
        <v>6.4189999999999996</v>
      </c>
      <c r="DE4" s="12"/>
      <c r="DF4" s="6">
        <v>7.101</v>
      </c>
      <c r="DG4" s="6">
        <f>DF4-DD4</f>
        <v>0.68200000000000038</v>
      </c>
      <c r="DH4" s="6">
        <f>DD5-DF4</f>
        <v>0.32099999999999973</v>
      </c>
      <c r="DI4" s="6"/>
      <c r="DJ4" t="s">
        <v>78</v>
      </c>
      <c r="DK4" s="6">
        <v>20.998000000000001</v>
      </c>
      <c r="DL4" s="12"/>
      <c r="DM4" s="6">
        <v>21.939</v>
      </c>
      <c r="DN4" s="6">
        <f>DM4-DK4</f>
        <v>0.94099999999999895</v>
      </c>
      <c r="DO4" s="6">
        <f>DK5-DM4</f>
        <v>0.21099999999999852</v>
      </c>
      <c r="DP4" s="6"/>
      <c r="DQ4" t="s">
        <v>78</v>
      </c>
      <c r="DR4" s="6">
        <v>4.968</v>
      </c>
      <c r="DS4" s="12"/>
      <c r="DT4" s="6">
        <v>5.8289999999999997</v>
      </c>
      <c r="DU4" s="6">
        <f>DT4-DR4</f>
        <v>0.86099999999999977</v>
      </c>
      <c r="DV4" s="6">
        <f>DR5-DT4</f>
        <v>0.27300000000000058</v>
      </c>
      <c r="DW4" s="6"/>
      <c r="DX4" t="s">
        <v>78</v>
      </c>
      <c r="DY4" s="6">
        <v>5.7389999999999999</v>
      </c>
      <c r="DZ4" s="12"/>
      <c r="EA4" s="6">
        <v>6.85</v>
      </c>
      <c r="EB4" s="6">
        <f>EA4-DY4</f>
        <v>1.1109999999999998</v>
      </c>
      <c r="EC4" s="6">
        <f>DY5-EA4</f>
        <v>0.21600000000000019</v>
      </c>
      <c r="EE4" t="s">
        <v>78</v>
      </c>
      <c r="EF4" s="6">
        <v>0.187</v>
      </c>
      <c r="EG4">
        <v>6</v>
      </c>
      <c r="EH4" s="6">
        <v>0.26100000000000001</v>
      </c>
      <c r="EI4" s="6">
        <f>EH4-EF4</f>
        <v>7.400000000000001E-2</v>
      </c>
      <c r="EJ4" s="6">
        <f>EF5-EH4</f>
        <v>0.14000000000000001</v>
      </c>
      <c r="EL4" t="s">
        <v>78</v>
      </c>
      <c r="EM4" s="6">
        <v>0.115</v>
      </c>
      <c r="EN4" s="12">
        <v>4</v>
      </c>
      <c r="EO4" s="6">
        <v>0.16400000000000001</v>
      </c>
      <c r="EP4" s="6">
        <f>EO4-EM4</f>
        <v>4.9000000000000002E-2</v>
      </c>
      <c r="EQ4" s="6">
        <f>EM5-EO4</f>
        <v>0.221</v>
      </c>
      <c r="ER4" s="6"/>
      <c r="ES4" t="s">
        <v>78</v>
      </c>
      <c r="ET4" s="6">
        <v>0.35</v>
      </c>
      <c r="EU4" s="12">
        <v>6</v>
      </c>
      <c r="EV4" s="6">
        <v>0.42199999999999999</v>
      </c>
      <c r="EW4" s="6">
        <f>EV4-ET4</f>
        <v>7.2000000000000008E-2</v>
      </c>
      <c r="EX4" s="6">
        <f>ET5-EV4</f>
        <v>0.14499999999999996</v>
      </c>
      <c r="EZ4" t="s">
        <v>78</v>
      </c>
      <c r="FA4" s="6">
        <v>4.3070000000000004</v>
      </c>
      <c r="FB4">
        <v>10</v>
      </c>
      <c r="FC4" s="6">
        <v>4.4359999999999999</v>
      </c>
      <c r="FD4" s="6">
        <f>FC4-FA4</f>
        <v>0.12899999999999956</v>
      </c>
      <c r="FE4" s="6">
        <f>FA5-FC4</f>
        <v>0.19599999999999973</v>
      </c>
      <c r="FG4" t="s">
        <v>78</v>
      </c>
      <c r="FH4" s="6">
        <v>4.3140000000000001</v>
      </c>
      <c r="FI4">
        <v>9</v>
      </c>
      <c r="FJ4" s="6">
        <v>4.42</v>
      </c>
      <c r="FK4" s="6">
        <f>FJ4-FH4</f>
        <v>0.10599999999999987</v>
      </c>
      <c r="FL4" s="6">
        <f>FH5-FJ4</f>
        <v>0.17300000000000004</v>
      </c>
      <c r="FN4" t="s">
        <v>78</v>
      </c>
      <c r="FO4" s="6">
        <v>9.0280000000000005</v>
      </c>
      <c r="FP4" s="12"/>
      <c r="FQ4" s="6">
        <v>12.015000000000001</v>
      </c>
      <c r="FR4" s="6">
        <f>FQ4-FO4</f>
        <v>2.9870000000000001</v>
      </c>
      <c r="FS4" s="6">
        <f>FO5-FQ4</f>
        <v>9.9000000000000199E-2</v>
      </c>
      <c r="FT4" s="6"/>
      <c r="FU4" t="s">
        <v>78</v>
      </c>
      <c r="FV4" s="6">
        <v>4.41</v>
      </c>
      <c r="FW4" s="12"/>
      <c r="FX4" s="6">
        <v>4.9349999999999996</v>
      </c>
      <c r="FY4" s="6">
        <f>FX4-FV4</f>
        <v>0.52499999999999947</v>
      </c>
      <c r="FZ4" s="6">
        <f>FV5-FX4</f>
        <v>0.30000000000000071</v>
      </c>
      <c r="GB4" t="s">
        <v>78</v>
      </c>
      <c r="GC4" s="6">
        <v>4.8360000000000003</v>
      </c>
      <c r="GD4" s="12"/>
      <c r="GE4" s="6">
        <v>5.056</v>
      </c>
      <c r="GF4" s="6">
        <f>GE4-GC4</f>
        <v>0.21999999999999975</v>
      </c>
      <c r="GG4" s="6">
        <f>GC5-GE4</f>
        <v>0.38199999999999967</v>
      </c>
      <c r="GI4" t="s">
        <v>78</v>
      </c>
      <c r="GJ4" s="6">
        <v>4.6710000000000003</v>
      </c>
      <c r="GK4" s="12"/>
      <c r="GL4" s="6">
        <v>4.915</v>
      </c>
      <c r="GM4" s="6">
        <f>GL4-GJ4</f>
        <v>0.24399999999999977</v>
      </c>
      <c r="GN4" s="6">
        <f>GJ5-GL4</f>
        <v>0.44399999999999995</v>
      </c>
      <c r="HC4" s="6"/>
    </row>
    <row r="5" spans="1:211" x14ac:dyDescent="0.25">
      <c r="B5" t="s">
        <v>80</v>
      </c>
      <c r="C5" s="6">
        <v>0.55900000000000005</v>
      </c>
      <c r="D5" s="6"/>
      <c r="E5" s="6">
        <f>C6-C5</f>
        <v>8.8999999999999968E-2</v>
      </c>
      <c r="F5" s="6"/>
      <c r="H5" t="s">
        <v>80</v>
      </c>
      <c r="I5" s="6">
        <v>1.1479999999999999</v>
      </c>
      <c r="J5" s="6"/>
      <c r="K5" s="6">
        <f>I6-I5</f>
        <v>7.8000000000000069E-2</v>
      </c>
      <c r="L5" s="6"/>
      <c r="M5" t="s">
        <v>79</v>
      </c>
      <c r="N5" s="6">
        <v>4.4939999999999998</v>
      </c>
      <c r="P5" s="6">
        <v>4.7430000000000003</v>
      </c>
      <c r="Q5" s="6">
        <f t="shared" ref="Q5:Q27" si="0">P5-N5</f>
        <v>0.24900000000000055</v>
      </c>
      <c r="R5" s="6">
        <f t="shared" ref="R5:R27" si="1">N6-P5</f>
        <v>7.6999999999999957E-2</v>
      </c>
      <c r="S5" s="6"/>
      <c r="U5" t="s">
        <v>80</v>
      </c>
      <c r="V5" s="6">
        <v>0.91400000000000003</v>
      </c>
      <c r="W5" s="6"/>
      <c r="X5" s="6">
        <f>V6-V5</f>
        <v>9.0999999999999859E-2</v>
      </c>
      <c r="Y5" s="6"/>
      <c r="Z5" t="s">
        <v>79</v>
      </c>
      <c r="AA5" s="6">
        <v>5.2389999999999999</v>
      </c>
      <c r="AC5" s="6">
        <v>5.5640000000000001</v>
      </c>
      <c r="AD5" s="6">
        <f t="shared" ref="AD5:AD27" si="2">AC5-AA5</f>
        <v>0.32500000000000018</v>
      </c>
      <c r="AE5" s="6">
        <f t="shared" ref="AE5:AE27" si="3">AA6-AC5</f>
        <v>5.600000000000005E-2</v>
      </c>
      <c r="AF5" s="6"/>
      <c r="AH5" t="s">
        <v>80</v>
      </c>
      <c r="AI5" s="6">
        <v>1.6919999999999999</v>
      </c>
      <c r="AJ5" s="6"/>
      <c r="AK5" s="6">
        <f>AI6-AI5</f>
        <v>0.16800000000000015</v>
      </c>
      <c r="AL5" s="6"/>
      <c r="AN5" t="s">
        <v>80</v>
      </c>
      <c r="AO5" s="6">
        <v>1.202</v>
      </c>
      <c r="AP5" s="6"/>
      <c r="AQ5" s="6">
        <f>AO6-AO5</f>
        <v>0.13700000000000001</v>
      </c>
      <c r="AR5" s="6"/>
      <c r="AS5" t="s">
        <v>79</v>
      </c>
      <c r="AT5" s="6">
        <v>4.8710000000000004</v>
      </c>
      <c r="AU5" s="12"/>
      <c r="AV5" s="6">
        <v>5.343</v>
      </c>
      <c r="AW5" s="6">
        <f t="shared" ref="AW5:AW24" si="4">AV5-AT5</f>
        <v>0.47199999999999953</v>
      </c>
      <c r="AX5" s="6">
        <f t="shared" ref="AX5:AX24" si="5">AT6-AV5</f>
        <v>0.13700000000000045</v>
      </c>
      <c r="AY5" s="6"/>
      <c r="AZ5" t="s">
        <v>79</v>
      </c>
      <c r="BA5" s="6">
        <v>5.109</v>
      </c>
      <c r="BB5" s="12"/>
      <c r="BC5" s="6">
        <v>5.5039999999999996</v>
      </c>
      <c r="BD5" s="6">
        <f t="shared" ref="BD5:BD21" si="6">BC5-BA5</f>
        <v>0.39499999999999957</v>
      </c>
      <c r="BE5" s="6">
        <f t="shared" ref="BE5:BE21" si="7">BA6-BC5</f>
        <v>0.14000000000000057</v>
      </c>
      <c r="BH5" t="s">
        <v>80</v>
      </c>
      <c r="BI5" s="6">
        <v>1.581</v>
      </c>
      <c r="BJ5" s="6"/>
      <c r="BK5" s="6">
        <f>BI6-BI5</f>
        <v>0.38800000000000012</v>
      </c>
      <c r="BL5" s="6"/>
      <c r="BM5" t="s">
        <v>79</v>
      </c>
      <c r="BN5" s="6">
        <v>5.6269999999999998</v>
      </c>
      <c r="BO5" s="12"/>
      <c r="BP5" s="6">
        <v>6.2649999999999997</v>
      </c>
      <c r="BQ5" s="6">
        <f t="shared" ref="BQ5:BQ27" si="8">BP5-BN5</f>
        <v>0.6379999999999999</v>
      </c>
      <c r="BR5" s="6">
        <f t="shared" ref="BR5:BR26" si="9">BN6-BP5</f>
        <v>0.25400000000000045</v>
      </c>
      <c r="BS5" s="6"/>
      <c r="BT5" t="s">
        <v>79</v>
      </c>
      <c r="BU5" s="6">
        <v>12.250999999999999</v>
      </c>
      <c r="BV5" s="12"/>
      <c r="BW5" s="6">
        <v>12.503</v>
      </c>
      <c r="BX5" s="6">
        <f t="shared" ref="BX5:BX27" si="10">BW5-BU5</f>
        <v>0.25200000000000067</v>
      </c>
      <c r="BY5" s="6">
        <f t="shared" ref="BY5:BY26" si="11">BU6-BW5</f>
        <v>0.23600000000000065</v>
      </c>
      <c r="BZ5" s="6"/>
      <c r="CA5" t="s">
        <v>79</v>
      </c>
      <c r="CB5" s="6">
        <v>4.3730000000000002</v>
      </c>
      <c r="CC5" s="12"/>
      <c r="CD5" s="6">
        <v>4.53</v>
      </c>
      <c r="CE5" s="6">
        <f t="shared" ref="CE5:CE27" si="12">CD5-CB5</f>
        <v>0.15700000000000003</v>
      </c>
      <c r="CF5" s="6">
        <f t="shared" ref="CF5:CF26" si="13">CB6-CD5</f>
        <v>0.20500000000000007</v>
      </c>
      <c r="CG5" s="6"/>
      <c r="CH5" t="s">
        <v>79</v>
      </c>
      <c r="CI5" s="6">
        <v>5.7919999999999998</v>
      </c>
      <c r="CJ5" s="12"/>
      <c r="CK5" s="6">
        <v>5.976</v>
      </c>
      <c r="CL5" s="6">
        <f t="shared" ref="CL5:CL27" si="14">CK5-CI5</f>
        <v>0.18400000000000016</v>
      </c>
      <c r="CM5" s="6">
        <f t="shared" ref="CM5:CM26" si="15">CI6-CK5</f>
        <v>8.4999999999999964E-2</v>
      </c>
      <c r="CN5" s="6"/>
      <c r="CO5" t="s">
        <v>79</v>
      </c>
      <c r="CP5" s="6">
        <v>4.3120000000000003</v>
      </c>
      <c r="CQ5" s="12"/>
      <c r="CR5" s="6">
        <v>4.4859999999999998</v>
      </c>
      <c r="CS5" s="6">
        <f t="shared" ref="CS5:CS27" si="16">CR5-CP5</f>
        <v>0.17399999999999949</v>
      </c>
      <c r="CT5" s="6">
        <f t="shared" ref="CT5:CT26" si="17">CP6-CR5</f>
        <v>0.20199999999999996</v>
      </c>
      <c r="CV5" t="s">
        <v>79</v>
      </c>
      <c r="CW5" s="6">
        <v>8.2349999999999994</v>
      </c>
      <c r="CX5" s="12"/>
      <c r="CY5" s="6">
        <v>9.4440000000000008</v>
      </c>
      <c r="CZ5" s="6">
        <f t="shared" ref="CZ5:CZ22" si="18">CY5-CW5</f>
        <v>1.2090000000000014</v>
      </c>
      <c r="DA5" s="6">
        <f t="shared" ref="DA5:DA22" si="19">CW6-CY5</f>
        <v>0.29299999999999926</v>
      </c>
      <c r="DB5" s="6"/>
      <c r="DC5" t="s">
        <v>79</v>
      </c>
      <c r="DD5" s="6">
        <v>7.4219999999999997</v>
      </c>
      <c r="DE5" s="12"/>
      <c r="DF5" s="6">
        <v>8.1910000000000007</v>
      </c>
      <c r="DG5" s="6">
        <f t="shared" ref="DG5:DG26" si="20">DF5-DD5</f>
        <v>0.76900000000000102</v>
      </c>
      <c r="DH5" s="6">
        <f t="shared" ref="DH5:DH26" si="21">DD6-DF5</f>
        <v>0.27099999999999902</v>
      </c>
      <c r="DI5" s="6"/>
      <c r="DJ5" t="s">
        <v>79</v>
      </c>
      <c r="DK5" s="6">
        <v>22.15</v>
      </c>
      <c r="DL5" s="12"/>
      <c r="DM5" s="6">
        <v>23.074000000000002</v>
      </c>
      <c r="DN5" s="6">
        <f t="shared" ref="DN5:DN24" si="22">DM5-DK5</f>
        <v>0.92400000000000304</v>
      </c>
      <c r="DO5" s="6">
        <f t="shared" ref="DO5:DO24" si="23">DK6-DM5</f>
        <v>0.24499999999999744</v>
      </c>
      <c r="DP5" s="6"/>
      <c r="DQ5" t="s">
        <v>79</v>
      </c>
      <c r="DR5" s="6">
        <v>6.1020000000000003</v>
      </c>
      <c r="DS5" s="12"/>
      <c r="DT5" s="6">
        <v>6.8120000000000003</v>
      </c>
      <c r="DU5" s="6">
        <f t="shared" ref="DU5:DU17" si="24">DT5-DR5</f>
        <v>0.71</v>
      </c>
      <c r="DV5" s="6">
        <f t="shared" ref="DV5:DV17" si="25">DR6-DT5</f>
        <v>0.29099999999999948</v>
      </c>
      <c r="DW5" s="6"/>
      <c r="DX5" t="s">
        <v>79</v>
      </c>
      <c r="DY5" s="6">
        <v>7.0659999999999998</v>
      </c>
      <c r="DZ5" s="12"/>
      <c r="EA5" s="6">
        <v>8.0950000000000006</v>
      </c>
      <c r="EB5" s="6">
        <f t="shared" ref="EB5:EB17" si="26">EA5-DY5</f>
        <v>1.0290000000000008</v>
      </c>
      <c r="EC5" s="6">
        <f t="shared" ref="EC5:EC17" si="27">DY6-EA5</f>
        <v>0.25300000000000011</v>
      </c>
      <c r="EE5" t="s">
        <v>79</v>
      </c>
      <c r="EF5" s="6">
        <v>0.40100000000000002</v>
      </c>
      <c r="EG5">
        <v>6</v>
      </c>
      <c r="EH5" s="6">
        <v>0.47599999999999998</v>
      </c>
      <c r="EI5" s="6">
        <f t="shared" ref="EI5:EI27" si="28">EH5-EF5</f>
        <v>7.4999999999999956E-2</v>
      </c>
      <c r="EJ5" s="6">
        <f t="shared" ref="EJ5:EJ27" si="29">EF6-EH5</f>
        <v>0.13</v>
      </c>
      <c r="EL5" t="s">
        <v>79</v>
      </c>
      <c r="EM5" s="6">
        <v>0.38500000000000001</v>
      </c>
      <c r="EN5" s="12">
        <v>4</v>
      </c>
      <c r="EO5" s="6">
        <v>0.433</v>
      </c>
      <c r="EP5" s="6">
        <f t="shared" ref="EP5:EP27" si="30">EO5-EM5</f>
        <v>4.7999999999999987E-2</v>
      </c>
      <c r="EQ5" s="6">
        <f t="shared" ref="EQ5:EQ27" si="31">EM6-EO5</f>
        <v>0.24600000000000005</v>
      </c>
      <c r="ER5" s="6"/>
      <c r="ES5" t="s">
        <v>79</v>
      </c>
      <c r="ET5" s="6">
        <v>0.56699999999999995</v>
      </c>
      <c r="EU5" s="12">
        <v>7</v>
      </c>
      <c r="EV5" s="6">
        <v>0.65300000000000002</v>
      </c>
      <c r="EW5" s="6">
        <f t="shared" ref="EW5:EW27" si="32">EV5-ET5</f>
        <v>8.6000000000000076E-2</v>
      </c>
      <c r="EX5" s="6">
        <f t="shared" ref="EX5:EX26" si="33">ET6-EV5</f>
        <v>0.13300000000000001</v>
      </c>
      <c r="EZ5" t="s">
        <v>79</v>
      </c>
      <c r="FA5" s="6">
        <v>4.6319999999999997</v>
      </c>
      <c r="FB5">
        <v>10</v>
      </c>
      <c r="FC5" s="6">
        <v>4.758</v>
      </c>
      <c r="FD5" s="6">
        <f t="shared" ref="FD5:FD27" si="34">FC5-FA5</f>
        <v>0.12600000000000033</v>
      </c>
      <c r="FE5" s="6">
        <f t="shared" ref="FE5:FE27" si="35">FA6-FC5</f>
        <v>0.18400000000000016</v>
      </c>
      <c r="FG5" t="s">
        <v>79</v>
      </c>
      <c r="FH5" s="6">
        <v>4.593</v>
      </c>
      <c r="FI5">
        <v>10</v>
      </c>
      <c r="FJ5" s="6">
        <v>4.7140000000000004</v>
      </c>
      <c r="FK5" s="6">
        <f t="shared" ref="FK5:FK27" si="36">FJ5-FH5</f>
        <v>0.12100000000000044</v>
      </c>
      <c r="FL5" s="6">
        <f t="shared" ref="FL5:FL27" si="37">FH6-FJ5</f>
        <v>0.20599999999999952</v>
      </c>
      <c r="FN5" t="s">
        <v>79</v>
      </c>
      <c r="FO5" s="6">
        <v>12.114000000000001</v>
      </c>
      <c r="FP5" s="12"/>
      <c r="FQ5" s="6">
        <v>13.721</v>
      </c>
      <c r="FR5" s="6">
        <f t="shared" ref="FR5:FR27" si="38">FQ5-FO5</f>
        <v>1.6069999999999993</v>
      </c>
      <c r="FS5" s="6">
        <f t="shared" ref="FS5:FS26" si="39">FO6-FQ5</f>
        <v>0.13000000000000078</v>
      </c>
      <c r="FT5" s="6"/>
      <c r="FU5" t="s">
        <v>79</v>
      </c>
      <c r="FV5" s="6">
        <v>5.2350000000000003</v>
      </c>
      <c r="FW5" s="12"/>
      <c r="FX5" s="6">
        <v>5.7050000000000001</v>
      </c>
      <c r="FY5" s="6">
        <f t="shared" ref="FY5:FY27" si="40">FX5-FV5</f>
        <v>0.46999999999999975</v>
      </c>
      <c r="FZ5" s="6">
        <f t="shared" ref="FZ5:FZ26" si="41">FV6-FX5</f>
        <v>0.22199999999999953</v>
      </c>
      <c r="GB5" t="s">
        <v>79</v>
      </c>
      <c r="GC5" s="6">
        <v>5.4379999999999997</v>
      </c>
      <c r="GD5" s="12"/>
      <c r="GE5" s="6">
        <v>5.72</v>
      </c>
      <c r="GF5" s="6">
        <f t="shared" ref="GF5:GF24" si="42">GE5-GC5</f>
        <v>0.28200000000000003</v>
      </c>
      <c r="GG5" s="6">
        <f t="shared" ref="GG5:GG24" si="43">GC6-GE5</f>
        <v>0.39100000000000001</v>
      </c>
      <c r="GI5" t="s">
        <v>79</v>
      </c>
      <c r="GJ5" s="6">
        <v>5.359</v>
      </c>
      <c r="GK5" s="12"/>
      <c r="GL5" s="6">
        <v>5.55</v>
      </c>
      <c r="GM5" s="6">
        <f t="shared" ref="GM5:GM26" si="44">GL5-GJ5</f>
        <v>0.19099999999999984</v>
      </c>
      <c r="GN5" s="6">
        <f t="shared" ref="GN5:GN26" si="45">GJ6-GL5</f>
        <v>0.35099999999999998</v>
      </c>
      <c r="HC5" s="6"/>
    </row>
    <row r="6" spans="1:211" x14ac:dyDescent="0.25">
      <c r="A6" t="s">
        <v>79</v>
      </c>
      <c r="C6" s="6">
        <v>0.64800000000000002</v>
      </c>
      <c r="D6" s="6">
        <f>C7-C6</f>
        <v>0.248</v>
      </c>
      <c r="E6" s="6"/>
      <c r="F6" s="6"/>
      <c r="G6" t="s">
        <v>79</v>
      </c>
      <c r="I6" s="6">
        <v>1.226</v>
      </c>
      <c r="J6" s="6">
        <f>I7-I6</f>
        <v>0.15500000000000003</v>
      </c>
      <c r="K6" s="6"/>
      <c r="L6" s="6"/>
      <c r="M6" t="s">
        <v>82</v>
      </c>
      <c r="N6" s="6">
        <v>4.82</v>
      </c>
      <c r="P6" s="6">
        <v>5.43</v>
      </c>
      <c r="Q6" s="6">
        <f t="shared" si="0"/>
        <v>0.60999999999999943</v>
      </c>
      <c r="R6" s="6">
        <f t="shared" si="1"/>
        <v>7.5000000000000178E-2</v>
      </c>
      <c r="S6" s="6"/>
      <c r="T6" t="s">
        <v>79</v>
      </c>
      <c r="V6" s="6">
        <v>1.0049999999999999</v>
      </c>
      <c r="W6" s="6">
        <f>V7-V6</f>
        <v>0.47500000000000009</v>
      </c>
      <c r="X6" s="6"/>
      <c r="Y6" s="6"/>
      <c r="Z6" t="s">
        <v>82</v>
      </c>
      <c r="AA6" s="6">
        <v>5.62</v>
      </c>
      <c r="AC6" s="6">
        <v>5.9409999999999998</v>
      </c>
      <c r="AD6" s="6">
        <f t="shared" si="2"/>
        <v>0.32099999999999973</v>
      </c>
      <c r="AE6" s="6">
        <f t="shared" si="3"/>
        <v>5.2999999999999936E-2</v>
      </c>
      <c r="AF6" s="6"/>
      <c r="AG6" t="s">
        <v>79</v>
      </c>
      <c r="AI6" s="6">
        <v>1.86</v>
      </c>
      <c r="AJ6" s="6">
        <f>AI7-AI6</f>
        <v>0.46199999999999997</v>
      </c>
      <c r="AK6" s="6"/>
      <c r="AL6" s="6"/>
      <c r="AM6" t="s">
        <v>79</v>
      </c>
      <c r="AO6" s="6">
        <v>1.339</v>
      </c>
      <c r="AP6" s="6">
        <f>AO7-AO6</f>
        <v>0.53400000000000003</v>
      </c>
      <c r="AQ6" s="6"/>
      <c r="AR6" s="6"/>
      <c r="AS6" t="s">
        <v>82</v>
      </c>
      <c r="AT6" s="6">
        <v>5.48</v>
      </c>
      <c r="AU6" s="12"/>
      <c r="AV6" s="6">
        <v>5.952</v>
      </c>
      <c r="AW6" s="6">
        <f t="shared" si="4"/>
        <v>0.47199999999999953</v>
      </c>
      <c r="AX6" s="6">
        <f t="shared" si="5"/>
        <v>0.23899999999999988</v>
      </c>
      <c r="AY6" s="6"/>
      <c r="AZ6" t="s">
        <v>82</v>
      </c>
      <c r="BA6" s="6">
        <v>5.6440000000000001</v>
      </c>
      <c r="BB6" s="12"/>
      <c r="BC6" s="6">
        <v>6.0659999999999998</v>
      </c>
      <c r="BD6" s="6">
        <f t="shared" si="6"/>
        <v>0.42199999999999971</v>
      </c>
      <c r="BE6" s="6">
        <f t="shared" si="7"/>
        <v>0.26799999999999979</v>
      </c>
      <c r="BG6" t="s">
        <v>79</v>
      </c>
      <c r="BI6" s="6">
        <v>1.9690000000000001</v>
      </c>
      <c r="BJ6" s="6">
        <f>BI7-BI6</f>
        <v>1.1689999999999998</v>
      </c>
      <c r="BK6" s="6"/>
      <c r="BL6" s="6"/>
      <c r="BM6" t="s">
        <v>82</v>
      </c>
      <c r="BN6" s="6">
        <v>6.5190000000000001</v>
      </c>
      <c r="BO6" s="12"/>
      <c r="BP6" s="6">
        <v>7.1340000000000003</v>
      </c>
      <c r="BQ6" s="6">
        <f t="shared" si="8"/>
        <v>0.61500000000000021</v>
      </c>
      <c r="BR6" s="6">
        <f t="shared" si="9"/>
        <v>0.50599999999999934</v>
      </c>
      <c r="BS6" s="6"/>
      <c r="BT6" t="s">
        <v>82</v>
      </c>
      <c r="BU6" s="6">
        <v>12.739000000000001</v>
      </c>
      <c r="BV6" s="12"/>
      <c r="BW6" s="6">
        <v>12.994</v>
      </c>
      <c r="BX6" s="6">
        <f t="shared" si="10"/>
        <v>0.25499999999999901</v>
      </c>
      <c r="BY6" s="6">
        <f t="shared" si="11"/>
        <v>0.23200000000000109</v>
      </c>
      <c r="BZ6" s="6"/>
      <c r="CA6" t="s">
        <v>82</v>
      </c>
      <c r="CB6" s="6">
        <v>4.7350000000000003</v>
      </c>
      <c r="CC6" s="12"/>
      <c r="CD6" s="6">
        <v>4.891</v>
      </c>
      <c r="CE6" s="6">
        <f t="shared" si="12"/>
        <v>0.15599999999999969</v>
      </c>
      <c r="CF6" s="6">
        <f t="shared" si="13"/>
        <v>0.12600000000000033</v>
      </c>
      <c r="CG6" s="6"/>
      <c r="CH6" t="s">
        <v>82</v>
      </c>
      <c r="CI6" s="6">
        <v>6.0609999999999999</v>
      </c>
      <c r="CJ6" s="12"/>
      <c r="CK6" s="6">
        <v>6.2279999999999998</v>
      </c>
      <c r="CL6" s="6">
        <f t="shared" si="14"/>
        <v>0.16699999999999982</v>
      </c>
      <c r="CM6" s="6">
        <f t="shared" si="15"/>
        <v>8.6000000000000298E-2</v>
      </c>
      <c r="CN6" s="6"/>
      <c r="CO6" t="s">
        <v>82</v>
      </c>
      <c r="CP6" s="6">
        <v>4.6879999999999997</v>
      </c>
      <c r="CQ6" s="12"/>
      <c r="CR6" s="6">
        <v>4.8620000000000001</v>
      </c>
      <c r="CS6" s="6">
        <f t="shared" si="16"/>
        <v>0.17400000000000038</v>
      </c>
      <c r="CT6" s="6">
        <f t="shared" si="17"/>
        <v>0.14700000000000024</v>
      </c>
      <c r="CV6" t="s">
        <v>82</v>
      </c>
      <c r="CW6" s="6">
        <v>9.7370000000000001</v>
      </c>
      <c r="CX6" s="12"/>
      <c r="CY6" s="6">
        <v>11.548999999999999</v>
      </c>
      <c r="CZ6" s="6">
        <f t="shared" si="18"/>
        <v>1.8119999999999994</v>
      </c>
      <c r="DA6" s="6">
        <f t="shared" si="19"/>
        <v>0.2710000000000008</v>
      </c>
      <c r="DB6" s="6"/>
      <c r="DC6" t="s">
        <v>82</v>
      </c>
      <c r="DD6" s="6">
        <v>8.4619999999999997</v>
      </c>
      <c r="DE6" s="12"/>
      <c r="DF6" s="6">
        <v>9.3569999999999993</v>
      </c>
      <c r="DG6" s="6">
        <f t="shared" si="20"/>
        <v>0.89499999999999957</v>
      </c>
      <c r="DH6" s="6">
        <f t="shared" si="21"/>
        <v>0.31700000000000017</v>
      </c>
      <c r="DI6" s="6"/>
      <c r="DJ6" t="s">
        <v>82</v>
      </c>
      <c r="DK6" s="6">
        <v>23.318999999999999</v>
      </c>
      <c r="DL6" s="12"/>
      <c r="DM6" s="6">
        <v>24.271999999999998</v>
      </c>
      <c r="DN6" s="6">
        <f t="shared" si="22"/>
        <v>0.9529999999999994</v>
      </c>
      <c r="DO6" s="6">
        <f t="shared" si="23"/>
        <v>0.23200000000000287</v>
      </c>
      <c r="DP6" s="6"/>
      <c r="DQ6" t="s">
        <v>82</v>
      </c>
      <c r="DR6" s="6">
        <v>7.1029999999999998</v>
      </c>
      <c r="DS6" s="12"/>
      <c r="DT6" s="6">
        <v>8.0470000000000006</v>
      </c>
      <c r="DU6" s="6">
        <f t="shared" si="24"/>
        <v>0.94400000000000084</v>
      </c>
      <c r="DV6" s="6">
        <f t="shared" si="25"/>
        <v>0.34199999999999875</v>
      </c>
      <c r="DW6" s="6"/>
      <c r="DX6" t="s">
        <v>82</v>
      </c>
      <c r="DY6" s="6">
        <v>8.3480000000000008</v>
      </c>
      <c r="DZ6" s="12"/>
      <c r="EA6" s="6">
        <v>9.3740000000000006</v>
      </c>
      <c r="EB6" s="6">
        <f t="shared" si="26"/>
        <v>1.0259999999999998</v>
      </c>
      <c r="EC6" s="6">
        <f t="shared" si="27"/>
        <v>0.20099999999999874</v>
      </c>
      <c r="EE6" t="s">
        <v>82</v>
      </c>
      <c r="EF6" s="6">
        <v>0.60599999999999998</v>
      </c>
      <c r="EG6">
        <v>6</v>
      </c>
      <c r="EH6" s="6">
        <v>0.68</v>
      </c>
      <c r="EI6" s="6">
        <f t="shared" si="28"/>
        <v>7.4000000000000066E-2</v>
      </c>
      <c r="EJ6" s="6">
        <f t="shared" si="29"/>
        <v>0.13</v>
      </c>
      <c r="EL6" t="s">
        <v>82</v>
      </c>
      <c r="EM6" s="6">
        <v>0.67900000000000005</v>
      </c>
      <c r="EN6" s="12">
        <v>4</v>
      </c>
      <c r="EO6" s="6">
        <v>0.72899999999999998</v>
      </c>
      <c r="EP6" s="6">
        <f t="shared" si="30"/>
        <v>4.9999999999999933E-2</v>
      </c>
      <c r="EQ6" s="6">
        <f t="shared" si="31"/>
        <v>0.247</v>
      </c>
      <c r="ER6" s="6"/>
      <c r="ES6" t="s">
        <v>82</v>
      </c>
      <c r="ET6" s="6">
        <v>0.78600000000000003</v>
      </c>
      <c r="EU6" s="12">
        <v>6</v>
      </c>
      <c r="EV6" s="6">
        <v>0.85799999999999998</v>
      </c>
      <c r="EW6" s="6">
        <f t="shared" si="32"/>
        <v>7.1999999999999953E-2</v>
      </c>
      <c r="EX6" s="6">
        <f t="shared" si="33"/>
        <v>0.13300000000000001</v>
      </c>
      <c r="EZ6" t="s">
        <v>82</v>
      </c>
      <c r="FA6" s="6">
        <v>4.9420000000000002</v>
      </c>
      <c r="FB6">
        <v>9</v>
      </c>
      <c r="FC6" s="6">
        <v>5.0549999999999997</v>
      </c>
      <c r="FD6" s="6">
        <f t="shared" si="34"/>
        <v>0.11299999999999955</v>
      </c>
      <c r="FE6" s="6">
        <f t="shared" si="35"/>
        <v>0.18400000000000016</v>
      </c>
      <c r="FG6" t="s">
        <v>82</v>
      </c>
      <c r="FH6" s="6">
        <v>4.92</v>
      </c>
      <c r="FI6">
        <v>10</v>
      </c>
      <c r="FJ6" s="6">
        <v>5.0389999999999997</v>
      </c>
      <c r="FK6" s="6">
        <f t="shared" si="36"/>
        <v>0.11899999999999977</v>
      </c>
      <c r="FL6" s="6">
        <f t="shared" si="37"/>
        <v>0.18200000000000038</v>
      </c>
      <c r="FN6" t="s">
        <v>82</v>
      </c>
      <c r="FO6" s="6">
        <v>13.851000000000001</v>
      </c>
      <c r="FP6" s="12"/>
      <c r="FQ6" s="6">
        <v>14.912000000000001</v>
      </c>
      <c r="FR6" s="6">
        <f t="shared" si="38"/>
        <v>1.0609999999999999</v>
      </c>
      <c r="FS6" s="6">
        <f t="shared" si="39"/>
        <v>0.17799999999999905</v>
      </c>
      <c r="FT6" s="6"/>
      <c r="FU6" t="s">
        <v>82</v>
      </c>
      <c r="FV6" s="6">
        <v>5.9269999999999996</v>
      </c>
      <c r="FW6" s="12"/>
      <c r="FX6" s="6">
        <v>6.2889999999999997</v>
      </c>
      <c r="FY6" s="6">
        <f t="shared" si="40"/>
        <v>0.3620000000000001</v>
      </c>
      <c r="FZ6" s="6">
        <f t="shared" si="41"/>
        <v>0.43700000000000028</v>
      </c>
      <c r="GB6" t="s">
        <v>82</v>
      </c>
      <c r="GC6" s="6">
        <v>6.1109999999999998</v>
      </c>
      <c r="GD6" s="12"/>
      <c r="GE6" s="6">
        <v>6.2910000000000004</v>
      </c>
      <c r="GF6" s="6">
        <f t="shared" si="42"/>
        <v>0.1800000000000006</v>
      </c>
      <c r="GG6" s="6">
        <f t="shared" si="43"/>
        <v>0.23499999999999943</v>
      </c>
      <c r="GI6" t="s">
        <v>82</v>
      </c>
      <c r="GJ6" s="6">
        <v>5.9009999999999998</v>
      </c>
      <c r="GK6" s="12"/>
      <c r="GL6" s="6">
        <v>6.1280000000000001</v>
      </c>
      <c r="GM6" s="6">
        <f t="shared" si="44"/>
        <v>0.22700000000000031</v>
      </c>
      <c r="GN6" s="6">
        <f t="shared" si="45"/>
        <v>0.8490000000000002</v>
      </c>
      <c r="HC6" s="6"/>
    </row>
    <row r="7" spans="1:211" x14ac:dyDescent="0.25">
      <c r="B7" t="s">
        <v>81</v>
      </c>
      <c r="C7" s="6">
        <v>0.89600000000000002</v>
      </c>
      <c r="D7" s="6"/>
      <c r="E7" s="6">
        <f>C8-C7</f>
        <v>7.6999999999999957E-2</v>
      </c>
      <c r="F7" s="6"/>
      <c r="H7" t="s">
        <v>81</v>
      </c>
      <c r="I7" s="6">
        <v>1.381</v>
      </c>
      <c r="J7" s="6"/>
      <c r="K7" s="6">
        <f>I8-I7</f>
        <v>0.17700000000000005</v>
      </c>
      <c r="L7" s="6"/>
      <c r="M7" t="s">
        <v>84</v>
      </c>
      <c r="N7" s="6">
        <v>5.5049999999999999</v>
      </c>
      <c r="P7" s="6">
        <v>5.6079999999999997</v>
      </c>
      <c r="Q7" s="6">
        <f t="shared" si="0"/>
        <v>0.10299999999999976</v>
      </c>
      <c r="R7" s="6">
        <f t="shared" si="1"/>
        <v>7.6999999999999957E-2</v>
      </c>
      <c r="S7" s="6"/>
      <c r="U7" t="s">
        <v>81</v>
      </c>
      <c r="V7" s="6">
        <v>1.48</v>
      </c>
      <c r="W7" s="6"/>
      <c r="X7" s="6">
        <f>V8-V7</f>
        <v>0.10299999999999998</v>
      </c>
      <c r="Y7" s="6"/>
      <c r="Z7" t="s">
        <v>84</v>
      </c>
      <c r="AA7" s="6">
        <v>5.9939999999999998</v>
      </c>
      <c r="AC7" s="6">
        <v>6.27</v>
      </c>
      <c r="AD7" s="6">
        <f t="shared" si="2"/>
        <v>0.2759999999999998</v>
      </c>
      <c r="AE7" s="6">
        <f t="shared" si="3"/>
        <v>6.5000000000000391E-2</v>
      </c>
      <c r="AF7" s="6"/>
      <c r="AH7" t="s">
        <v>81</v>
      </c>
      <c r="AI7" s="6">
        <v>2.3220000000000001</v>
      </c>
      <c r="AJ7" s="6"/>
      <c r="AK7" s="6">
        <f>AI8-AI7</f>
        <v>0.21300000000000008</v>
      </c>
      <c r="AL7" s="6"/>
      <c r="AN7" t="s">
        <v>81</v>
      </c>
      <c r="AO7" s="6">
        <v>1.873</v>
      </c>
      <c r="AP7" s="6"/>
      <c r="AQ7" s="6">
        <f>AO8-AO7</f>
        <v>0.21199999999999997</v>
      </c>
      <c r="AR7" s="6"/>
      <c r="AS7" t="s">
        <v>84</v>
      </c>
      <c r="AT7" s="6">
        <v>6.1909999999999998</v>
      </c>
      <c r="AU7" s="12"/>
      <c r="AV7" s="6">
        <v>7.351</v>
      </c>
      <c r="AW7" s="6">
        <f t="shared" si="4"/>
        <v>1.1600000000000001</v>
      </c>
      <c r="AX7" s="6">
        <f t="shared" si="5"/>
        <v>0.13999999999999968</v>
      </c>
      <c r="AY7" s="6"/>
      <c r="AZ7" t="s">
        <v>84</v>
      </c>
      <c r="BA7" s="6">
        <v>6.3339999999999996</v>
      </c>
      <c r="BB7" s="12"/>
      <c r="BC7" s="6">
        <v>6.8579999999999997</v>
      </c>
      <c r="BD7" s="6">
        <f t="shared" si="6"/>
        <v>0.52400000000000002</v>
      </c>
      <c r="BE7" s="6">
        <f t="shared" si="7"/>
        <v>0.16100000000000048</v>
      </c>
      <c r="BH7" t="s">
        <v>81</v>
      </c>
      <c r="BI7" s="6">
        <v>3.1379999999999999</v>
      </c>
      <c r="BJ7" s="6"/>
      <c r="BK7" s="6">
        <f>BI8-BI7</f>
        <v>0.34299999999999997</v>
      </c>
      <c r="BL7" s="6"/>
      <c r="BM7" t="s">
        <v>84</v>
      </c>
      <c r="BN7" s="6">
        <v>7.64</v>
      </c>
      <c r="BO7" s="12"/>
      <c r="BP7" s="6">
        <v>8.5</v>
      </c>
      <c r="BQ7" s="6">
        <f t="shared" si="8"/>
        <v>0.86000000000000032</v>
      </c>
      <c r="BR7" s="6">
        <f t="shared" si="9"/>
        <v>0.30400000000000027</v>
      </c>
      <c r="BS7" s="6"/>
      <c r="BT7" t="s">
        <v>84</v>
      </c>
      <c r="BU7" s="6">
        <v>13.226000000000001</v>
      </c>
      <c r="BV7" s="12"/>
      <c r="BW7" s="6">
        <v>13.497</v>
      </c>
      <c r="BX7" s="6">
        <f t="shared" si="10"/>
        <v>0.27099999999999902</v>
      </c>
      <c r="BY7" s="6">
        <f t="shared" si="11"/>
        <v>0.23499999999999943</v>
      </c>
      <c r="BZ7" s="6"/>
      <c r="CA7" t="s">
        <v>84</v>
      </c>
      <c r="CB7" s="6">
        <v>5.0170000000000003</v>
      </c>
      <c r="CC7" s="12"/>
      <c r="CD7" s="6">
        <v>5.1449999999999996</v>
      </c>
      <c r="CE7" s="6">
        <f t="shared" si="12"/>
        <v>0.12799999999999923</v>
      </c>
      <c r="CF7" s="6">
        <f t="shared" si="13"/>
        <v>0.1670000000000007</v>
      </c>
      <c r="CG7" s="6"/>
      <c r="CH7" t="s">
        <v>84</v>
      </c>
      <c r="CI7" s="6">
        <v>6.3140000000000001</v>
      </c>
      <c r="CJ7" s="12"/>
      <c r="CK7" s="6">
        <v>6.4690000000000003</v>
      </c>
      <c r="CL7" s="6">
        <f t="shared" si="14"/>
        <v>0.15500000000000025</v>
      </c>
      <c r="CM7" s="6">
        <f t="shared" si="15"/>
        <v>8.2999999999999297E-2</v>
      </c>
      <c r="CN7" s="6"/>
      <c r="CO7" t="s">
        <v>84</v>
      </c>
      <c r="CP7" s="6">
        <v>5.0090000000000003</v>
      </c>
      <c r="CQ7" s="12"/>
      <c r="CR7" s="6">
        <v>5.1669999999999998</v>
      </c>
      <c r="CS7" s="6">
        <f t="shared" si="16"/>
        <v>0.15799999999999947</v>
      </c>
      <c r="CT7" s="6">
        <f t="shared" si="17"/>
        <v>0.19500000000000028</v>
      </c>
      <c r="CV7" t="s">
        <v>84</v>
      </c>
      <c r="CW7" s="6">
        <v>11.82</v>
      </c>
      <c r="CX7" s="12"/>
      <c r="CY7" s="6">
        <v>13.028</v>
      </c>
      <c r="CZ7" s="6">
        <f t="shared" si="18"/>
        <v>1.2080000000000002</v>
      </c>
      <c r="DA7" s="6">
        <f t="shared" si="19"/>
        <v>0.18099999999999916</v>
      </c>
      <c r="DB7" s="6"/>
      <c r="DC7" t="s">
        <v>84</v>
      </c>
      <c r="DD7" s="6">
        <v>9.6739999999999995</v>
      </c>
      <c r="DE7" s="12"/>
      <c r="DF7" s="6">
        <v>10.46</v>
      </c>
      <c r="DG7" s="6">
        <f t="shared" si="20"/>
        <v>0.78600000000000136</v>
      </c>
      <c r="DH7" s="6">
        <f t="shared" si="21"/>
        <v>0.30099999999999838</v>
      </c>
      <c r="DI7" s="6"/>
      <c r="DJ7" t="s">
        <v>84</v>
      </c>
      <c r="DK7" s="6">
        <v>24.504000000000001</v>
      </c>
      <c r="DL7" s="12"/>
      <c r="DM7" s="6">
        <v>25.268999999999998</v>
      </c>
      <c r="DN7" s="6">
        <f t="shared" si="22"/>
        <v>0.76499999999999702</v>
      </c>
      <c r="DO7" s="6">
        <f t="shared" si="23"/>
        <v>0.3420000000000023</v>
      </c>
      <c r="DP7" s="6"/>
      <c r="DQ7" t="s">
        <v>84</v>
      </c>
      <c r="DR7" s="6">
        <v>8.3889999999999993</v>
      </c>
      <c r="DS7" s="12"/>
      <c r="DT7" s="6">
        <v>9.3190000000000008</v>
      </c>
      <c r="DU7" s="6">
        <f t="shared" si="24"/>
        <v>0.93000000000000149</v>
      </c>
      <c r="DV7" s="6">
        <f t="shared" si="25"/>
        <v>0.27499999999999858</v>
      </c>
      <c r="DW7" s="6"/>
      <c r="DX7" t="s">
        <v>84</v>
      </c>
      <c r="DY7" s="6">
        <v>9.5749999999999993</v>
      </c>
      <c r="DZ7" s="12"/>
      <c r="EA7" s="6">
        <v>10.833</v>
      </c>
      <c r="EB7" s="6">
        <f t="shared" si="26"/>
        <v>1.2580000000000009</v>
      </c>
      <c r="EC7" s="6">
        <f t="shared" si="27"/>
        <v>0.20400000000000063</v>
      </c>
      <c r="EE7" t="s">
        <v>84</v>
      </c>
      <c r="EF7" s="6">
        <v>0.81</v>
      </c>
      <c r="EG7">
        <v>6</v>
      </c>
      <c r="EH7" s="6">
        <v>0.88500000000000001</v>
      </c>
      <c r="EI7" s="6">
        <f t="shared" si="28"/>
        <v>7.4999999999999956E-2</v>
      </c>
      <c r="EJ7" s="6">
        <f t="shared" si="29"/>
        <v>0.11599999999999988</v>
      </c>
      <c r="EL7" t="s">
        <v>84</v>
      </c>
      <c r="EM7" s="6">
        <v>0.97599999999999998</v>
      </c>
      <c r="EN7" s="12">
        <v>4</v>
      </c>
      <c r="EO7" s="6">
        <v>1.024</v>
      </c>
      <c r="EP7" s="6">
        <f t="shared" si="30"/>
        <v>4.8000000000000043E-2</v>
      </c>
      <c r="EQ7" s="6">
        <f t="shared" si="31"/>
        <v>0.21999999999999997</v>
      </c>
      <c r="ER7" s="6"/>
      <c r="ES7" t="s">
        <v>84</v>
      </c>
      <c r="ET7" s="6">
        <v>0.99099999999999999</v>
      </c>
      <c r="EU7" s="12">
        <v>7</v>
      </c>
      <c r="EV7" s="6">
        <v>1.075</v>
      </c>
      <c r="EW7" s="6">
        <f t="shared" si="32"/>
        <v>8.3999999999999964E-2</v>
      </c>
      <c r="EX7" s="6">
        <f t="shared" si="33"/>
        <v>0.14700000000000002</v>
      </c>
      <c r="EZ7" t="s">
        <v>84</v>
      </c>
      <c r="FA7" s="6">
        <v>5.2389999999999999</v>
      </c>
      <c r="FB7">
        <v>9</v>
      </c>
      <c r="FC7" s="6">
        <v>5.3520000000000003</v>
      </c>
      <c r="FD7" s="6">
        <f t="shared" si="34"/>
        <v>0.11300000000000043</v>
      </c>
      <c r="FE7" s="6">
        <f t="shared" si="35"/>
        <v>0.16999999999999993</v>
      </c>
      <c r="FG7" t="s">
        <v>84</v>
      </c>
      <c r="FH7" s="6">
        <v>5.2210000000000001</v>
      </c>
      <c r="FI7">
        <v>9</v>
      </c>
      <c r="FJ7" s="6">
        <v>5.3289999999999997</v>
      </c>
      <c r="FK7" s="6">
        <f t="shared" si="36"/>
        <v>0.10799999999999965</v>
      </c>
      <c r="FL7" s="6">
        <f t="shared" si="37"/>
        <v>0.22100000000000009</v>
      </c>
      <c r="FN7" t="s">
        <v>84</v>
      </c>
      <c r="FO7" s="6">
        <v>15.09</v>
      </c>
      <c r="FP7" s="12"/>
      <c r="FQ7" s="6">
        <v>16.584</v>
      </c>
      <c r="FR7" s="6">
        <f t="shared" si="38"/>
        <v>1.4939999999999998</v>
      </c>
      <c r="FS7" s="6">
        <f t="shared" si="39"/>
        <v>0.10900000000000176</v>
      </c>
      <c r="FT7" s="6"/>
      <c r="FU7" t="s">
        <v>84</v>
      </c>
      <c r="FV7" s="6">
        <v>6.726</v>
      </c>
      <c r="FW7" s="12"/>
      <c r="FX7" s="6">
        <v>7.1959999999999997</v>
      </c>
      <c r="FY7" s="6">
        <f t="shared" si="40"/>
        <v>0.46999999999999975</v>
      </c>
      <c r="FZ7" s="6">
        <f t="shared" si="41"/>
        <v>0.61300000000000043</v>
      </c>
      <c r="GB7" t="s">
        <v>84</v>
      </c>
      <c r="GC7" s="6">
        <v>6.5259999999999998</v>
      </c>
      <c r="GD7" s="12"/>
      <c r="GE7" s="6">
        <v>6.6820000000000004</v>
      </c>
      <c r="GF7" s="6">
        <f t="shared" si="42"/>
        <v>0.15600000000000058</v>
      </c>
      <c r="GG7" s="6">
        <f t="shared" si="43"/>
        <v>0.22699999999999942</v>
      </c>
      <c r="GI7" t="s">
        <v>84</v>
      </c>
      <c r="GJ7" s="6">
        <v>6.9770000000000003</v>
      </c>
      <c r="GK7" s="12"/>
      <c r="GL7" s="6">
        <v>7.2640000000000002</v>
      </c>
      <c r="GM7" s="6">
        <f t="shared" si="44"/>
        <v>0.28699999999999992</v>
      </c>
      <c r="GN7" s="6">
        <f t="shared" si="45"/>
        <v>0.50699999999999967</v>
      </c>
      <c r="HC7" s="6"/>
    </row>
    <row r="8" spans="1:211" x14ac:dyDescent="0.25">
      <c r="A8" t="s">
        <v>82</v>
      </c>
      <c r="C8" s="6">
        <v>0.97299999999999998</v>
      </c>
      <c r="D8" s="6">
        <f>C9-C8</f>
        <v>0.21600000000000008</v>
      </c>
      <c r="E8" s="6"/>
      <c r="F8" s="6"/>
      <c r="G8" t="s">
        <v>82</v>
      </c>
      <c r="I8" s="6">
        <v>1.5580000000000001</v>
      </c>
      <c r="J8" s="6">
        <f>I9-I8</f>
        <v>1.3160000000000001</v>
      </c>
      <c r="K8" s="6"/>
      <c r="L8" s="6"/>
      <c r="M8" t="s">
        <v>86</v>
      </c>
      <c r="N8" s="6">
        <v>5.6849999999999996</v>
      </c>
      <c r="P8" s="6">
        <v>5.7889999999999997</v>
      </c>
      <c r="Q8" s="6">
        <f t="shared" si="0"/>
        <v>0.10400000000000009</v>
      </c>
      <c r="R8" s="6">
        <f t="shared" si="1"/>
        <v>7.4000000000000732E-2</v>
      </c>
      <c r="S8" s="6"/>
      <c r="T8" t="s">
        <v>82</v>
      </c>
      <c r="V8" s="6">
        <v>1.583</v>
      </c>
      <c r="W8" s="6">
        <f>V9-V8</f>
        <v>0.70499999999999985</v>
      </c>
      <c r="X8" s="6"/>
      <c r="Y8" s="6"/>
      <c r="Z8" t="s">
        <v>86</v>
      </c>
      <c r="AA8" s="6">
        <v>6.335</v>
      </c>
      <c r="AC8" s="6">
        <v>6.6959999999999997</v>
      </c>
      <c r="AD8" s="6">
        <f t="shared" si="2"/>
        <v>0.36099999999999977</v>
      </c>
      <c r="AE8" s="6">
        <f t="shared" si="3"/>
        <v>5.0000000000000711E-2</v>
      </c>
      <c r="AF8" s="6"/>
      <c r="AG8" t="s">
        <v>82</v>
      </c>
      <c r="AI8" s="6">
        <v>2.5350000000000001</v>
      </c>
      <c r="AJ8" s="6">
        <f>AI9-AI8</f>
        <v>0.57699999999999996</v>
      </c>
      <c r="AK8" s="6"/>
      <c r="AL8" s="6"/>
      <c r="AM8" t="s">
        <v>82</v>
      </c>
      <c r="AO8" s="6">
        <v>2.085</v>
      </c>
      <c r="AP8" s="6">
        <f>AO9-AO8</f>
        <v>0.28600000000000003</v>
      </c>
      <c r="AQ8" s="6"/>
      <c r="AR8" s="6"/>
      <c r="AS8" t="s">
        <v>86</v>
      </c>
      <c r="AT8" s="6">
        <v>7.4909999999999997</v>
      </c>
      <c r="AU8" s="12"/>
      <c r="AV8" s="6">
        <v>7.9119999999999999</v>
      </c>
      <c r="AW8" s="6">
        <f t="shared" si="4"/>
        <v>0.42100000000000026</v>
      </c>
      <c r="AX8" s="6">
        <f t="shared" si="5"/>
        <v>0.16400000000000059</v>
      </c>
      <c r="AY8" s="6"/>
      <c r="AZ8" t="s">
        <v>86</v>
      </c>
      <c r="BA8" s="6">
        <v>7.0190000000000001</v>
      </c>
      <c r="BB8" s="12"/>
      <c r="BC8" s="6">
        <v>7.7750000000000004</v>
      </c>
      <c r="BD8" s="6">
        <f t="shared" si="6"/>
        <v>0.75600000000000023</v>
      </c>
      <c r="BE8" s="6">
        <f t="shared" si="7"/>
        <v>0.1639999999999997</v>
      </c>
      <c r="BG8" t="s">
        <v>82</v>
      </c>
      <c r="BI8" s="6">
        <v>3.4809999999999999</v>
      </c>
      <c r="BJ8" s="6">
        <f>BI9-BI8</f>
        <v>0.69500000000000028</v>
      </c>
      <c r="BK8" s="6"/>
      <c r="BL8" s="6"/>
      <c r="BM8" t="s">
        <v>86</v>
      </c>
      <c r="BN8" s="6">
        <v>8.8040000000000003</v>
      </c>
      <c r="BO8" s="12"/>
      <c r="BP8" s="6">
        <v>9.641</v>
      </c>
      <c r="BQ8" s="6">
        <f t="shared" si="8"/>
        <v>0.83699999999999974</v>
      </c>
      <c r="BR8" s="6">
        <f t="shared" si="9"/>
        <v>0.35999999999999943</v>
      </c>
      <c r="BS8" s="6"/>
      <c r="BT8" t="s">
        <v>86</v>
      </c>
      <c r="BU8" s="6">
        <v>13.731999999999999</v>
      </c>
      <c r="BV8" s="12"/>
      <c r="BW8" s="6">
        <v>14.007</v>
      </c>
      <c r="BX8" s="6">
        <f t="shared" si="10"/>
        <v>0.27500000000000036</v>
      </c>
      <c r="BY8" s="6">
        <f t="shared" si="11"/>
        <v>0.15600000000000058</v>
      </c>
      <c r="BZ8" s="6"/>
      <c r="CA8" t="s">
        <v>86</v>
      </c>
      <c r="CB8" s="6">
        <v>5.3120000000000003</v>
      </c>
      <c r="CC8" s="12"/>
      <c r="CD8" s="6">
        <v>5.4669999999999996</v>
      </c>
      <c r="CE8" s="6">
        <f t="shared" si="12"/>
        <v>0.15499999999999936</v>
      </c>
      <c r="CF8" s="6">
        <f t="shared" si="13"/>
        <v>0.15200000000000014</v>
      </c>
      <c r="CG8" s="6"/>
      <c r="CH8" t="s">
        <v>86</v>
      </c>
      <c r="CI8" s="6">
        <v>6.5519999999999996</v>
      </c>
      <c r="CJ8" s="12"/>
      <c r="CK8" s="6">
        <v>6.7050000000000001</v>
      </c>
      <c r="CL8" s="6">
        <f t="shared" si="14"/>
        <v>0.15300000000000047</v>
      </c>
      <c r="CM8" s="6">
        <f t="shared" si="15"/>
        <v>8.6000000000000298E-2</v>
      </c>
      <c r="CN8" s="6"/>
      <c r="CO8" t="s">
        <v>86</v>
      </c>
      <c r="CP8" s="6">
        <v>5.3620000000000001</v>
      </c>
      <c r="CQ8" s="12"/>
      <c r="CR8" s="6">
        <v>5.5309999999999997</v>
      </c>
      <c r="CS8" s="6">
        <f t="shared" si="16"/>
        <v>0.16899999999999959</v>
      </c>
      <c r="CT8" s="6">
        <f t="shared" si="17"/>
        <v>0.14800000000000058</v>
      </c>
      <c r="CV8" t="s">
        <v>86</v>
      </c>
      <c r="CW8" s="6">
        <v>13.209</v>
      </c>
      <c r="CX8" s="12"/>
      <c r="CY8" s="6">
        <v>14.882</v>
      </c>
      <c r="CZ8" s="6">
        <f t="shared" si="18"/>
        <v>1.673</v>
      </c>
      <c r="DA8" s="6">
        <f t="shared" si="19"/>
        <v>0.21000000000000085</v>
      </c>
      <c r="DB8" s="6"/>
      <c r="DC8" t="s">
        <v>86</v>
      </c>
      <c r="DD8" s="6">
        <v>10.760999999999999</v>
      </c>
      <c r="DE8" s="12"/>
      <c r="DF8" s="6">
        <v>12.305</v>
      </c>
      <c r="DG8" s="6">
        <f t="shared" si="20"/>
        <v>1.5440000000000005</v>
      </c>
      <c r="DH8" s="6">
        <f t="shared" si="21"/>
        <v>0.3149999999999995</v>
      </c>
      <c r="DI8" s="6"/>
      <c r="DJ8" t="s">
        <v>86</v>
      </c>
      <c r="DK8" s="6">
        <v>25.611000000000001</v>
      </c>
      <c r="DL8" s="12"/>
      <c r="DM8" s="6">
        <v>26.356999999999999</v>
      </c>
      <c r="DN8" s="6">
        <f t="shared" si="22"/>
        <v>0.74599999999999866</v>
      </c>
      <c r="DO8" s="6">
        <f t="shared" si="23"/>
        <v>0.41300000000000026</v>
      </c>
      <c r="DP8" s="6"/>
      <c r="DQ8" t="s">
        <v>86</v>
      </c>
      <c r="DR8" s="6">
        <v>9.5939999999999994</v>
      </c>
      <c r="DS8" s="12"/>
      <c r="DT8" s="6">
        <v>10.282</v>
      </c>
      <c r="DU8" s="6">
        <f t="shared" si="24"/>
        <v>0.68800000000000061</v>
      </c>
      <c r="DV8" s="6">
        <f t="shared" si="25"/>
        <v>0.35999999999999943</v>
      </c>
      <c r="DW8" s="6"/>
      <c r="DX8" t="s">
        <v>86</v>
      </c>
      <c r="DY8" s="6">
        <v>11.037000000000001</v>
      </c>
      <c r="DZ8" s="12"/>
      <c r="EA8" s="6">
        <v>12.292</v>
      </c>
      <c r="EB8" s="6">
        <f t="shared" si="26"/>
        <v>1.254999999999999</v>
      </c>
      <c r="EC8" s="6">
        <f t="shared" si="27"/>
        <v>0.21899999999999942</v>
      </c>
      <c r="EE8" t="s">
        <v>86</v>
      </c>
      <c r="EF8" s="6">
        <v>1.0009999999999999</v>
      </c>
      <c r="EG8">
        <v>7</v>
      </c>
      <c r="EH8" s="6">
        <v>1.091</v>
      </c>
      <c r="EI8" s="6">
        <f t="shared" si="28"/>
        <v>9.000000000000008E-2</v>
      </c>
      <c r="EJ8" s="6">
        <f t="shared" si="29"/>
        <v>0.15400000000000014</v>
      </c>
      <c r="EL8" t="s">
        <v>86</v>
      </c>
      <c r="EM8" s="6">
        <v>1.244</v>
      </c>
      <c r="EN8" s="12">
        <v>4</v>
      </c>
      <c r="EO8" s="6">
        <v>1.2929999999999999</v>
      </c>
      <c r="EP8" s="6">
        <f t="shared" si="30"/>
        <v>4.8999999999999932E-2</v>
      </c>
      <c r="EQ8" s="6">
        <f t="shared" si="31"/>
        <v>0.20700000000000007</v>
      </c>
      <c r="ER8" s="6"/>
      <c r="ES8" t="s">
        <v>86</v>
      </c>
      <c r="ET8" s="6">
        <v>1.222</v>
      </c>
      <c r="EU8" s="12">
        <v>7</v>
      </c>
      <c r="EV8" s="6">
        <v>1.3080000000000001</v>
      </c>
      <c r="EW8" s="6">
        <f t="shared" si="32"/>
        <v>8.6000000000000076E-2</v>
      </c>
      <c r="EX8" s="6">
        <f t="shared" si="33"/>
        <v>0.1319999999999999</v>
      </c>
      <c r="EZ8" t="s">
        <v>86</v>
      </c>
      <c r="FA8" s="6">
        <v>5.5220000000000002</v>
      </c>
      <c r="FB8">
        <v>9</v>
      </c>
      <c r="FC8" s="6">
        <v>5.6360000000000001</v>
      </c>
      <c r="FD8" s="6">
        <f t="shared" si="34"/>
        <v>0.11399999999999988</v>
      </c>
      <c r="FE8" s="6">
        <f t="shared" si="35"/>
        <v>0.15799999999999947</v>
      </c>
      <c r="FG8" t="s">
        <v>86</v>
      </c>
      <c r="FH8" s="6">
        <v>5.55</v>
      </c>
      <c r="FI8">
        <v>7</v>
      </c>
      <c r="FJ8" s="6">
        <v>5.6340000000000003</v>
      </c>
      <c r="FK8" s="6">
        <f t="shared" si="36"/>
        <v>8.4000000000000519E-2</v>
      </c>
      <c r="FL8" s="6">
        <f t="shared" si="37"/>
        <v>0.15999999999999925</v>
      </c>
      <c r="FN8" t="s">
        <v>86</v>
      </c>
      <c r="FO8" s="6">
        <v>16.693000000000001</v>
      </c>
      <c r="FP8" s="12"/>
      <c r="FQ8" s="6">
        <v>17.445</v>
      </c>
      <c r="FR8" s="6">
        <f t="shared" si="38"/>
        <v>0.75199999999999889</v>
      </c>
      <c r="FS8" s="6">
        <f t="shared" si="39"/>
        <v>0.17500000000000071</v>
      </c>
      <c r="FT8" s="6"/>
      <c r="FU8" t="s">
        <v>86</v>
      </c>
      <c r="FV8" s="6">
        <v>7.8090000000000002</v>
      </c>
      <c r="FW8" s="12"/>
      <c r="FX8" s="6">
        <v>8.2609999999999992</v>
      </c>
      <c r="FY8" s="6">
        <f t="shared" si="40"/>
        <v>0.45199999999999907</v>
      </c>
      <c r="FZ8" s="6">
        <f t="shared" si="41"/>
        <v>0.36600000000000144</v>
      </c>
      <c r="GB8" t="s">
        <v>86</v>
      </c>
      <c r="GC8" s="6">
        <v>6.9089999999999998</v>
      </c>
      <c r="GD8" s="12"/>
      <c r="GE8" s="6">
        <v>7.085</v>
      </c>
      <c r="GF8" s="6">
        <f t="shared" si="42"/>
        <v>0.17600000000000016</v>
      </c>
      <c r="GG8" s="6">
        <f t="shared" si="43"/>
        <v>0.32500000000000018</v>
      </c>
      <c r="GI8" t="s">
        <v>86</v>
      </c>
      <c r="GJ8" s="6">
        <v>7.7709999999999999</v>
      </c>
      <c r="GK8" s="12"/>
      <c r="GL8" s="6">
        <v>7.9969999999999999</v>
      </c>
      <c r="GM8" s="6">
        <f t="shared" si="44"/>
        <v>0.22599999999999998</v>
      </c>
      <c r="GN8" s="6">
        <f t="shared" si="45"/>
        <v>2.6660000000000004</v>
      </c>
      <c r="HC8" s="6"/>
    </row>
    <row r="9" spans="1:211" x14ac:dyDescent="0.25">
      <c r="B9" t="s">
        <v>83</v>
      </c>
      <c r="C9" s="6">
        <v>1.1890000000000001</v>
      </c>
      <c r="D9" s="6"/>
      <c r="E9" s="6">
        <f>C10-C9</f>
        <v>4.6999999999999931E-2</v>
      </c>
      <c r="F9" s="6"/>
      <c r="H9" t="s">
        <v>83</v>
      </c>
      <c r="I9" s="6">
        <v>2.8740000000000001</v>
      </c>
      <c r="J9" s="6"/>
      <c r="K9" s="6">
        <f>I10-I9</f>
        <v>5.0999999999999712E-2</v>
      </c>
      <c r="L9" s="6"/>
      <c r="M9" t="s">
        <v>88</v>
      </c>
      <c r="N9" s="6">
        <v>5.8630000000000004</v>
      </c>
      <c r="P9" s="6">
        <v>6.1740000000000004</v>
      </c>
      <c r="Q9" s="6">
        <f t="shared" si="0"/>
        <v>0.31099999999999994</v>
      </c>
      <c r="R9" s="6">
        <f t="shared" si="1"/>
        <v>7.6999999999999957E-2</v>
      </c>
      <c r="S9" s="6"/>
      <c r="U9" t="s">
        <v>83</v>
      </c>
      <c r="V9" s="6">
        <v>2.2879999999999998</v>
      </c>
      <c r="W9" s="6"/>
      <c r="X9" s="6">
        <f>V10-V9</f>
        <v>0.32900000000000018</v>
      </c>
      <c r="Y9" s="6"/>
      <c r="Z9" t="s">
        <v>88</v>
      </c>
      <c r="AA9" s="6">
        <v>6.7460000000000004</v>
      </c>
      <c r="AC9" s="6">
        <v>7.056</v>
      </c>
      <c r="AD9" s="6">
        <f t="shared" si="2"/>
        <v>0.30999999999999961</v>
      </c>
      <c r="AE9" s="6">
        <f t="shared" si="3"/>
        <v>4.9999999999999822E-2</v>
      </c>
      <c r="AF9" s="6"/>
      <c r="AH9" t="s">
        <v>83</v>
      </c>
      <c r="AI9" s="6">
        <v>3.1120000000000001</v>
      </c>
      <c r="AJ9" s="6"/>
      <c r="AK9" s="6">
        <f>AI10-AI9</f>
        <v>0.16500000000000004</v>
      </c>
      <c r="AL9" s="6"/>
      <c r="AN9" t="s">
        <v>83</v>
      </c>
      <c r="AO9" s="6">
        <v>2.371</v>
      </c>
      <c r="AP9" s="6"/>
      <c r="AQ9" s="6">
        <f>AO10-AO9</f>
        <v>0.18800000000000017</v>
      </c>
      <c r="AR9" s="6"/>
      <c r="AS9" t="s">
        <v>88</v>
      </c>
      <c r="AT9" s="6">
        <v>8.0760000000000005</v>
      </c>
      <c r="AU9" s="12"/>
      <c r="AV9" s="6">
        <v>8.4960000000000004</v>
      </c>
      <c r="AW9" s="6">
        <f t="shared" si="4"/>
        <v>0.41999999999999993</v>
      </c>
      <c r="AX9" s="6">
        <f t="shared" si="5"/>
        <v>0.24099999999999966</v>
      </c>
      <c r="AY9" s="6"/>
      <c r="AZ9" t="s">
        <v>88</v>
      </c>
      <c r="BA9" s="6">
        <v>7.9390000000000001</v>
      </c>
      <c r="BB9" s="12"/>
      <c r="BC9" s="6">
        <v>8.4860000000000007</v>
      </c>
      <c r="BD9" s="6">
        <f t="shared" si="6"/>
        <v>0.5470000000000006</v>
      </c>
      <c r="BE9" s="6">
        <f t="shared" si="7"/>
        <v>0.46999999999999886</v>
      </c>
      <c r="BH9" t="s">
        <v>83</v>
      </c>
      <c r="BI9" s="6">
        <v>4.1760000000000002</v>
      </c>
      <c r="BJ9" s="6"/>
      <c r="BK9" s="6">
        <f>BI10-BI9</f>
        <v>0.34699999999999953</v>
      </c>
      <c r="BL9" s="6"/>
      <c r="BM9" t="s">
        <v>88</v>
      </c>
      <c r="BN9" s="6">
        <v>10.000999999999999</v>
      </c>
      <c r="BO9" s="12"/>
      <c r="BP9" s="6">
        <v>10.44</v>
      </c>
      <c r="BQ9" s="6">
        <f t="shared" si="8"/>
        <v>0.43900000000000006</v>
      </c>
      <c r="BR9" s="6">
        <f t="shared" si="9"/>
        <v>0.83300000000000018</v>
      </c>
      <c r="BS9" s="6"/>
      <c r="BT9" t="s">
        <v>88</v>
      </c>
      <c r="BU9" s="6">
        <v>14.163</v>
      </c>
      <c r="BV9" s="12"/>
      <c r="BW9" s="6">
        <v>14.401</v>
      </c>
      <c r="BX9" s="6">
        <f t="shared" si="10"/>
        <v>0.23799999999999955</v>
      </c>
      <c r="BY9" s="6">
        <f t="shared" si="11"/>
        <v>0.20400000000000063</v>
      </c>
      <c r="BZ9" s="6"/>
      <c r="CA9" t="s">
        <v>88</v>
      </c>
      <c r="CB9" s="6">
        <v>5.6189999999999998</v>
      </c>
      <c r="CC9" s="12"/>
      <c r="CD9" s="6">
        <v>5.7770000000000001</v>
      </c>
      <c r="CE9" s="6">
        <f t="shared" si="12"/>
        <v>0.15800000000000036</v>
      </c>
      <c r="CF9" s="6">
        <f t="shared" si="13"/>
        <v>0.16500000000000004</v>
      </c>
      <c r="CG9" s="6"/>
      <c r="CH9" t="s">
        <v>88</v>
      </c>
      <c r="CI9" s="6">
        <v>6.7910000000000004</v>
      </c>
      <c r="CJ9" s="12"/>
      <c r="CK9" s="6">
        <v>6.9290000000000003</v>
      </c>
      <c r="CL9" s="6">
        <f t="shared" si="14"/>
        <v>0.1379999999999999</v>
      </c>
      <c r="CM9" s="6">
        <f t="shared" si="15"/>
        <v>0.10299999999999976</v>
      </c>
      <c r="CN9" s="6"/>
      <c r="CO9" t="s">
        <v>88</v>
      </c>
      <c r="CP9" s="6">
        <v>5.6790000000000003</v>
      </c>
      <c r="CQ9" s="12"/>
      <c r="CR9" s="6">
        <v>5.8390000000000004</v>
      </c>
      <c r="CS9" s="6">
        <f t="shared" si="16"/>
        <v>0.16000000000000014</v>
      </c>
      <c r="CT9" s="6">
        <f t="shared" si="17"/>
        <v>0.15999999999999925</v>
      </c>
      <c r="CV9" t="s">
        <v>88</v>
      </c>
      <c r="CW9" s="6">
        <v>15.092000000000001</v>
      </c>
      <c r="CX9" s="12"/>
      <c r="CY9" s="6">
        <v>16.952999999999999</v>
      </c>
      <c r="CZ9" s="6">
        <f t="shared" si="18"/>
        <v>1.8609999999999989</v>
      </c>
      <c r="DA9" s="6">
        <f t="shared" si="19"/>
        <v>0.2029999999999994</v>
      </c>
      <c r="DB9" s="6"/>
      <c r="DC9" t="s">
        <v>88</v>
      </c>
      <c r="DD9" s="6">
        <v>12.62</v>
      </c>
      <c r="DE9" s="12"/>
      <c r="DF9" s="6">
        <v>13.329000000000001</v>
      </c>
      <c r="DG9" s="6">
        <f t="shared" si="20"/>
        <v>0.70900000000000141</v>
      </c>
      <c r="DH9" s="6">
        <f t="shared" si="21"/>
        <v>0.30100000000000016</v>
      </c>
      <c r="DI9" s="6"/>
      <c r="DJ9" t="s">
        <v>88</v>
      </c>
      <c r="DK9" s="6">
        <v>26.77</v>
      </c>
      <c r="DL9" s="12"/>
      <c r="DM9" s="6">
        <v>27.332000000000001</v>
      </c>
      <c r="DN9" s="6">
        <f t="shared" si="22"/>
        <v>0.56200000000000117</v>
      </c>
      <c r="DO9" s="6">
        <f t="shared" si="23"/>
        <v>0.375</v>
      </c>
      <c r="DP9" s="6"/>
      <c r="DQ9" t="s">
        <v>88</v>
      </c>
      <c r="DR9" s="6">
        <v>10.641999999999999</v>
      </c>
      <c r="DS9" s="12"/>
      <c r="DT9" s="6">
        <v>11.489000000000001</v>
      </c>
      <c r="DU9" s="6">
        <f t="shared" si="24"/>
        <v>0.84700000000000131</v>
      </c>
      <c r="DV9" s="6">
        <f t="shared" si="25"/>
        <v>0.27299999999999969</v>
      </c>
      <c r="DW9" s="6"/>
      <c r="DX9" t="s">
        <v>88</v>
      </c>
      <c r="DY9" s="6">
        <v>12.510999999999999</v>
      </c>
      <c r="DZ9" s="12"/>
      <c r="EA9" s="6">
        <v>13.723000000000001</v>
      </c>
      <c r="EB9" s="6">
        <f t="shared" si="26"/>
        <v>1.2120000000000015</v>
      </c>
      <c r="EC9" s="6">
        <f t="shared" si="27"/>
        <v>0.21099999999999852</v>
      </c>
      <c r="EE9" t="s">
        <v>88</v>
      </c>
      <c r="EF9" s="6">
        <v>1.2450000000000001</v>
      </c>
      <c r="EG9">
        <v>6</v>
      </c>
      <c r="EH9" s="6">
        <v>1.321</v>
      </c>
      <c r="EI9" s="6">
        <f t="shared" si="28"/>
        <v>7.5999999999999845E-2</v>
      </c>
      <c r="EJ9" s="6">
        <f t="shared" si="29"/>
        <v>0.16700000000000004</v>
      </c>
      <c r="EL9" t="s">
        <v>88</v>
      </c>
      <c r="EM9" s="6">
        <v>1.5</v>
      </c>
      <c r="EN9" s="12">
        <v>4</v>
      </c>
      <c r="EO9" s="6">
        <v>1.5489999999999999</v>
      </c>
      <c r="EP9" s="6">
        <f t="shared" si="30"/>
        <v>4.8999999999999932E-2</v>
      </c>
      <c r="EQ9" s="6">
        <f t="shared" si="31"/>
        <v>0.19600000000000017</v>
      </c>
      <c r="ER9" s="6"/>
      <c r="ES9" t="s">
        <v>88</v>
      </c>
      <c r="ET9" s="6">
        <v>1.44</v>
      </c>
      <c r="EU9" s="12">
        <v>7</v>
      </c>
      <c r="EV9" s="6">
        <v>1.5229999999999999</v>
      </c>
      <c r="EW9" s="6">
        <f t="shared" si="32"/>
        <v>8.2999999999999963E-2</v>
      </c>
      <c r="EX9" s="6">
        <f t="shared" si="33"/>
        <v>0.13500000000000001</v>
      </c>
      <c r="EZ9" t="s">
        <v>88</v>
      </c>
      <c r="FA9" s="6">
        <v>5.7939999999999996</v>
      </c>
      <c r="FB9">
        <v>10</v>
      </c>
      <c r="FC9" s="6">
        <v>5.92</v>
      </c>
      <c r="FD9" s="6">
        <f t="shared" si="34"/>
        <v>0.12600000000000033</v>
      </c>
      <c r="FE9" s="6">
        <f t="shared" si="35"/>
        <v>0.19599999999999973</v>
      </c>
      <c r="FG9" t="s">
        <v>88</v>
      </c>
      <c r="FH9" s="6">
        <v>5.7939999999999996</v>
      </c>
      <c r="FI9">
        <v>8</v>
      </c>
      <c r="FJ9" s="6">
        <v>5.8869999999999996</v>
      </c>
      <c r="FK9" s="6">
        <f t="shared" si="36"/>
        <v>9.2999999999999972E-2</v>
      </c>
      <c r="FL9" s="6">
        <f t="shared" si="37"/>
        <v>0.20700000000000074</v>
      </c>
      <c r="FN9" t="s">
        <v>88</v>
      </c>
      <c r="FO9" s="6">
        <v>17.62</v>
      </c>
      <c r="FP9" s="12"/>
      <c r="FQ9" s="6">
        <v>18.529</v>
      </c>
      <c r="FR9" s="6">
        <f t="shared" si="38"/>
        <v>0.90899999999999892</v>
      </c>
      <c r="FS9" s="6">
        <f t="shared" si="39"/>
        <v>0.1509999999999998</v>
      </c>
      <c r="FT9" s="6"/>
      <c r="FU9" t="s">
        <v>88</v>
      </c>
      <c r="FV9" s="6">
        <v>8.6270000000000007</v>
      </c>
      <c r="FW9" s="12"/>
      <c r="FX9" s="6">
        <v>9.016</v>
      </c>
      <c r="FY9" s="6">
        <f t="shared" si="40"/>
        <v>0.38899999999999935</v>
      </c>
      <c r="FZ9" s="6">
        <f t="shared" si="41"/>
        <v>0.46299999999999919</v>
      </c>
      <c r="GB9" t="s">
        <v>88</v>
      </c>
      <c r="GC9" s="6">
        <v>7.41</v>
      </c>
      <c r="GD9" s="12"/>
      <c r="GE9" s="6">
        <v>7.5880000000000001</v>
      </c>
      <c r="GF9" s="6">
        <f t="shared" si="42"/>
        <v>0.17799999999999994</v>
      </c>
      <c r="GG9" s="6">
        <f t="shared" si="43"/>
        <v>0.24800000000000022</v>
      </c>
      <c r="GI9" t="s">
        <v>88</v>
      </c>
      <c r="GJ9" s="6">
        <v>10.663</v>
      </c>
      <c r="GK9" s="12"/>
      <c r="GL9" s="6">
        <v>10.967000000000001</v>
      </c>
      <c r="GM9" s="6">
        <f t="shared" si="44"/>
        <v>0.30400000000000027</v>
      </c>
      <c r="GN9" s="6">
        <f t="shared" si="45"/>
        <v>0.50999999999999979</v>
      </c>
      <c r="HC9" s="6"/>
    </row>
    <row r="10" spans="1:211" x14ac:dyDescent="0.25">
      <c r="A10" t="s">
        <v>84</v>
      </c>
      <c r="C10" s="6">
        <v>1.236</v>
      </c>
      <c r="D10" s="6">
        <f>C11-C10</f>
        <v>0.21700000000000008</v>
      </c>
      <c r="E10" s="6"/>
      <c r="F10" s="6"/>
      <c r="G10" t="s">
        <v>84</v>
      </c>
      <c r="I10" s="6">
        <v>2.9249999999999998</v>
      </c>
      <c r="J10" s="6">
        <f>I11-I10</f>
        <v>7.4000000000000288E-2</v>
      </c>
      <c r="K10" s="6"/>
      <c r="L10" s="6"/>
      <c r="M10" t="s">
        <v>89</v>
      </c>
      <c r="N10" s="6">
        <v>6.2510000000000003</v>
      </c>
      <c r="P10" s="6">
        <v>6.4550000000000001</v>
      </c>
      <c r="Q10" s="6">
        <f t="shared" si="0"/>
        <v>0.20399999999999974</v>
      </c>
      <c r="R10" s="6">
        <f t="shared" si="1"/>
        <v>6.4000000000000057E-2</v>
      </c>
      <c r="S10" s="6"/>
      <c r="T10" t="s">
        <v>84</v>
      </c>
      <c r="V10" s="6">
        <v>2.617</v>
      </c>
      <c r="W10" s="6">
        <f>V11-V10</f>
        <v>0.37700000000000022</v>
      </c>
      <c r="X10" s="6"/>
      <c r="Y10" s="6"/>
      <c r="Z10" t="s">
        <v>89</v>
      </c>
      <c r="AA10" s="6">
        <v>7.1059999999999999</v>
      </c>
      <c r="AC10" s="6">
        <v>7.4169999999999998</v>
      </c>
      <c r="AD10" s="6">
        <f t="shared" si="2"/>
        <v>0.31099999999999994</v>
      </c>
      <c r="AE10" s="6">
        <f t="shared" si="3"/>
        <v>3.8000000000000256E-2</v>
      </c>
      <c r="AF10" s="6"/>
      <c r="AG10" t="s">
        <v>84</v>
      </c>
      <c r="AI10" s="6">
        <v>3.2770000000000001</v>
      </c>
      <c r="AJ10" s="6">
        <f>AI11-AI10</f>
        <v>0.81099999999999994</v>
      </c>
      <c r="AK10" s="6"/>
      <c r="AL10" s="6"/>
      <c r="AM10" t="s">
        <v>84</v>
      </c>
      <c r="AO10" s="6">
        <v>2.5590000000000002</v>
      </c>
      <c r="AP10" s="6">
        <f>AO11-AO10</f>
        <v>0.45799999999999974</v>
      </c>
      <c r="AQ10" s="6"/>
      <c r="AR10" s="6"/>
      <c r="AS10" t="s">
        <v>89</v>
      </c>
      <c r="AT10" s="6">
        <v>8.7370000000000001</v>
      </c>
      <c r="AU10" s="12"/>
      <c r="AV10" s="6">
        <v>9.1329999999999991</v>
      </c>
      <c r="AW10" s="6">
        <f t="shared" si="4"/>
        <v>0.39599999999999902</v>
      </c>
      <c r="AX10" s="6">
        <f t="shared" si="5"/>
        <v>0.16700000000000159</v>
      </c>
      <c r="AY10" s="6"/>
      <c r="AZ10" t="s">
        <v>89</v>
      </c>
      <c r="BA10" s="6">
        <v>8.9559999999999995</v>
      </c>
      <c r="BB10" s="12"/>
      <c r="BC10" s="6">
        <v>9.9160000000000004</v>
      </c>
      <c r="BD10" s="6">
        <f t="shared" si="6"/>
        <v>0.96000000000000085</v>
      </c>
      <c r="BE10" s="6">
        <f t="shared" si="7"/>
        <v>0.2419999999999991</v>
      </c>
      <c r="BG10" t="s">
        <v>84</v>
      </c>
      <c r="BI10" s="6">
        <v>4.5229999999999997</v>
      </c>
      <c r="BJ10" s="6">
        <f>BI11-BI10</f>
        <v>0.95400000000000063</v>
      </c>
      <c r="BK10" s="6"/>
      <c r="BL10" s="6"/>
      <c r="BM10" t="s">
        <v>89</v>
      </c>
      <c r="BN10" s="6">
        <v>11.273</v>
      </c>
      <c r="BO10" s="12"/>
      <c r="BP10" s="6">
        <v>11.805</v>
      </c>
      <c r="BQ10" s="6">
        <f t="shared" si="8"/>
        <v>0.53200000000000003</v>
      </c>
      <c r="BR10" s="6">
        <f t="shared" si="9"/>
        <v>0.58000000000000007</v>
      </c>
      <c r="BS10" s="6"/>
      <c r="BT10" t="s">
        <v>89</v>
      </c>
      <c r="BU10" s="6">
        <v>14.605</v>
      </c>
      <c r="BV10" s="12"/>
      <c r="BW10" s="6">
        <v>14.874000000000001</v>
      </c>
      <c r="BX10" s="6">
        <f t="shared" si="10"/>
        <v>0.26900000000000013</v>
      </c>
      <c r="BY10" s="6">
        <f t="shared" si="11"/>
        <v>0.20399999999999885</v>
      </c>
      <c r="BZ10" s="6"/>
      <c r="CA10" t="s">
        <v>89</v>
      </c>
      <c r="CB10" s="6">
        <v>5.9420000000000002</v>
      </c>
      <c r="CC10" s="12"/>
      <c r="CD10" s="6">
        <v>6.0979999999999999</v>
      </c>
      <c r="CE10" s="6">
        <f t="shared" si="12"/>
        <v>0.15599999999999969</v>
      </c>
      <c r="CF10" s="6">
        <f t="shared" si="13"/>
        <v>0.1639999999999997</v>
      </c>
      <c r="CG10" s="6"/>
      <c r="CH10" t="s">
        <v>89</v>
      </c>
      <c r="CI10" s="6">
        <v>7.032</v>
      </c>
      <c r="CJ10" s="12"/>
      <c r="CK10" s="6">
        <v>7.1820000000000004</v>
      </c>
      <c r="CL10" s="6">
        <f t="shared" si="14"/>
        <v>0.15000000000000036</v>
      </c>
      <c r="CM10" s="6">
        <f t="shared" si="15"/>
        <v>8.4999999999999964E-2</v>
      </c>
      <c r="CN10" s="6"/>
      <c r="CO10" t="s">
        <v>89</v>
      </c>
      <c r="CP10" s="6">
        <v>5.9989999999999997</v>
      </c>
      <c r="CQ10" s="12"/>
      <c r="CR10" s="6">
        <v>6.17</v>
      </c>
      <c r="CS10" s="6">
        <f t="shared" si="16"/>
        <v>0.17100000000000026</v>
      </c>
      <c r="CT10" s="6">
        <f t="shared" si="17"/>
        <v>0.1639999999999997</v>
      </c>
      <c r="CV10" t="s">
        <v>89</v>
      </c>
      <c r="CW10" s="6">
        <v>17.155999999999999</v>
      </c>
      <c r="CX10" s="12"/>
      <c r="CY10" s="6">
        <v>19.016999999999999</v>
      </c>
      <c r="CZ10" s="6">
        <f t="shared" si="18"/>
        <v>1.8610000000000007</v>
      </c>
      <c r="DA10" s="6">
        <f t="shared" si="19"/>
        <v>0.22599999999999909</v>
      </c>
      <c r="DB10" s="6"/>
      <c r="DC10" t="s">
        <v>89</v>
      </c>
      <c r="DD10" s="6">
        <v>13.63</v>
      </c>
      <c r="DE10" s="12"/>
      <c r="DF10" s="6">
        <v>15.462</v>
      </c>
      <c r="DG10" s="6">
        <f t="shared" si="20"/>
        <v>1.831999999999999</v>
      </c>
      <c r="DH10" s="6">
        <f t="shared" si="21"/>
        <v>0.33000000000000007</v>
      </c>
      <c r="DI10" s="6"/>
      <c r="DJ10" t="s">
        <v>89</v>
      </c>
      <c r="DK10" s="6">
        <v>27.707000000000001</v>
      </c>
      <c r="DL10" s="12"/>
      <c r="DM10" s="6">
        <v>28.343</v>
      </c>
      <c r="DN10" s="6">
        <f t="shared" si="22"/>
        <v>0.63599999999999923</v>
      </c>
      <c r="DO10" s="6">
        <f t="shared" si="23"/>
        <v>0.33899999999999864</v>
      </c>
      <c r="DP10" s="6"/>
      <c r="DQ10" t="s">
        <v>89</v>
      </c>
      <c r="DR10" s="6">
        <v>11.762</v>
      </c>
      <c r="DS10" s="12"/>
      <c r="DT10" s="6">
        <v>12.622</v>
      </c>
      <c r="DU10" s="6">
        <f t="shared" si="24"/>
        <v>0.85999999999999943</v>
      </c>
      <c r="DV10" s="6">
        <f t="shared" si="25"/>
        <v>0.30899999999999928</v>
      </c>
      <c r="DW10" s="6"/>
      <c r="DX10" t="s">
        <v>89</v>
      </c>
      <c r="DY10" s="6">
        <v>13.933999999999999</v>
      </c>
      <c r="DZ10" s="12"/>
      <c r="EA10" s="6">
        <v>15.182</v>
      </c>
      <c r="EB10" s="6">
        <f t="shared" si="26"/>
        <v>1.2480000000000011</v>
      </c>
      <c r="EC10" s="6">
        <f t="shared" si="27"/>
        <v>0.28299999999999947</v>
      </c>
      <c r="EE10" t="s">
        <v>89</v>
      </c>
      <c r="EF10" s="6">
        <v>1.488</v>
      </c>
      <c r="EG10">
        <v>5</v>
      </c>
      <c r="EH10" s="6">
        <v>1.5509999999999999</v>
      </c>
      <c r="EI10" s="6">
        <f t="shared" si="28"/>
        <v>6.2999999999999945E-2</v>
      </c>
      <c r="EJ10" s="6">
        <f t="shared" si="29"/>
        <v>0.1160000000000001</v>
      </c>
      <c r="EL10" t="s">
        <v>89</v>
      </c>
      <c r="EM10" s="6">
        <v>1.7450000000000001</v>
      </c>
      <c r="EN10" s="12">
        <v>4</v>
      </c>
      <c r="EO10" s="6">
        <v>1.7949999999999999</v>
      </c>
      <c r="EP10" s="6">
        <f t="shared" si="30"/>
        <v>4.9999999999999822E-2</v>
      </c>
      <c r="EQ10" s="6">
        <f t="shared" si="31"/>
        <v>0.23099999999999987</v>
      </c>
      <c r="ER10" s="6"/>
      <c r="ES10" t="s">
        <v>89</v>
      </c>
      <c r="ET10" s="6">
        <v>1.6579999999999999</v>
      </c>
      <c r="EU10" s="12">
        <v>6</v>
      </c>
      <c r="EV10" s="6">
        <v>1.728</v>
      </c>
      <c r="EW10" s="6">
        <f t="shared" si="32"/>
        <v>7.0000000000000062E-2</v>
      </c>
      <c r="EX10" s="6">
        <f t="shared" si="33"/>
        <v>0.13700000000000001</v>
      </c>
      <c r="EZ10" t="s">
        <v>89</v>
      </c>
      <c r="FA10" s="6">
        <v>6.1159999999999997</v>
      </c>
      <c r="FB10">
        <v>10</v>
      </c>
      <c r="FC10" s="6">
        <v>6.242</v>
      </c>
      <c r="FD10" s="6">
        <f t="shared" si="34"/>
        <v>0.12600000000000033</v>
      </c>
      <c r="FE10" s="6">
        <f t="shared" si="35"/>
        <v>0.17100000000000026</v>
      </c>
      <c r="FG10" t="s">
        <v>89</v>
      </c>
      <c r="FH10" s="6">
        <v>6.0940000000000003</v>
      </c>
      <c r="FI10">
        <v>9</v>
      </c>
      <c r="FJ10" s="6">
        <v>6.202</v>
      </c>
      <c r="FK10" s="6">
        <f t="shared" si="36"/>
        <v>0.10799999999999965</v>
      </c>
      <c r="FL10" s="6">
        <f t="shared" si="37"/>
        <v>0.16100000000000048</v>
      </c>
      <c r="FN10" t="s">
        <v>89</v>
      </c>
      <c r="FO10" s="6">
        <v>18.68</v>
      </c>
      <c r="FP10" s="12"/>
      <c r="FQ10" s="6">
        <v>19.498000000000001</v>
      </c>
      <c r="FR10" s="6">
        <f t="shared" si="38"/>
        <v>0.81800000000000139</v>
      </c>
      <c r="FS10" s="6">
        <f t="shared" si="39"/>
        <v>0.16000000000000014</v>
      </c>
      <c r="FT10" s="6"/>
      <c r="FU10" t="s">
        <v>89</v>
      </c>
      <c r="FV10" s="6">
        <v>9.4789999999999992</v>
      </c>
      <c r="FW10" s="12"/>
      <c r="FX10" s="6">
        <v>9.8689999999999998</v>
      </c>
      <c r="FY10" s="6">
        <f t="shared" si="40"/>
        <v>0.39000000000000057</v>
      </c>
      <c r="FZ10" s="6">
        <f t="shared" si="41"/>
        <v>0.33000000000000007</v>
      </c>
      <c r="GB10" t="s">
        <v>89</v>
      </c>
      <c r="GC10" s="6">
        <v>7.8360000000000003</v>
      </c>
      <c r="GD10" s="12"/>
      <c r="GE10" s="6">
        <v>8.0500000000000007</v>
      </c>
      <c r="GF10" s="6">
        <f t="shared" si="42"/>
        <v>0.21400000000000041</v>
      </c>
      <c r="GG10" s="6">
        <f t="shared" si="43"/>
        <v>0.35899999999999999</v>
      </c>
      <c r="GI10" t="s">
        <v>89</v>
      </c>
      <c r="GJ10" s="6">
        <v>11.477</v>
      </c>
      <c r="GK10" s="12"/>
      <c r="GL10" s="6">
        <v>11.787000000000001</v>
      </c>
      <c r="GM10" s="6">
        <f t="shared" si="44"/>
        <v>0.3100000000000005</v>
      </c>
      <c r="GN10" s="6">
        <f t="shared" si="45"/>
        <v>0.32199999999999918</v>
      </c>
      <c r="HC10" s="6"/>
    </row>
    <row r="11" spans="1:211" x14ac:dyDescent="0.25">
      <c r="B11" t="s">
        <v>85</v>
      </c>
      <c r="C11" s="6">
        <v>1.4530000000000001</v>
      </c>
      <c r="D11" s="6"/>
      <c r="E11" s="6">
        <f>C12-C11</f>
        <v>6.4999999999999947E-2</v>
      </c>
      <c r="F11" s="6"/>
      <c r="H11" t="s">
        <v>85</v>
      </c>
      <c r="I11" s="6">
        <v>2.9990000000000001</v>
      </c>
      <c r="J11" s="6"/>
      <c r="K11" s="6">
        <f>I12-I11</f>
        <v>0.22500000000000009</v>
      </c>
      <c r="L11" s="6"/>
      <c r="M11" t="s">
        <v>90</v>
      </c>
      <c r="N11" s="6">
        <v>6.5190000000000001</v>
      </c>
      <c r="P11" s="6">
        <v>6.931</v>
      </c>
      <c r="Q11" s="6">
        <f t="shared" si="0"/>
        <v>0.41199999999999992</v>
      </c>
      <c r="R11" s="6">
        <f t="shared" si="1"/>
        <v>7.8000000000000291E-2</v>
      </c>
      <c r="S11" s="6"/>
      <c r="U11" t="s">
        <v>85</v>
      </c>
      <c r="V11" s="6">
        <v>2.9940000000000002</v>
      </c>
      <c r="W11" s="6"/>
      <c r="X11" s="6">
        <f>V12-V11</f>
        <v>0.11799999999999988</v>
      </c>
      <c r="Y11" s="6"/>
      <c r="Z11" t="s">
        <v>90</v>
      </c>
      <c r="AA11" s="6">
        <v>7.4550000000000001</v>
      </c>
      <c r="AC11" s="6">
        <v>7.73</v>
      </c>
      <c r="AD11" s="6">
        <f t="shared" si="2"/>
        <v>0.27500000000000036</v>
      </c>
      <c r="AE11" s="6">
        <f t="shared" si="3"/>
        <v>5.2999999999999936E-2</v>
      </c>
      <c r="AF11" s="6"/>
      <c r="AH11" t="s">
        <v>85</v>
      </c>
      <c r="AI11" s="6">
        <v>4.0880000000000001</v>
      </c>
      <c r="AJ11" s="6"/>
      <c r="AK11" s="6">
        <f>AI12-AI11</f>
        <v>0.1639999999999997</v>
      </c>
      <c r="AL11" s="6"/>
      <c r="AN11" t="s">
        <v>85</v>
      </c>
      <c r="AO11" s="6">
        <v>3.0169999999999999</v>
      </c>
      <c r="AP11" s="6"/>
      <c r="AQ11" s="6">
        <f>AO12-AO11</f>
        <v>0.13900000000000023</v>
      </c>
      <c r="AR11" s="6"/>
      <c r="AS11" t="s">
        <v>90</v>
      </c>
      <c r="AT11" s="6">
        <v>9.3000000000000007</v>
      </c>
      <c r="AU11" s="12"/>
      <c r="AV11" s="6">
        <v>9.5649999999999995</v>
      </c>
      <c r="AW11" s="6">
        <f t="shared" si="4"/>
        <v>0.26499999999999879</v>
      </c>
      <c r="AX11" s="6">
        <f t="shared" si="5"/>
        <v>0.39500000000000135</v>
      </c>
      <c r="AY11" s="6"/>
      <c r="AZ11" t="s">
        <v>90</v>
      </c>
      <c r="BA11" s="6">
        <v>10.157999999999999</v>
      </c>
      <c r="BB11" s="12"/>
      <c r="BC11" s="6">
        <v>10.657</v>
      </c>
      <c r="BD11" s="6">
        <f t="shared" si="6"/>
        <v>0.49900000000000055</v>
      </c>
      <c r="BE11" s="6">
        <f t="shared" si="7"/>
        <v>0.21899999999999942</v>
      </c>
      <c r="BH11" t="s">
        <v>85</v>
      </c>
      <c r="BI11" s="6">
        <v>5.4770000000000003</v>
      </c>
      <c r="BJ11" s="6"/>
      <c r="BK11" s="6">
        <f>BI12-BI11</f>
        <v>0.36699999999999999</v>
      </c>
      <c r="BL11" s="6"/>
      <c r="BM11" t="s">
        <v>90</v>
      </c>
      <c r="BN11" s="6">
        <v>12.385</v>
      </c>
      <c r="BO11" s="12"/>
      <c r="BP11" s="6">
        <v>12.773999999999999</v>
      </c>
      <c r="BQ11" s="6">
        <f t="shared" si="8"/>
        <v>0.38899999999999935</v>
      </c>
      <c r="BR11" s="6">
        <f t="shared" si="9"/>
        <v>1.375</v>
      </c>
      <c r="BS11" s="6"/>
      <c r="BT11" t="s">
        <v>90</v>
      </c>
      <c r="BU11" s="6">
        <v>15.077999999999999</v>
      </c>
      <c r="BV11" s="12"/>
      <c r="BW11" s="6">
        <v>15.349</v>
      </c>
      <c r="BX11" s="6">
        <f t="shared" si="10"/>
        <v>0.2710000000000008</v>
      </c>
      <c r="BY11" s="6">
        <f t="shared" si="11"/>
        <v>0.15700000000000003</v>
      </c>
      <c r="BZ11" s="6"/>
      <c r="CA11" t="s">
        <v>90</v>
      </c>
      <c r="CB11" s="6">
        <v>6.2619999999999996</v>
      </c>
      <c r="CC11" s="12"/>
      <c r="CD11" s="6">
        <v>6.4189999999999996</v>
      </c>
      <c r="CE11" s="6">
        <f t="shared" si="12"/>
        <v>0.15700000000000003</v>
      </c>
      <c r="CF11" s="6">
        <f t="shared" si="13"/>
        <v>0.17900000000000027</v>
      </c>
      <c r="CG11" s="6"/>
      <c r="CH11" t="s">
        <v>90</v>
      </c>
      <c r="CI11" s="6">
        <v>7.2670000000000003</v>
      </c>
      <c r="CJ11" s="12"/>
      <c r="CK11" s="6">
        <v>7.4340000000000002</v>
      </c>
      <c r="CL11" s="6">
        <f t="shared" si="14"/>
        <v>0.16699999999999982</v>
      </c>
      <c r="CM11" s="6">
        <f t="shared" si="15"/>
        <v>8.8000000000000078E-2</v>
      </c>
      <c r="CN11" s="6"/>
      <c r="CO11" t="s">
        <v>90</v>
      </c>
      <c r="CP11" s="6">
        <v>6.3339999999999996</v>
      </c>
      <c r="CQ11" s="12"/>
      <c r="CR11" s="6">
        <v>6.4939999999999998</v>
      </c>
      <c r="CS11" s="6">
        <f t="shared" si="16"/>
        <v>0.16000000000000014</v>
      </c>
      <c r="CT11" s="6">
        <f t="shared" si="17"/>
        <v>0.24699999999999989</v>
      </c>
      <c r="CV11" t="s">
        <v>90</v>
      </c>
      <c r="CW11" s="6">
        <v>19.242999999999999</v>
      </c>
      <c r="CX11" s="12"/>
      <c r="CY11" s="6">
        <v>20.734999999999999</v>
      </c>
      <c r="CZ11" s="6">
        <f t="shared" si="18"/>
        <v>1.4920000000000009</v>
      </c>
      <c r="DA11" s="6">
        <f t="shared" si="19"/>
        <v>0.21499999999999986</v>
      </c>
      <c r="DB11" s="6"/>
      <c r="DC11" t="s">
        <v>90</v>
      </c>
      <c r="DD11" s="6">
        <v>15.792</v>
      </c>
      <c r="DE11" s="12"/>
      <c r="DF11" s="6">
        <v>16.417000000000002</v>
      </c>
      <c r="DG11" s="6">
        <f t="shared" si="20"/>
        <v>0.62500000000000178</v>
      </c>
      <c r="DH11" s="6">
        <f t="shared" si="21"/>
        <v>0.34699999999999775</v>
      </c>
      <c r="DI11" s="6"/>
      <c r="DJ11" t="s">
        <v>90</v>
      </c>
      <c r="DK11" s="6">
        <v>28.681999999999999</v>
      </c>
      <c r="DL11" s="12"/>
      <c r="DM11" s="6">
        <v>29.283000000000001</v>
      </c>
      <c r="DN11" s="6">
        <f t="shared" si="22"/>
        <v>0.60100000000000264</v>
      </c>
      <c r="DO11" s="6">
        <f t="shared" si="23"/>
        <v>0.37599999999999767</v>
      </c>
      <c r="DP11" s="6"/>
      <c r="DQ11" t="s">
        <v>90</v>
      </c>
      <c r="DR11" s="6">
        <v>12.930999999999999</v>
      </c>
      <c r="DS11" s="12"/>
      <c r="DT11" s="6">
        <v>13.843999999999999</v>
      </c>
      <c r="DU11" s="6">
        <f t="shared" si="24"/>
        <v>0.91300000000000026</v>
      </c>
      <c r="DV11" s="6">
        <f t="shared" si="25"/>
        <v>0.29100000000000037</v>
      </c>
      <c r="DW11" s="6"/>
      <c r="DX11" t="s">
        <v>90</v>
      </c>
      <c r="DY11" s="6">
        <v>15.465</v>
      </c>
      <c r="DZ11" s="12"/>
      <c r="EA11" s="6">
        <v>16.495999999999999</v>
      </c>
      <c r="EB11" s="6">
        <f t="shared" si="26"/>
        <v>1.0309999999999988</v>
      </c>
      <c r="EC11" s="6">
        <f t="shared" si="27"/>
        <v>0.23100000000000165</v>
      </c>
      <c r="EE11" t="s">
        <v>90</v>
      </c>
      <c r="EF11" s="6">
        <v>1.667</v>
      </c>
      <c r="EG11">
        <v>6</v>
      </c>
      <c r="EH11" s="6">
        <v>1.744</v>
      </c>
      <c r="EI11" s="6">
        <f t="shared" si="28"/>
        <v>7.6999999999999957E-2</v>
      </c>
      <c r="EJ11" s="6">
        <f t="shared" si="29"/>
        <v>0.1160000000000001</v>
      </c>
      <c r="EL11" t="s">
        <v>90</v>
      </c>
      <c r="EM11" s="6">
        <v>2.0259999999999998</v>
      </c>
      <c r="EN11" s="12">
        <v>4</v>
      </c>
      <c r="EO11" s="6">
        <v>2.077</v>
      </c>
      <c r="EP11" s="6">
        <f t="shared" si="30"/>
        <v>5.1000000000000156E-2</v>
      </c>
      <c r="EQ11" s="6">
        <f t="shared" si="31"/>
        <v>0.21799999999999997</v>
      </c>
      <c r="ER11" s="6"/>
      <c r="ES11" t="s">
        <v>90</v>
      </c>
      <c r="ET11" s="6">
        <v>1.865</v>
      </c>
      <c r="EU11" s="12">
        <v>6</v>
      </c>
      <c r="EV11" s="6">
        <v>1.9350000000000001</v>
      </c>
      <c r="EW11" s="6">
        <f t="shared" si="32"/>
        <v>7.0000000000000062E-2</v>
      </c>
      <c r="EX11" s="6">
        <f t="shared" si="33"/>
        <v>0.14500000000000002</v>
      </c>
      <c r="EZ11" t="s">
        <v>90</v>
      </c>
      <c r="FA11" s="6">
        <v>6.4130000000000003</v>
      </c>
      <c r="FB11">
        <v>10</v>
      </c>
      <c r="FC11" s="6">
        <v>6.5419999999999998</v>
      </c>
      <c r="FD11" s="6">
        <f t="shared" si="34"/>
        <v>0.12899999999999956</v>
      </c>
      <c r="FE11" s="6">
        <f t="shared" si="35"/>
        <v>0.15600000000000058</v>
      </c>
      <c r="FG11" t="s">
        <v>90</v>
      </c>
      <c r="FH11" s="6">
        <v>6.3630000000000004</v>
      </c>
      <c r="FI11">
        <v>10</v>
      </c>
      <c r="FJ11" s="6">
        <v>6.48</v>
      </c>
      <c r="FK11" s="6">
        <f t="shared" si="36"/>
        <v>0.11699999999999999</v>
      </c>
      <c r="FL11" s="6">
        <f t="shared" si="37"/>
        <v>0.13499999999999979</v>
      </c>
      <c r="FN11" t="s">
        <v>90</v>
      </c>
      <c r="FO11" s="6">
        <v>19.658000000000001</v>
      </c>
      <c r="FP11" s="12"/>
      <c r="FQ11" s="6">
        <v>20.448</v>
      </c>
      <c r="FR11" s="6">
        <f t="shared" si="38"/>
        <v>0.78999999999999915</v>
      </c>
      <c r="FS11" s="6">
        <f t="shared" si="39"/>
        <v>0.21199999999999974</v>
      </c>
      <c r="FT11" s="6"/>
      <c r="FU11" t="s">
        <v>90</v>
      </c>
      <c r="FV11" s="6">
        <v>10.199</v>
      </c>
      <c r="FW11" s="12"/>
      <c r="FX11" s="6">
        <v>10.523</v>
      </c>
      <c r="FY11" s="6">
        <f t="shared" si="40"/>
        <v>0.32399999999999984</v>
      </c>
      <c r="FZ11" s="6">
        <f t="shared" si="41"/>
        <v>0.5519999999999996</v>
      </c>
      <c r="GB11" t="s">
        <v>90</v>
      </c>
      <c r="GC11" s="6">
        <v>8.4090000000000007</v>
      </c>
      <c r="GD11" s="12"/>
      <c r="GE11" s="6">
        <v>8.6809999999999992</v>
      </c>
      <c r="GF11" s="6">
        <f t="shared" si="42"/>
        <v>0.27199999999999847</v>
      </c>
      <c r="GG11" s="6">
        <f t="shared" si="43"/>
        <v>0.26400000000000112</v>
      </c>
      <c r="GI11" t="s">
        <v>90</v>
      </c>
      <c r="GJ11" s="6">
        <v>12.109</v>
      </c>
      <c r="GK11" s="12"/>
      <c r="GL11" s="6">
        <v>12.394</v>
      </c>
      <c r="GM11" s="6">
        <f t="shared" si="44"/>
        <v>0.28500000000000014</v>
      </c>
      <c r="GN11" s="6">
        <f t="shared" si="45"/>
        <v>0.40600000000000058</v>
      </c>
      <c r="HC11" s="6"/>
    </row>
    <row r="12" spans="1:211" x14ac:dyDescent="0.25">
      <c r="A12" t="s">
        <v>86</v>
      </c>
      <c r="C12" s="6">
        <v>1.518</v>
      </c>
      <c r="D12" s="6">
        <f>C13-C12</f>
        <v>0.31899999999999995</v>
      </c>
      <c r="E12" s="6"/>
      <c r="F12" s="6"/>
      <c r="G12" t="s">
        <v>86</v>
      </c>
      <c r="I12" s="6">
        <v>3.2240000000000002</v>
      </c>
      <c r="J12" s="6">
        <f>I13-I12</f>
        <v>1.7699999999999996</v>
      </c>
      <c r="K12" s="6"/>
      <c r="L12" s="6"/>
      <c r="M12" t="s">
        <v>91</v>
      </c>
      <c r="N12" s="6">
        <v>7.0090000000000003</v>
      </c>
      <c r="P12" s="6">
        <v>7.3049999999999997</v>
      </c>
      <c r="Q12" s="6">
        <f t="shared" si="0"/>
        <v>0.29599999999999937</v>
      </c>
      <c r="R12" s="6">
        <f t="shared" si="1"/>
        <v>7.8000000000000291E-2</v>
      </c>
      <c r="S12" s="6"/>
      <c r="T12" t="s">
        <v>86</v>
      </c>
      <c r="V12" s="6">
        <v>3.1120000000000001</v>
      </c>
      <c r="W12" s="6">
        <f>V13-V12</f>
        <v>0.65300000000000002</v>
      </c>
      <c r="X12" s="6"/>
      <c r="Y12" s="6"/>
      <c r="Z12" t="s">
        <v>91</v>
      </c>
      <c r="AA12" s="6">
        <v>7.7830000000000004</v>
      </c>
      <c r="AC12" s="6">
        <v>8.0299999999999994</v>
      </c>
      <c r="AD12" s="6">
        <f t="shared" si="2"/>
        <v>0.246999999999999</v>
      </c>
      <c r="AE12" s="6">
        <f t="shared" si="3"/>
        <v>5.3000000000000824E-2</v>
      </c>
      <c r="AF12" s="6"/>
      <c r="AG12" t="s">
        <v>86</v>
      </c>
      <c r="AI12" s="6">
        <v>4.2519999999999998</v>
      </c>
      <c r="AJ12" s="6">
        <f>AI13-AI12</f>
        <v>0.69600000000000062</v>
      </c>
      <c r="AK12" s="6"/>
      <c r="AL12" s="6"/>
      <c r="AM12" t="s">
        <v>86</v>
      </c>
      <c r="AO12" s="6">
        <v>3.1560000000000001</v>
      </c>
      <c r="AP12" s="6">
        <f>AO13-AO12</f>
        <v>0.35699999999999976</v>
      </c>
      <c r="AQ12" s="6"/>
      <c r="AR12" s="6"/>
      <c r="AS12" t="s">
        <v>91</v>
      </c>
      <c r="AT12" s="6">
        <v>9.9600000000000009</v>
      </c>
      <c r="AU12" s="12"/>
      <c r="AV12" s="6">
        <v>10.51</v>
      </c>
      <c r="AW12" s="6">
        <f t="shared" si="4"/>
        <v>0.54999999999999893</v>
      </c>
      <c r="AX12" s="6">
        <f t="shared" si="5"/>
        <v>0.29100000000000037</v>
      </c>
      <c r="AY12" s="6"/>
      <c r="AZ12" t="s">
        <v>91</v>
      </c>
      <c r="BA12" s="6">
        <v>10.875999999999999</v>
      </c>
      <c r="BB12" s="12"/>
      <c r="BC12" s="6">
        <v>11.624000000000001</v>
      </c>
      <c r="BD12" s="6">
        <f t="shared" si="6"/>
        <v>0.74800000000000111</v>
      </c>
      <c r="BE12" s="6">
        <f t="shared" si="7"/>
        <v>0.2159999999999993</v>
      </c>
      <c r="BG12" t="s">
        <v>86</v>
      </c>
      <c r="BI12" s="6">
        <v>5.8440000000000003</v>
      </c>
      <c r="BJ12" s="6">
        <f>BI13-BI12</f>
        <v>0.24699999999999989</v>
      </c>
      <c r="BK12" s="6"/>
      <c r="BL12" s="6"/>
      <c r="BM12" t="s">
        <v>91</v>
      </c>
      <c r="BN12" s="6">
        <v>14.148999999999999</v>
      </c>
      <c r="BO12" s="12"/>
      <c r="BP12" s="6">
        <v>14.362</v>
      </c>
      <c r="BQ12" s="6">
        <f t="shared" si="8"/>
        <v>0.21300000000000097</v>
      </c>
      <c r="BR12" s="6">
        <f t="shared" si="9"/>
        <v>1.327</v>
      </c>
      <c r="BS12" s="6"/>
      <c r="BT12" t="s">
        <v>91</v>
      </c>
      <c r="BU12" s="6">
        <v>15.506</v>
      </c>
      <c r="BV12" s="12"/>
      <c r="BW12" s="6">
        <v>15.747999999999999</v>
      </c>
      <c r="BX12" s="6">
        <f t="shared" si="10"/>
        <v>0.2419999999999991</v>
      </c>
      <c r="BY12" s="6">
        <f t="shared" si="11"/>
        <v>0.23300000000000054</v>
      </c>
      <c r="BZ12" s="6"/>
      <c r="CA12" t="s">
        <v>91</v>
      </c>
      <c r="CB12" s="6">
        <v>6.5979999999999999</v>
      </c>
      <c r="CC12" s="12"/>
      <c r="CD12" s="6">
        <v>6.7670000000000003</v>
      </c>
      <c r="CE12" s="6">
        <f t="shared" si="12"/>
        <v>0.16900000000000048</v>
      </c>
      <c r="CF12" s="6">
        <f t="shared" si="13"/>
        <v>0.15199999999999925</v>
      </c>
      <c r="CG12" s="6"/>
      <c r="CH12" t="s">
        <v>91</v>
      </c>
      <c r="CI12" s="6">
        <v>7.5220000000000002</v>
      </c>
      <c r="CJ12" s="12"/>
      <c r="CK12" s="6">
        <v>7.673</v>
      </c>
      <c r="CL12" s="6">
        <f t="shared" si="14"/>
        <v>0.1509999999999998</v>
      </c>
      <c r="CM12" s="6">
        <f t="shared" si="15"/>
        <v>8.6999999999999744E-2</v>
      </c>
      <c r="CN12" s="6"/>
      <c r="CO12" t="s">
        <v>91</v>
      </c>
      <c r="CP12" s="6">
        <v>6.7409999999999997</v>
      </c>
      <c r="CQ12" s="12"/>
      <c r="CR12" s="6">
        <v>6.9279999999999999</v>
      </c>
      <c r="CS12" s="6">
        <f t="shared" si="16"/>
        <v>0.18700000000000028</v>
      </c>
      <c r="CT12" s="6">
        <f t="shared" si="17"/>
        <v>0.11699999999999999</v>
      </c>
      <c r="CV12" t="s">
        <v>91</v>
      </c>
      <c r="CW12" s="6">
        <v>20.95</v>
      </c>
      <c r="CX12" s="12"/>
      <c r="CY12" s="6">
        <v>23.062999999999999</v>
      </c>
      <c r="CZ12" s="6">
        <f t="shared" si="18"/>
        <v>2.1129999999999995</v>
      </c>
      <c r="DA12" s="6">
        <f t="shared" si="19"/>
        <v>0.17800000000000082</v>
      </c>
      <c r="DB12" s="6"/>
      <c r="DC12" t="s">
        <v>91</v>
      </c>
      <c r="DD12" s="6">
        <v>16.763999999999999</v>
      </c>
      <c r="DE12" s="12"/>
      <c r="DF12" s="6">
        <v>17.329000000000001</v>
      </c>
      <c r="DG12" s="6">
        <f t="shared" si="20"/>
        <v>0.56500000000000128</v>
      </c>
      <c r="DH12" s="6">
        <f t="shared" si="21"/>
        <v>0.3019999999999996</v>
      </c>
      <c r="DI12" s="6"/>
      <c r="DJ12" t="s">
        <v>91</v>
      </c>
      <c r="DK12" s="6">
        <v>29.658999999999999</v>
      </c>
      <c r="DL12" s="12"/>
      <c r="DM12" s="6">
        <v>30.291</v>
      </c>
      <c r="DN12" s="6">
        <f t="shared" si="22"/>
        <v>0.63200000000000145</v>
      </c>
      <c r="DO12" s="6">
        <f t="shared" si="23"/>
        <v>0.49099999999999966</v>
      </c>
      <c r="DP12" s="6"/>
      <c r="DQ12" t="s">
        <v>91</v>
      </c>
      <c r="DR12" s="6">
        <v>14.135</v>
      </c>
      <c r="DS12" s="12"/>
      <c r="DT12" s="6">
        <v>14.907999999999999</v>
      </c>
      <c r="DU12" s="6">
        <f t="shared" si="24"/>
        <v>0.77299999999999969</v>
      </c>
      <c r="DV12" s="6">
        <f t="shared" si="25"/>
        <v>0.32600000000000051</v>
      </c>
      <c r="DW12" s="6"/>
      <c r="DX12" t="s">
        <v>91</v>
      </c>
      <c r="DY12" s="6">
        <v>16.727</v>
      </c>
      <c r="DZ12" s="12"/>
      <c r="EA12" s="6">
        <v>18.088000000000001</v>
      </c>
      <c r="EB12" s="6">
        <f t="shared" si="26"/>
        <v>1.3610000000000007</v>
      </c>
      <c r="EC12" s="6">
        <f t="shared" si="27"/>
        <v>0.30000000000000071</v>
      </c>
      <c r="EE12" t="s">
        <v>91</v>
      </c>
      <c r="EF12" s="6">
        <v>1.86</v>
      </c>
      <c r="EG12">
        <v>6</v>
      </c>
      <c r="EH12" s="6">
        <v>1.9350000000000001</v>
      </c>
      <c r="EI12" s="6">
        <f t="shared" si="28"/>
        <v>7.4999999999999956E-2</v>
      </c>
      <c r="EJ12" s="6">
        <f t="shared" si="29"/>
        <v>0.11699999999999999</v>
      </c>
      <c r="EL12" t="s">
        <v>91</v>
      </c>
      <c r="EM12" s="6">
        <v>2.2949999999999999</v>
      </c>
      <c r="EN12" s="12">
        <v>5</v>
      </c>
      <c r="EO12" s="6">
        <v>2.3580000000000001</v>
      </c>
      <c r="EP12" s="6">
        <f t="shared" si="30"/>
        <v>6.3000000000000167E-2</v>
      </c>
      <c r="EQ12" s="6">
        <f t="shared" si="31"/>
        <v>0.15700000000000003</v>
      </c>
      <c r="ER12" s="6"/>
      <c r="ES12" t="s">
        <v>91</v>
      </c>
      <c r="ET12" s="6">
        <v>2.08</v>
      </c>
      <c r="EU12" s="12">
        <v>7</v>
      </c>
      <c r="EV12" s="6">
        <v>2.1669999999999998</v>
      </c>
      <c r="EW12" s="6">
        <f t="shared" si="32"/>
        <v>8.6999999999999744E-2</v>
      </c>
      <c r="EX12" s="6">
        <f t="shared" si="33"/>
        <v>0.14600000000000035</v>
      </c>
      <c r="EZ12" t="s">
        <v>91</v>
      </c>
      <c r="FA12" s="6">
        <v>6.6980000000000004</v>
      </c>
      <c r="FB12">
        <v>11</v>
      </c>
      <c r="FC12" s="6">
        <v>6.8380000000000001</v>
      </c>
      <c r="FD12" s="6">
        <f t="shared" si="34"/>
        <v>0.13999999999999968</v>
      </c>
      <c r="FE12" s="6">
        <f t="shared" si="35"/>
        <v>0.16999999999999993</v>
      </c>
      <c r="FG12" t="s">
        <v>91</v>
      </c>
      <c r="FH12" s="6">
        <v>6.6150000000000002</v>
      </c>
      <c r="FI12">
        <v>10</v>
      </c>
      <c r="FJ12" s="6">
        <v>6.7359999999999998</v>
      </c>
      <c r="FK12" s="6">
        <f t="shared" si="36"/>
        <v>0.12099999999999955</v>
      </c>
      <c r="FL12" s="6">
        <f t="shared" si="37"/>
        <v>0.13500000000000068</v>
      </c>
      <c r="FN12" t="s">
        <v>91</v>
      </c>
      <c r="FO12" s="6">
        <v>20.66</v>
      </c>
      <c r="FP12" s="12"/>
      <c r="FQ12" s="6">
        <v>21.54</v>
      </c>
      <c r="FR12" s="6">
        <f t="shared" si="38"/>
        <v>0.87999999999999901</v>
      </c>
      <c r="FS12" s="6">
        <f t="shared" si="39"/>
        <v>0.15399999999999991</v>
      </c>
      <c r="FT12" s="6"/>
      <c r="FU12" t="s">
        <v>91</v>
      </c>
      <c r="FV12" s="6">
        <v>11.074999999999999</v>
      </c>
      <c r="FW12" s="12"/>
      <c r="FX12" s="6">
        <v>11.423</v>
      </c>
      <c r="FY12" s="6">
        <f t="shared" si="40"/>
        <v>0.34800000000000075</v>
      </c>
      <c r="FZ12" s="6">
        <f t="shared" si="41"/>
        <v>7.2129999999999992</v>
      </c>
      <c r="GB12" t="s">
        <v>91</v>
      </c>
      <c r="GC12" s="6">
        <v>8.9450000000000003</v>
      </c>
      <c r="GD12" s="12"/>
      <c r="GE12" s="6">
        <v>9.2349999999999994</v>
      </c>
      <c r="GF12" s="6">
        <f t="shared" si="42"/>
        <v>0.28999999999999915</v>
      </c>
      <c r="GG12" s="6">
        <f t="shared" si="43"/>
        <v>0.24000000000000021</v>
      </c>
      <c r="GI12" t="s">
        <v>91</v>
      </c>
      <c r="GJ12" s="6">
        <v>12.8</v>
      </c>
      <c r="GK12" s="12"/>
      <c r="GL12" s="6">
        <v>13.103</v>
      </c>
      <c r="GM12" s="6">
        <f t="shared" si="44"/>
        <v>0.30299999999999905</v>
      </c>
      <c r="GN12" s="6">
        <f t="shared" si="45"/>
        <v>0.40700000000000003</v>
      </c>
      <c r="HC12" s="6"/>
    </row>
    <row r="13" spans="1:211" x14ac:dyDescent="0.25">
      <c r="B13" t="s">
        <v>87</v>
      </c>
      <c r="C13" s="6">
        <v>1.837</v>
      </c>
      <c r="D13" s="6"/>
      <c r="E13" s="6">
        <f>C14-C13</f>
        <v>7.8000000000000069E-2</v>
      </c>
      <c r="F13" s="6"/>
      <c r="H13" t="s">
        <v>87</v>
      </c>
      <c r="I13" s="6">
        <v>4.9939999999999998</v>
      </c>
      <c r="J13" s="6"/>
      <c r="K13" s="6">
        <f>I14-I13</f>
        <v>6.5000000000000391E-2</v>
      </c>
      <c r="L13" s="6"/>
      <c r="M13" t="s">
        <v>92</v>
      </c>
      <c r="N13" s="6">
        <v>7.383</v>
      </c>
      <c r="P13" s="6">
        <v>7.5</v>
      </c>
      <c r="Q13" s="6">
        <f t="shared" si="0"/>
        <v>0.11699999999999999</v>
      </c>
      <c r="R13" s="6">
        <f t="shared" si="1"/>
        <v>7.8000000000000291E-2</v>
      </c>
      <c r="S13" s="6"/>
      <c r="U13" t="s">
        <v>87</v>
      </c>
      <c r="V13" s="6">
        <v>3.7650000000000001</v>
      </c>
      <c r="W13" s="6"/>
      <c r="X13" s="6">
        <f>V14-V13</f>
        <v>8.8999999999999968E-2</v>
      </c>
      <c r="Y13" s="6"/>
      <c r="Z13" t="s">
        <v>92</v>
      </c>
      <c r="AA13" s="6">
        <v>8.0830000000000002</v>
      </c>
      <c r="AC13" s="6">
        <v>8.3569999999999993</v>
      </c>
      <c r="AD13" s="6">
        <f t="shared" si="2"/>
        <v>0.27399999999999913</v>
      </c>
      <c r="AE13" s="6">
        <f t="shared" si="3"/>
        <v>5.3000000000000824E-2</v>
      </c>
      <c r="AF13" s="6"/>
      <c r="AH13" t="s">
        <v>87</v>
      </c>
      <c r="AI13" s="6">
        <v>4.9480000000000004</v>
      </c>
      <c r="AJ13" s="6"/>
      <c r="AK13" s="6">
        <f>AI14-AI13</f>
        <v>0.14399999999999924</v>
      </c>
      <c r="AL13" s="6"/>
      <c r="AN13" t="s">
        <v>87</v>
      </c>
      <c r="AO13" s="6">
        <v>3.5129999999999999</v>
      </c>
      <c r="AP13" s="6"/>
      <c r="AQ13" s="6">
        <f>AO14-AO13</f>
        <v>0.11299999999999999</v>
      </c>
      <c r="AR13" s="6"/>
      <c r="AS13" t="s">
        <v>92</v>
      </c>
      <c r="AT13" s="6">
        <v>10.801</v>
      </c>
      <c r="AU13" s="12"/>
      <c r="AV13" s="6">
        <v>11.349</v>
      </c>
      <c r="AW13" s="6">
        <f t="shared" si="4"/>
        <v>0.54800000000000004</v>
      </c>
      <c r="AX13" s="6">
        <f t="shared" si="5"/>
        <v>0.21400000000000041</v>
      </c>
      <c r="AY13" s="6"/>
      <c r="AZ13" t="s">
        <v>92</v>
      </c>
      <c r="BA13" s="6">
        <v>11.84</v>
      </c>
      <c r="BB13" s="12"/>
      <c r="BC13" s="6">
        <v>12.39</v>
      </c>
      <c r="BD13" s="6">
        <f t="shared" si="6"/>
        <v>0.55000000000000071</v>
      </c>
      <c r="BE13" s="6">
        <f t="shared" si="7"/>
        <v>0.29099999999999859</v>
      </c>
      <c r="BH13" t="s">
        <v>87</v>
      </c>
      <c r="BI13" s="6">
        <v>6.0910000000000002</v>
      </c>
      <c r="BJ13" s="6"/>
      <c r="BK13" s="6">
        <f>BI14-BI13</f>
        <v>8.4999999999999964E-2</v>
      </c>
      <c r="BL13" s="6"/>
      <c r="BM13" t="s">
        <v>92</v>
      </c>
      <c r="BN13" s="6">
        <v>15.689</v>
      </c>
      <c r="BO13" s="12"/>
      <c r="BP13" s="6">
        <v>16.152000000000001</v>
      </c>
      <c r="BQ13" s="6">
        <f t="shared" si="8"/>
        <v>0.46300000000000097</v>
      </c>
      <c r="BR13" s="6">
        <f t="shared" si="9"/>
        <v>1.1529999999999987</v>
      </c>
      <c r="BS13" s="6"/>
      <c r="BT13" t="s">
        <v>92</v>
      </c>
      <c r="BU13" s="6">
        <v>15.981</v>
      </c>
      <c r="BV13" s="12"/>
      <c r="BW13" s="6">
        <v>16.265999999999998</v>
      </c>
      <c r="BX13" s="6">
        <f t="shared" si="10"/>
        <v>0.28499999999999837</v>
      </c>
      <c r="BY13" s="6">
        <f t="shared" si="11"/>
        <v>0.12700000000000244</v>
      </c>
      <c r="BZ13" s="6"/>
      <c r="CA13" t="s">
        <v>92</v>
      </c>
      <c r="CB13" s="6">
        <v>6.9189999999999996</v>
      </c>
      <c r="CC13" s="12"/>
      <c r="CD13" s="6">
        <v>7.09</v>
      </c>
      <c r="CE13" s="6">
        <f t="shared" si="12"/>
        <v>0.17100000000000026</v>
      </c>
      <c r="CF13" s="6">
        <f t="shared" si="13"/>
        <v>0.1509999999999998</v>
      </c>
      <c r="CG13" s="6"/>
      <c r="CH13" t="s">
        <v>92</v>
      </c>
      <c r="CI13" s="6">
        <v>7.76</v>
      </c>
      <c r="CJ13" s="12"/>
      <c r="CK13" s="6">
        <v>7.9109999999999996</v>
      </c>
      <c r="CL13" s="6">
        <f t="shared" si="14"/>
        <v>0.1509999999999998</v>
      </c>
      <c r="CM13" s="6">
        <f t="shared" si="15"/>
        <v>0.10100000000000087</v>
      </c>
      <c r="CN13" s="6"/>
      <c r="CO13" t="s">
        <v>92</v>
      </c>
      <c r="CP13" s="6">
        <v>7.0449999999999999</v>
      </c>
      <c r="CQ13" s="12"/>
      <c r="CR13" s="6">
        <v>7.2050000000000001</v>
      </c>
      <c r="CS13" s="6">
        <f t="shared" si="16"/>
        <v>0.16000000000000014</v>
      </c>
      <c r="CT13" s="6">
        <f t="shared" si="17"/>
        <v>0.13199999999999967</v>
      </c>
      <c r="CV13" t="s">
        <v>92</v>
      </c>
      <c r="CW13" s="6">
        <v>23.241</v>
      </c>
      <c r="CX13" s="12"/>
      <c r="CY13" s="6">
        <v>24.774000000000001</v>
      </c>
      <c r="CZ13" s="6">
        <f t="shared" si="18"/>
        <v>1.5330000000000013</v>
      </c>
      <c r="DA13" s="6">
        <f t="shared" si="19"/>
        <v>0.17099999999999937</v>
      </c>
      <c r="DB13" s="6"/>
      <c r="DC13" t="s">
        <v>92</v>
      </c>
      <c r="DD13" s="6">
        <v>17.631</v>
      </c>
      <c r="DE13" s="12"/>
      <c r="DF13" s="6">
        <v>18.148</v>
      </c>
      <c r="DG13" s="6">
        <f t="shared" si="20"/>
        <v>0.51699999999999946</v>
      </c>
      <c r="DH13" s="6">
        <f t="shared" si="21"/>
        <v>0.26999999999999957</v>
      </c>
      <c r="DI13" s="6"/>
      <c r="DJ13" t="s">
        <v>92</v>
      </c>
      <c r="DK13" s="6">
        <v>30.782</v>
      </c>
      <c r="DL13" s="12"/>
      <c r="DM13" s="6">
        <v>31.236999999999998</v>
      </c>
      <c r="DN13" s="6">
        <f t="shared" si="22"/>
        <v>0.45499999999999829</v>
      </c>
      <c r="DO13" s="6">
        <f t="shared" si="23"/>
        <v>0.31200000000000117</v>
      </c>
      <c r="DP13" s="6"/>
      <c r="DQ13" t="s">
        <v>92</v>
      </c>
      <c r="DR13" s="6">
        <v>15.234</v>
      </c>
      <c r="DS13" s="12"/>
      <c r="DT13" s="6">
        <v>16.16</v>
      </c>
      <c r="DU13" s="6">
        <f t="shared" si="24"/>
        <v>0.92600000000000016</v>
      </c>
      <c r="DV13" s="6">
        <f t="shared" si="25"/>
        <v>0.29299999999999926</v>
      </c>
      <c r="DW13" s="6"/>
      <c r="DX13" t="s">
        <v>92</v>
      </c>
      <c r="DY13" s="6">
        <v>18.388000000000002</v>
      </c>
      <c r="DZ13" s="12"/>
      <c r="EA13" s="6">
        <v>19.503</v>
      </c>
      <c r="EB13" s="6">
        <f t="shared" si="26"/>
        <v>1.1149999999999984</v>
      </c>
      <c r="EC13" s="6">
        <f t="shared" si="27"/>
        <v>0.31599999999999895</v>
      </c>
      <c r="EE13" t="s">
        <v>92</v>
      </c>
      <c r="EF13" s="6">
        <v>2.052</v>
      </c>
      <c r="EG13">
        <v>7</v>
      </c>
      <c r="EH13" s="6">
        <v>2.141</v>
      </c>
      <c r="EI13" s="6">
        <f t="shared" si="28"/>
        <v>8.8999999999999968E-2</v>
      </c>
      <c r="EJ13" s="6">
        <f t="shared" si="29"/>
        <v>0.12800000000000011</v>
      </c>
      <c r="EL13" t="s">
        <v>92</v>
      </c>
      <c r="EM13" s="6">
        <v>2.5150000000000001</v>
      </c>
      <c r="EN13" s="12">
        <v>3</v>
      </c>
      <c r="EO13" s="6">
        <v>2.5499999999999998</v>
      </c>
      <c r="EP13" s="6">
        <f t="shared" si="30"/>
        <v>3.4999999999999698E-2</v>
      </c>
      <c r="EQ13" s="6">
        <f t="shared" si="31"/>
        <v>0.19400000000000039</v>
      </c>
      <c r="ER13" s="6"/>
      <c r="ES13" t="s">
        <v>92</v>
      </c>
      <c r="ET13" s="6">
        <v>2.3130000000000002</v>
      </c>
      <c r="EU13" s="12">
        <v>7</v>
      </c>
      <c r="EV13" s="6">
        <v>2.399</v>
      </c>
      <c r="EW13" s="6">
        <f t="shared" si="32"/>
        <v>8.5999999999999854E-2</v>
      </c>
      <c r="EX13" s="6">
        <f t="shared" si="33"/>
        <v>0.12000000000000011</v>
      </c>
      <c r="EZ13" t="s">
        <v>92</v>
      </c>
      <c r="FA13" s="6">
        <v>7.008</v>
      </c>
      <c r="FB13">
        <v>10</v>
      </c>
      <c r="FC13" s="6">
        <v>7.133</v>
      </c>
      <c r="FD13" s="6">
        <f t="shared" si="34"/>
        <v>0.125</v>
      </c>
      <c r="FE13" s="6">
        <f t="shared" si="35"/>
        <v>0.19700000000000006</v>
      </c>
      <c r="FG13" t="s">
        <v>92</v>
      </c>
      <c r="FH13" s="6">
        <v>6.8710000000000004</v>
      </c>
      <c r="FI13">
        <v>10</v>
      </c>
      <c r="FJ13" s="6">
        <v>6.9909999999999997</v>
      </c>
      <c r="FK13" s="6">
        <f t="shared" si="36"/>
        <v>0.11999999999999922</v>
      </c>
      <c r="FL13" s="6">
        <f t="shared" si="37"/>
        <v>0.14900000000000002</v>
      </c>
      <c r="FN13" t="s">
        <v>92</v>
      </c>
      <c r="FO13" s="6">
        <v>21.693999999999999</v>
      </c>
      <c r="FP13" s="12"/>
      <c r="FQ13" s="6">
        <v>22.324000000000002</v>
      </c>
      <c r="FR13" s="6">
        <f t="shared" si="38"/>
        <v>0.63000000000000256</v>
      </c>
      <c r="FS13" s="6">
        <f t="shared" si="39"/>
        <v>0.20399999999999707</v>
      </c>
      <c r="FT13" s="6"/>
      <c r="FU13" t="s">
        <v>92</v>
      </c>
      <c r="FV13" s="6">
        <v>18.635999999999999</v>
      </c>
      <c r="FW13" s="12"/>
      <c r="FX13" s="6">
        <v>18.992000000000001</v>
      </c>
      <c r="FY13" s="6">
        <f t="shared" si="40"/>
        <v>0.35600000000000165</v>
      </c>
      <c r="FZ13" s="6">
        <f t="shared" si="41"/>
        <v>0.40299999999999869</v>
      </c>
      <c r="GB13" t="s">
        <v>92</v>
      </c>
      <c r="GC13" s="6">
        <v>9.4749999999999996</v>
      </c>
      <c r="GD13" s="12"/>
      <c r="GE13" s="6">
        <v>9.7629999999999999</v>
      </c>
      <c r="GF13" s="6">
        <f t="shared" si="42"/>
        <v>0.28800000000000026</v>
      </c>
      <c r="GG13" s="6">
        <f t="shared" si="43"/>
        <v>0.23000000000000043</v>
      </c>
      <c r="GI13" t="s">
        <v>92</v>
      </c>
      <c r="GJ13" s="6">
        <v>13.51</v>
      </c>
      <c r="GK13" s="12"/>
      <c r="GL13" s="6">
        <v>13.81</v>
      </c>
      <c r="GM13" s="6">
        <f t="shared" si="44"/>
        <v>0.30000000000000071</v>
      </c>
      <c r="GN13" s="6">
        <f t="shared" si="45"/>
        <v>0.47499999999999964</v>
      </c>
      <c r="HC13" s="6"/>
    </row>
    <row r="14" spans="1:211" x14ac:dyDescent="0.25">
      <c r="A14" t="s">
        <v>88</v>
      </c>
      <c r="C14" s="6">
        <v>1.915</v>
      </c>
      <c r="D14" s="6">
        <f>C15-C14</f>
        <v>0.24900000000000011</v>
      </c>
      <c r="E14" s="6"/>
      <c r="F14" s="6"/>
      <c r="G14" t="s">
        <v>88</v>
      </c>
      <c r="I14" s="6">
        <v>5.0590000000000002</v>
      </c>
      <c r="J14" s="6">
        <f>I15-I14</f>
        <v>8.9999999999999858E-2</v>
      </c>
      <c r="K14" s="6"/>
      <c r="L14" s="6"/>
      <c r="M14" t="s">
        <v>93</v>
      </c>
      <c r="N14" s="6">
        <v>7.5780000000000003</v>
      </c>
      <c r="P14" s="6">
        <v>7.8710000000000004</v>
      </c>
      <c r="Q14" s="6">
        <f t="shared" si="0"/>
        <v>0.29300000000000015</v>
      </c>
      <c r="R14" s="6">
        <f t="shared" si="1"/>
        <v>6.3999999999999169E-2</v>
      </c>
      <c r="S14" s="6"/>
      <c r="T14" t="s">
        <v>88</v>
      </c>
      <c r="V14" s="6">
        <v>3.8540000000000001</v>
      </c>
      <c r="W14" s="6">
        <f>V15-V14</f>
        <v>0.43400000000000016</v>
      </c>
      <c r="X14" s="6"/>
      <c r="Y14" s="6"/>
      <c r="Z14" t="s">
        <v>93</v>
      </c>
      <c r="AA14" s="6">
        <v>8.41</v>
      </c>
      <c r="AC14" s="6">
        <v>8.7200000000000006</v>
      </c>
      <c r="AD14" s="6">
        <f t="shared" si="2"/>
        <v>0.3100000000000005</v>
      </c>
      <c r="AE14" s="6">
        <f t="shared" si="3"/>
        <v>4.699999999999882E-2</v>
      </c>
      <c r="AF14" s="6"/>
      <c r="AG14" t="s">
        <v>88</v>
      </c>
      <c r="AI14" s="6">
        <v>5.0919999999999996</v>
      </c>
      <c r="AJ14" s="6">
        <f>AI15-AI14</f>
        <v>0.60000000000000053</v>
      </c>
      <c r="AK14" s="6"/>
      <c r="AL14" s="6"/>
      <c r="AM14" t="s">
        <v>88</v>
      </c>
      <c r="AO14" s="6">
        <v>3.6259999999999999</v>
      </c>
      <c r="AP14" s="6">
        <f>AO15-AO14</f>
        <v>0.36000000000000032</v>
      </c>
      <c r="AQ14" s="6"/>
      <c r="AR14" s="6"/>
      <c r="AS14" t="s">
        <v>93</v>
      </c>
      <c r="AT14" s="6">
        <v>11.563000000000001</v>
      </c>
      <c r="AU14" s="12">
        <v>6</v>
      </c>
      <c r="AV14" s="6">
        <v>11.706</v>
      </c>
      <c r="AW14" s="6">
        <f t="shared" si="4"/>
        <v>0.14299999999999891</v>
      </c>
      <c r="AX14" s="6">
        <f t="shared" si="5"/>
        <v>0.1379999999999999</v>
      </c>
      <c r="AY14" s="6"/>
      <c r="AZ14" t="s">
        <v>93</v>
      </c>
      <c r="BA14" s="6">
        <v>12.680999999999999</v>
      </c>
      <c r="BB14" s="12"/>
      <c r="BC14" s="6">
        <v>13.406000000000001</v>
      </c>
      <c r="BD14" s="6">
        <f t="shared" si="6"/>
        <v>0.72500000000000142</v>
      </c>
      <c r="BE14" s="6">
        <f t="shared" si="7"/>
        <v>0.24099999999999966</v>
      </c>
      <c r="BG14" t="s">
        <v>88</v>
      </c>
      <c r="BI14" s="6">
        <v>6.1760000000000002</v>
      </c>
      <c r="BJ14" s="6">
        <f>BI15-BI14</f>
        <v>0.53099999999999969</v>
      </c>
      <c r="BK14" s="6"/>
      <c r="BL14" s="6"/>
      <c r="BM14" t="s">
        <v>93</v>
      </c>
      <c r="BN14" s="6">
        <v>17.305</v>
      </c>
      <c r="BO14" s="12"/>
      <c r="BP14" s="6">
        <v>18.198</v>
      </c>
      <c r="BQ14" s="6">
        <f t="shared" si="8"/>
        <v>0.89300000000000068</v>
      </c>
      <c r="BR14" s="6">
        <f t="shared" si="9"/>
        <v>0.20599999999999952</v>
      </c>
      <c r="BS14" s="6"/>
      <c r="BT14" t="s">
        <v>93</v>
      </c>
      <c r="BU14" s="6">
        <v>16.393000000000001</v>
      </c>
      <c r="BV14" s="12"/>
      <c r="BW14" s="6">
        <v>16.663</v>
      </c>
      <c r="BX14" s="6">
        <f t="shared" si="10"/>
        <v>0.26999999999999957</v>
      </c>
      <c r="BY14" s="6">
        <f t="shared" si="11"/>
        <v>1.7190000000000012</v>
      </c>
      <c r="BZ14" s="6"/>
      <c r="CA14" t="s">
        <v>93</v>
      </c>
      <c r="CB14" s="6">
        <v>7.2409999999999997</v>
      </c>
      <c r="CC14" s="12"/>
      <c r="CD14" s="6">
        <v>7.4109999999999996</v>
      </c>
      <c r="CE14" s="6">
        <f t="shared" si="12"/>
        <v>0.16999999999999993</v>
      </c>
      <c r="CF14" s="6">
        <f t="shared" si="13"/>
        <v>0.19400000000000084</v>
      </c>
      <c r="CG14" s="6"/>
      <c r="CH14" t="s">
        <v>93</v>
      </c>
      <c r="CI14" s="6">
        <v>8.0120000000000005</v>
      </c>
      <c r="CJ14" s="12"/>
      <c r="CK14" s="6">
        <v>8.18</v>
      </c>
      <c r="CL14" s="6">
        <f t="shared" si="14"/>
        <v>0.16799999999999926</v>
      </c>
      <c r="CM14" s="6">
        <f t="shared" si="15"/>
        <v>7.2000000000000952E-2</v>
      </c>
      <c r="CN14" s="6"/>
      <c r="CO14" t="s">
        <v>93</v>
      </c>
      <c r="CP14" s="6">
        <v>7.3369999999999997</v>
      </c>
      <c r="CQ14" s="12"/>
      <c r="CR14" s="6">
        <v>7.4960000000000004</v>
      </c>
      <c r="CS14" s="6">
        <f t="shared" si="16"/>
        <v>0.1590000000000007</v>
      </c>
      <c r="CT14" s="6">
        <f t="shared" si="17"/>
        <v>0.14699999999999935</v>
      </c>
      <c r="CV14" t="s">
        <v>93</v>
      </c>
      <c r="CW14" s="6">
        <v>24.945</v>
      </c>
      <c r="CX14" s="12"/>
      <c r="CY14" s="6">
        <v>26.731000000000002</v>
      </c>
      <c r="CZ14" s="6">
        <f t="shared" si="18"/>
        <v>1.7860000000000014</v>
      </c>
      <c r="DA14" s="6">
        <f t="shared" si="19"/>
        <v>0.19899999999999807</v>
      </c>
      <c r="DB14" s="6"/>
      <c r="DC14" t="s">
        <v>93</v>
      </c>
      <c r="DD14" s="6">
        <v>18.417999999999999</v>
      </c>
      <c r="DE14" s="12"/>
      <c r="DF14" s="6">
        <v>19.062999999999999</v>
      </c>
      <c r="DG14" s="6">
        <f t="shared" si="20"/>
        <v>0.64499999999999957</v>
      </c>
      <c r="DH14" s="6">
        <f t="shared" si="21"/>
        <v>0.25</v>
      </c>
      <c r="DI14" s="6"/>
      <c r="DJ14" t="s">
        <v>93</v>
      </c>
      <c r="DK14" s="6">
        <v>31.548999999999999</v>
      </c>
      <c r="DL14" s="12"/>
      <c r="DM14" s="6">
        <v>32.146000000000001</v>
      </c>
      <c r="DN14" s="6">
        <f t="shared" si="22"/>
        <v>0.59700000000000131</v>
      </c>
      <c r="DO14" s="6">
        <f t="shared" si="23"/>
        <v>0.27700000000000102</v>
      </c>
      <c r="DP14" s="6"/>
      <c r="DQ14" t="s">
        <v>93</v>
      </c>
      <c r="DR14" s="6">
        <v>16.452999999999999</v>
      </c>
      <c r="DS14" s="12"/>
      <c r="DT14" s="6">
        <v>17.43</v>
      </c>
      <c r="DU14" s="6">
        <f t="shared" si="24"/>
        <v>0.97700000000000031</v>
      </c>
      <c r="DV14" s="6">
        <f t="shared" si="25"/>
        <v>0.28800000000000026</v>
      </c>
      <c r="DW14" s="6"/>
      <c r="DX14" t="s">
        <v>93</v>
      </c>
      <c r="DY14" s="6">
        <v>19.818999999999999</v>
      </c>
      <c r="DZ14" s="12"/>
      <c r="EA14" s="6">
        <v>19.850000000000001</v>
      </c>
      <c r="EB14" s="6">
        <f t="shared" si="26"/>
        <v>3.1000000000002359E-2</v>
      </c>
      <c r="EC14" s="6">
        <f t="shared" si="27"/>
        <v>0.13499999999999801</v>
      </c>
      <c r="EE14" t="s">
        <v>93</v>
      </c>
      <c r="EF14" s="6">
        <v>2.2690000000000001</v>
      </c>
      <c r="EG14">
        <v>7</v>
      </c>
      <c r="EH14" s="6">
        <v>2.359</v>
      </c>
      <c r="EI14" s="6">
        <f t="shared" si="28"/>
        <v>8.9999999999999858E-2</v>
      </c>
      <c r="EJ14" s="6">
        <f t="shared" si="29"/>
        <v>0.11399999999999988</v>
      </c>
      <c r="EL14" t="s">
        <v>93</v>
      </c>
      <c r="EM14" s="6">
        <v>2.7440000000000002</v>
      </c>
      <c r="EN14" s="12">
        <v>4</v>
      </c>
      <c r="EO14" s="6">
        <v>2.794</v>
      </c>
      <c r="EP14" s="6">
        <f t="shared" si="30"/>
        <v>4.9999999999999822E-2</v>
      </c>
      <c r="EQ14" s="6">
        <f t="shared" si="31"/>
        <v>0.20900000000000007</v>
      </c>
      <c r="ER14" s="6"/>
      <c r="ES14" t="s">
        <v>93</v>
      </c>
      <c r="ET14" s="6">
        <v>2.5190000000000001</v>
      </c>
      <c r="EU14" s="12">
        <v>6</v>
      </c>
      <c r="EV14" s="6">
        <v>2.5920000000000001</v>
      </c>
      <c r="EW14" s="6">
        <f t="shared" si="32"/>
        <v>7.2999999999999954E-2</v>
      </c>
      <c r="EX14" s="6">
        <f t="shared" si="33"/>
        <v>0.13200000000000012</v>
      </c>
      <c r="EZ14" t="s">
        <v>93</v>
      </c>
      <c r="FA14" s="6">
        <v>7.33</v>
      </c>
      <c r="FB14">
        <v>10</v>
      </c>
      <c r="FC14" s="6">
        <v>7.4589999999999996</v>
      </c>
      <c r="FD14" s="6">
        <f t="shared" si="34"/>
        <v>0.12899999999999956</v>
      </c>
      <c r="FE14" s="6">
        <f t="shared" si="35"/>
        <v>0.1670000000000007</v>
      </c>
      <c r="FG14" t="s">
        <v>93</v>
      </c>
      <c r="FH14" s="6">
        <v>7.14</v>
      </c>
      <c r="FI14">
        <v>10</v>
      </c>
      <c r="FJ14" s="6">
        <v>7.2569999999999997</v>
      </c>
      <c r="FK14" s="6">
        <f t="shared" si="36"/>
        <v>0.11699999999999999</v>
      </c>
      <c r="FL14" s="6">
        <f t="shared" si="37"/>
        <v>0.125</v>
      </c>
      <c r="FN14" t="s">
        <v>93</v>
      </c>
      <c r="FO14" s="6">
        <v>22.527999999999999</v>
      </c>
      <c r="FP14" s="12"/>
      <c r="FQ14" s="6">
        <v>23.32</v>
      </c>
      <c r="FR14" s="6">
        <f t="shared" si="38"/>
        <v>0.79200000000000159</v>
      </c>
      <c r="FS14" s="6">
        <f t="shared" si="39"/>
        <v>0.25900000000000034</v>
      </c>
      <c r="FT14" s="6"/>
      <c r="FU14" t="s">
        <v>93</v>
      </c>
      <c r="FV14" s="6">
        <v>19.395</v>
      </c>
      <c r="FW14" s="12"/>
      <c r="FX14" s="6">
        <v>19.791</v>
      </c>
      <c r="FY14" s="6">
        <f t="shared" si="40"/>
        <v>0.3960000000000008</v>
      </c>
      <c r="FZ14" s="6">
        <f t="shared" si="41"/>
        <v>0.42999999999999972</v>
      </c>
      <c r="GB14" t="s">
        <v>93</v>
      </c>
      <c r="GC14" s="6">
        <v>9.9930000000000003</v>
      </c>
      <c r="GD14" s="12"/>
      <c r="GE14" s="6">
        <v>10.468999999999999</v>
      </c>
      <c r="GF14" s="6">
        <f t="shared" si="42"/>
        <v>0.47599999999999909</v>
      </c>
      <c r="GG14" s="6">
        <f t="shared" si="43"/>
        <v>0.16900000000000048</v>
      </c>
      <c r="GI14" t="s">
        <v>93</v>
      </c>
      <c r="GJ14" s="6">
        <v>14.285</v>
      </c>
      <c r="GK14" s="12"/>
      <c r="GL14" s="6">
        <v>14.644</v>
      </c>
      <c r="GM14" s="6">
        <f t="shared" si="44"/>
        <v>0.35899999999999999</v>
      </c>
      <c r="GN14" s="6">
        <f t="shared" si="45"/>
        <v>0.46299999999999919</v>
      </c>
      <c r="HC14" s="6"/>
    </row>
    <row r="15" spans="1:211" x14ac:dyDescent="0.25">
      <c r="B15" t="s">
        <v>98</v>
      </c>
      <c r="C15" s="6">
        <v>2.1640000000000001</v>
      </c>
      <c r="D15" s="6"/>
      <c r="E15" s="6">
        <f>C16-C15</f>
        <v>6.0000000000000053E-2</v>
      </c>
      <c r="F15" s="6"/>
      <c r="H15" t="s">
        <v>98</v>
      </c>
      <c r="I15" s="6">
        <v>5.149</v>
      </c>
      <c r="J15" s="6"/>
      <c r="K15" s="6">
        <f>I16-I15</f>
        <v>0.17300000000000004</v>
      </c>
      <c r="L15" s="6"/>
      <c r="M15" t="s">
        <v>94</v>
      </c>
      <c r="N15" s="6">
        <v>7.9349999999999996</v>
      </c>
      <c r="P15" s="6">
        <v>8.3949999999999996</v>
      </c>
      <c r="Q15" s="6">
        <f t="shared" si="0"/>
        <v>0.45999999999999996</v>
      </c>
      <c r="R15" s="6">
        <f t="shared" si="1"/>
        <v>7.5000000000001066E-2</v>
      </c>
      <c r="S15" s="6"/>
      <c r="U15" t="s">
        <v>98</v>
      </c>
      <c r="V15" s="6">
        <v>4.2880000000000003</v>
      </c>
      <c r="W15" s="6"/>
      <c r="X15" s="6">
        <f>V16-V15</f>
        <v>9.9999999999999645E-2</v>
      </c>
      <c r="Y15" s="6"/>
      <c r="Z15" t="s">
        <v>94</v>
      </c>
      <c r="AA15" s="6">
        <v>8.7669999999999995</v>
      </c>
      <c r="AC15" s="6">
        <v>9.173</v>
      </c>
      <c r="AD15" s="6">
        <f t="shared" si="2"/>
        <v>0.40600000000000058</v>
      </c>
      <c r="AE15" s="6">
        <f t="shared" si="3"/>
        <v>5.3000000000000824E-2</v>
      </c>
      <c r="AF15" s="6"/>
      <c r="AH15" t="s">
        <v>98</v>
      </c>
      <c r="AI15" s="6">
        <v>5.6920000000000002</v>
      </c>
      <c r="AJ15" s="6"/>
      <c r="AK15" s="6">
        <f>AI16-AI15</f>
        <v>0.16699999999999982</v>
      </c>
      <c r="AL15" s="6"/>
      <c r="AN15" t="s">
        <v>98</v>
      </c>
      <c r="AO15" s="6">
        <v>3.9860000000000002</v>
      </c>
      <c r="AP15" s="6"/>
      <c r="AQ15" s="6">
        <f>AO16-AO15</f>
        <v>0.13599999999999968</v>
      </c>
      <c r="AR15" s="6"/>
      <c r="AS15" t="s">
        <v>94</v>
      </c>
      <c r="AT15" s="6">
        <v>11.843999999999999</v>
      </c>
      <c r="AU15" s="12"/>
      <c r="AV15" s="6">
        <v>12.305</v>
      </c>
      <c r="AW15" s="6">
        <f t="shared" si="4"/>
        <v>0.4610000000000003</v>
      </c>
      <c r="AX15" s="6">
        <f t="shared" si="5"/>
        <v>0.20199999999999996</v>
      </c>
      <c r="AY15" s="6"/>
      <c r="AZ15" t="s">
        <v>94</v>
      </c>
      <c r="BA15" s="6">
        <v>13.647</v>
      </c>
      <c r="BB15" s="12"/>
      <c r="BC15" s="6">
        <v>14.246</v>
      </c>
      <c r="BD15" s="6">
        <f t="shared" si="6"/>
        <v>0.5990000000000002</v>
      </c>
      <c r="BE15" s="6">
        <f t="shared" si="7"/>
        <v>0.19099999999999895</v>
      </c>
      <c r="BH15" t="s">
        <v>98</v>
      </c>
      <c r="BI15" s="6">
        <v>6.7069999999999999</v>
      </c>
      <c r="BJ15" s="6"/>
      <c r="BK15" s="6">
        <f>BI16-BI15</f>
        <v>0.43700000000000028</v>
      </c>
      <c r="BL15" s="6"/>
      <c r="BM15" t="s">
        <v>94</v>
      </c>
      <c r="BN15" s="6">
        <v>18.404</v>
      </c>
      <c r="BO15" s="12"/>
      <c r="BP15" s="6">
        <v>19.172999999999998</v>
      </c>
      <c r="BQ15" s="6">
        <f t="shared" si="8"/>
        <v>0.76899999999999835</v>
      </c>
      <c r="BR15" s="6">
        <f t="shared" si="9"/>
        <v>0.23400000000000176</v>
      </c>
      <c r="BS15" s="6"/>
      <c r="BT15" t="s">
        <v>94</v>
      </c>
      <c r="BU15" s="6">
        <v>18.382000000000001</v>
      </c>
      <c r="BV15" s="12"/>
      <c r="BW15" s="6">
        <v>18.655000000000001</v>
      </c>
      <c r="BX15" s="6">
        <f t="shared" si="10"/>
        <v>0.27299999999999969</v>
      </c>
      <c r="BY15" s="6">
        <f t="shared" si="11"/>
        <v>0.39999999999999858</v>
      </c>
      <c r="BZ15" s="6"/>
      <c r="CA15" t="s">
        <v>94</v>
      </c>
      <c r="CB15" s="6">
        <v>7.6050000000000004</v>
      </c>
      <c r="CC15" s="12"/>
      <c r="CD15" s="6">
        <v>7.7869999999999999</v>
      </c>
      <c r="CE15" s="6">
        <f t="shared" si="12"/>
        <v>0.1819999999999995</v>
      </c>
      <c r="CF15" s="6">
        <f t="shared" si="13"/>
        <v>0.19200000000000017</v>
      </c>
      <c r="CG15" s="6"/>
      <c r="CH15" t="s">
        <v>94</v>
      </c>
      <c r="CI15" s="6">
        <v>8.2520000000000007</v>
      </c>
      <c r="CJ15" s="12"/>
      <c r="CK15" s="6">
        <v>8.4009999999999998</v>
      </c>
      <c r="CL15" s="6">
        <f t="shared" si="14"/>
        <v>0.14899999999999913</v>
      </c>
      <c r="CM15" s="6">
        <f t="shared" si="15"/>
        <v>0.10299999999999976</v>
      </c>
      <c r="CN15" s="6"/>
      <c r="CO15" t="s">
        <v>94</v>
      </c>
      <c r="CP15" s="6">
        <v>7.6429999999999998</v>
      </c>
      <c r="CQ15" s="12"/>
      <c r="CR15" s="6">
        <v>7.8170000000000002</v>
      </c>
      <c r="CS15" s="6">
        <f t="shared" si="16"/>
        <v>0.17400000000000038</v>
      </c>
      <c r="CT15" s="6">
        <f t="shared" si="17"/>
        <v>0.55599999999999916</v>
      </c>
      <c r="CV15" t="s">
        <v>94</v>
      </c>
      <c r="CW15" s="6">
        <v>26.93</v>
      </c>
      <c r="CX15" s="12"/>
      <c r="CY15" s="6">
        <v>30.077999999999999</v>
      </c>
      <c r="CZ15" s="6">
        <f t="shared" si="18"/>
        <v>3.1479999999999997</v>
      </c>
      <c r="DA15" s="6">
        <f t="shared" si="19"/>
        <v>0.16400000000000148</v>
      </c>
      <c r="DB15" s="6"/>
      <c r="DC15" t="s">
        <v>94</v>
      </c>
      <c r="DD15" s="6">
        <v>19.312999999999999</v>
      </c>
      <c r="DE15" s="12"/>
      <c r="DF15" s="6">
        <v>21.396000000000001</v>
      </c>
      <c r="DG15" s="6">
        <f t="shared" si="20"/>
        <v>2.083000000000002</v>
      </c>
      <c r="DH15" s="6">
        <f t="shared" si="21"/>
        <v>0.31400000000000006</v>
      </c>
      <c r="DI15" s="6"/>
      <c r="DJ15" t="s">
        <v>94</v>
      </c>
      <c r="DK15" s="6">
        <v>32.423000000000002</v>
      </c>
      <c r="DL15" s="12"/>
      <c r="DM15" s="6">
        <v>33.052</v>
      </c>
      <c r="DN15" s="6">
        <f t="shared" si="22"/>
        <v>0.62899999999999778</v>
      </c>
      <c r="DO15" s="6">
        <f t="shared" si="23"/>
        <v>0.29599999999999937</v>
      </c>
      <c r="DP15" s="6"/>
      <c r="DQ15" t="s">
        <v>94</v>
      </c>
      <c r="DR15" s="6">
        <v>17.718</v>
      </c>
      <c r="DS15" s="12"/>
      <c r="DT15" s="6">
        <v>18.681000000000001</v>
      </c>
      <c r="DU15" s="6">
        <f t="shared" si="24"/>
        <v>0.96300000000000097</v>
      </c>
      <c r="DV15" s="6">
        <f t="shared" si="25"/>
        <v>0.27299999999999969</v>
      </c>
      <c r="DW15" s="6"/>
      <c r="DX15" t="s">
        <v>94</v>
      </c>
      <c r="DY15" s="6">
        <v>19.984999999999999</v>
      </c>
      <c r="DZ15" s="12"/>
      <c r="EA15" s="6">
        <v>20.536999999999999</v>
      </c>
      <c r="EB15" s="6">
        <f t="shared" si="26"/>
        <v>0.5519999999999996</v>
      </c>
      <c r="EC15" s="6">
        <f t="shared" si="27"/>
        <v>0.38000000000000256</v>
      </c>
      <c r="EE15" t="s">
        <v>94</v>
      </c>
      <c r="EF15" s="6">
        <v>2.4729999999999999</v>
      </c>
      <c r="EG15">
        <v>6</v>
      </c>
      <c r="EH15" s="6">
        <v>2.5499999999999998</v>
      </c>
      <c r="EI15" s="6">
        <f t="shared" si="28"/>
        <v>7.6999999999999957E-2</v>
      </c>
      <c r="EJ15" s="6">
        <f t="shared" si="29"/>
        <v>0.11699999999999999</v>
      </c>
      <c r="EL15" t="s">
        <v>94</v>
      </c>
      <c r="EM15" s="6">
        <v>3.0030000000000001</v>
      </c>
      <c r="EN15" s="12">
        <v>4</v>
      </c>
      <c r="EO15" s="6">
        <v>3.0510000000000002</v>
      </c>
      <c r="EP15" s="6">
        <f t="shared" si="30"/>
        <v>4.8000000000000043E-2</v>
      </c>
      <c r="EQ15" s="6">
        <f t="shared" si="31"/>
        <v>0.23399999999999999</v>
      </c>
      <c r="ER15" s="6"/>
      <c r="ES15" t="s">
        <v>94</v>
      </c>
      <c r="ET15" s="6">
        <v>2.7240000000000002</v>
      </c>
      <c r="EU15" s="12">
        <v>7</v>
      </c>
      <c r="EV15" s="6">
        <v>2.8109999999999999</v>
      </c>
      <c r="EW15" s="6">
        <f t="shared" si="32"/>
        <v>8.6999999999999744E-2</v>
      </c>
      <c r="EX15" s="6">
        <f t="shared" si="33"/>
        <v>0.13300000000000001</v>
      </c>
      <c r="EZ15" t="s">
        <v>94</v>
      </c>
      <c r="FA15" s="6">
        <v>7.6260000000000003</v>
      </c>
      <c r="FB15">
        <v>9</v>
      </c>
      <c r="FC15" s="6">
        <v>7.742</v>
      </c>
      <c r="FD15" s="6">
        <f t="shared" si="34"/>
        <v>0.11599999999999966</v>
      </c>
      <c r="FE15" s="6">
        <f t="shared" si="35"/>
        <v>0.18200000000000038</v>
      </c>
      <c r="FG15" t="s">
        <v>94</v>
      </c>
      <c r="FH15" s="6">
        <v>7.3819999999999997</v>
      </c>
      <c r="FI15">
        <v>9</v>
      </c>
      <c r="FJ15" s="6">
        <v>7.4889999999999999</v>
      </c>
      <c r="FK15" s="6">
        <f t="shared" si="36"/>
        <v>0.10700000000000021</v>
      </c>
      <c r="FL15" s="6">
        <f t="shared" si="37"/>
        <v>0.13700000000000045</v>
      </c>
      <c r="FN15" t="s">
        <v>94</v>
      </c>
      <c r="FO15" s="6">
        <v>23.579000000000001</v>
      </c>
      <c r="FP15" s="12"/>
      <c r="FQ15" s="6">
        <v>24.436</v>
      </c>
      <c r="FR15" s="6">
        <f t="shared" si="38"/>
        <v>0.85699999999999932</v>
      </c>
      <c r="FS15" s="6">
        <f t="shared" si="39"/>
        <v>0.25799999999999912</v>
      </c>
      <c r="FT15" s="6"/>
      <c r="FU15" t="s">
        <v>94</v>
      </c>
      <c r="FV15" s="6">
        <v>20.221</v>
      </c>
      <c r="FW15" s="12"/>
      <c r="FX15" s="6">
        <v>20.609000000000002</v>
      </c>
      <c r="FY15" s="6">
        <f t="shared" si="40"/>
        <v>0.38800000000000168</v>
      </c>
      <c r="FZ15" s="6">
        <f t="shared" si="41"/>
        <v>0.48399999999999821</v>
      </c>
      <c r="GB15" t="s">
        <v>94</v>
      </c>
      <c r="GC15" s="6">
        <v>10.638</v>
      </c>
      <c r="GD15" s="12"/>
      <c r="GE15" s="6">
        <v>11.018000000000001</v>
      </c>
      <c r="GF15" s="6">
        <f t="shared" si="42"/>
        <v>0.38000000000000078</v>
      </c>
      <c r="GG15" s="6">
        <f t="shared" si="43"/>
        <v>0.22699999999999854</v>
      </c>
      <c r="GI15" t="s">
        <v>94</v>
      </c>
      <c r="GJ15" s="6">
        <v>15.106999999999999</v>
      </c>
      <c r="GK15" s="12"/>
      <c r="GL15" s="6">
        <v>15.449</v>
      </c>
      <c r="GM15" s="6">
        <f t="shared" si="44"/>
        <v>0.34200000000000053</v>
      </c>
      <c r="GN15" s="6">
        <f t="shared" si="45"/>
        <v>0.45899999999999963</v>
      </c>
      <c r="HC15" s="6"/>
    </row>
    <row r="16" spans="1:211" x14ac:dyDescent="0.25">
      <c r="A16" t="s">
        <v>89</v>
      </c>
      <c r="C16" s="6">
        <v>2.2240000000000002</v>
      </c>
      <c r="D16" s="6">
        <f>C17-C16</f>
        <v>0.24799999999999978</v>
      </c>
      <c r="E16" s="6"/>
      <c r="F16" s="6"/>
      <c r="G16" t="s">
        <v>89</v>
      </c>
      <c r="I16" s="6">
        <v>5.3220000000000001</v>
      </c>
      <c r="J16" s="6">
        <f>I17-I16</f>
        <v>0.65800000000000036</v>
      </c>
      <c r="K16" s="6"/>
      <c r="L16" s="6"/>
      <c r="M16" t="s">
        <v>95</v>
      </c>
      <c r="N16" s="6">
        <v>8.4700000000000006</v>
      </c>
      <c r="P16" s="6">
        <v>8.59</v>
      </c>
      <c r="Q16" s="6">
        <f t="shared" si="0"/>
        <v>0.11999999999999922</v>
      </c>
      <c r="R16" s="6">
        <f t="shared" si="1"/>
        <v>7.4999999999999289E-2</v>
      </c>
      <c r="S16" s="6"/>
      <c r="T16" t="s">
        <v>89</v>
      </c>
      <c r="V16" s="6">
        <v>4.3879999999999999</v>
      </c>
      <c r="W16" s="6">
        <f>V17-V16</f>
        <v>0.66900000000000048</v>
      </c>
      <c r="X16" s="6"/>
      <c r="Y16" s="6"/>
      <c r="Z16" t="s">
        <v>95</v>
      </c>
      <c r="AA16" s="6">
        <v>9.2260000000000009</v>
      </c>
      <c r="AC16" s="6">
        <v>9.5790000000000006</v>
      </c>
      <c r="AD16" s="6">
        <f t="shared" si="2"/>
        <v>0.35299999999999976</v>
      </c>
      <c r="AE16" s="6">
        <f t="shared" si="3"/>
        <v>4.9999999999998934E-2</v>
      </c>
      <c r="AF16" s="6"/>
      <c r="AG16" t="s">
        <v>89</v>
      </c>
      <c r="AI16" s="6">
        <v>5.859</v>
      </c>
      <c r="AJ16" s="6">
        <f>AI17-AI16</f>
        <v>0.60099999999999998</v>
      </c>
      <c r="AK16" s="6"/>
      <c r="AL16" s="6"/>
      <c r="AM16" t="s">
        <v>89</v>
      </c>
      <c r="AO16" s="6">
        <v>4.1219999999999999</v>
      </c>
      <c r="AP16" s="6">
        <f>AO17-AO16</f>
        <v>0.40899999999999981</v>
      </c>
      <c r="AQ16" s="6"/>
      <c r="AR16" s="6"/>
      <c r="AS16" t="s">
        <v>95</v>
      </c>
      <c r="AT16" s="6">
        <v>12.507</v>
      </c>
      <c r="AU16" s="12"/>
      <c r="AV16" s="6">
        <v>12.975</v>
      </c>
      <c r="AW16" s="6">
        <f t="shared" si="4"/>
        <v>0.46799999999999997</v>
      </c>
      <c r="AX16" s="6">
        <f t="shared" si="5"/>
        <v>0.19200000000000017</v>
      </c>
      <c r="AY16" s="6"/>
      <c r="AZ16" t="s">
        <v>95</v>
      </c>
      <c r="BA16" s="6">
        <v>14.436999999999999</v>
      </c>
      <c r="BB16" s="12"/>
      <c r="BC16" s="6">
        <v>14.907999999999999</v>
      </c>
      <c r="BD16" s="6">
        <f t="shared" si="6"/>
        <v>0.47100000000000009</v>
      </c>
      <c r="BE16" s="6">
        <f t="shared" si="7"/>
        <v>0.21600000000000108</v>
      </c>
      <c r="BG16" t="s">
        <v>89</v>
      </c>
      <c r="BI16" s="6">
        <v>7.1440000000000001</v>
      </c>
      <c r="BJ16" s="6">
        <f>BI17-BI16</f>
        <v>1.2609999999999992</v>
      </c>
      <c r="BK16" s="6"/>
      <c r="BL16" s="6"/>
      <c r="BM16" t="s">
        <v>95</v>
      </c>
      <c r="BN16" s="6">
        <v>19.407</v>
      </c>
      <c r="BO16" s="12"/>
      <c r="BP16" s="6">
        <v>20.100999999999999</v>
      </c>
      <c r="BQ16" s="6">
        <f t="shared" si="8"/>
        <v>0.69399999999999906</v>
      </c>
      <c r="BR16" s="6">
        <f t="shared" si="9"/>
        <v>0.28400000000000247</v>
      </c>
      <c r="BS16" s="6"/>
      <c r="BT16" t="s">
        <v>95</v>
      </c>
      <c r="BU16" s="6">
        <v>19.055</v>
      </c>
      <c r="BV16" s="12"/>
      <c r="BW16" s="6">
        <v>19.341999999999999</v>
      </c>
      <c r="BX16" s="6">
        <f t="shared" si="10"/>
        <v>0.28699999999999903</v>
      </c>
      <c r="BY16" s="6">
        <f t="shared" si="11"/>
        <v>0.28000000000000114</v>
      </c>
      <c r="BZ16" s="6"/>
      <c r="CA16" t="s">
        <v>95</v>
      </c>
      <c r="CB16" s="6">
        <v>7.9790000000000001</v>
      </c>
      <c r="CC16" s="12"/>
      <c r="CD16" s="6">
        <v>8.1340000000000003</v>
      </c>
      <c r="CE16" s="6">
        <f t="shared" si="12"/>
        <v>0.15500000000000025</v>
      </c>
      <c r="CF16" s="6">
        <f t="shared" si="13"/>
        <v>0.15399999999999991</v>
      </c>
      <c r="CG16" s="6"/>
      <c r="CH16" t="s">
        <v>95</v>
      </c>
      <c r="CI16" s="6">
        <v>8.5039999999999996</v>
      </c>
      <c r="CJ16" s="12"/>
      <c r="CK16" s="6">
        <v>8.6859999999999999</v>
      </c>
      <c r="CL16" s="6">
        <f t="shared" si="14"/>
        <v>0.18200000000000038</v>
      </c>
      <c r="CM16" s="6">
        <f t="shared" si="15"/>
        <v>8.5000000000000853E-2</v>
      </c>
      <c r="CN16" s="6"/>
      <c r="CO16" t="s">
        <v>95</v>
      </c>
      <c r="CP16" s="6">
        <v>8.3729999999999993</v>
      </c>
      <c r="CQ16" s="12"/>
      <c r="CR16" s="6">
        <v>8.5860000000000003</v>
      </c>
      <c r="CS16" s="6">
        <f t="shared" si="16"/>
        <v>0.21300000000000097</v>
      </c>
      <c r="CT16" s="6">
        <f t="shared" si="17"/>
        <v>0.19399999999999906</v>
      </c>
      <c r="CV16" t="s">
        <v>95</v>
      </c>
      <c r="CW16" s="6">
        <v>30.242000000000001</v>
      </c>
      <c r="CX16" s="12"/>
      <c r="CY16" s="6">
        <v>32.594000000000001</v>
      </c>
      <c r="CZ16" s="6">
        <f t="shared" si="18"/>
        <v>2.3520000000000003</v>
      </c>
      <c r="DA16" s="6">
        <f t="shared" si="19"/>
        <v>0.17799999999999727</v>
      </c>
      <c r="DB16" s="6"/>
      <c r="DC16" t="s">
        <v>95</v>
      </c>
      <c r="DD16" s="6">
        <v>21.71</v>
      </c>
      <c r="DE16" s="12"/>
      <c r="DF16" s="6">
        <v>22.998000000000001</v>
      </c>
      <c r="DG16" s="6">
        <f t="shared" si="20"/>
        <v>1.2880000000000003</v>
      </c>
      <c r="DH16" s="6">
        <f t="shared" si="21"/>
        <v>0.25499999999999901</v>
      </c>
      <c r="DI16" s="6"/>
      <c r="DJ16" t="s">
        <v>95</v>
      </c>
      <c r="DK16" s="6">
        <v>33.347999999999999</v>
      </c>
      <c r="DL16" s="12"/>
      <c r="DM16" s="6">
        <v>34.174999999999997</v>
      </c>
      <c r="DN16" s="6">
        <f t="shared" si="22"/>
        <v>0.82699999999999818</v>
      </c>
      <c r="DO16" s="6">
        <f t="shared" si="23"/>
        <v>0.23000000000000398</v>
      </c>
      <c r="DP16" s="6"/>
      <c r="DQ16" t="s">
        <v>95</v>
      </c>
      <c r="DR16" s="6">
        <v>18.954000000000001</v>
      </c>
      <c r="DS16" s="12"/>
      <c r="DT16" s="6">
        <v>19.864000000000001</v>
      </c>
      <c r="DU16" s="6">
        <f t="shared" si="24"/>
        <v>0.91000000000000014</v>
      </c>
      <c r="DV16" s="6">
        <f t="shared" si="25"/>
        <v>0.30600000000000094</v>
      </c>
      <c r="DW16" s="6"/>
      <c r="DX16" t="s">
        <v>95</v>
      </c>
      <c r="DY16" s="6">
        <v>20.917000000000002</v>
      </c>
      <c r="DZ16" s="12"/>
      <c r="EA16" s="6">
        <v>21.928999999999998</v>
      </c>
      <c r="EB16" s="6">
        <f t="shared" si="26"/>
        <v>1.0119999999999969</v>
      </c>
      <c r="EC16" s="6">
        <f t="shared" si="27"/>
        <v>0.23400000000000176</v>
      </c>
      <c r="EE16" t="s">
        <v>95</v>
      </c>
      <c r="EF16" s="6">
        <v>2.6669999999999998</v>
      </c>
      <c r="EG16">
        <v>6</v>
      </c>
      <c r="EH16" s="6">
        <v>2.742</v>
      </c>
      <c r="EI16" s="6">
        <f t="shared" si="28"/>
        <v>7.5000000000000178E-2</v>
      </c>
      <c r="EJ16" s="6">
        <f t="shared" si="29"/>
        <v>0.1160000000000001</v>
      </c>
      <c r="EL16" t="s">
        <v>95</v>
      </c>
      <c r="EM16" s="6">
        <v>3.2850000000000001</v>
      </c>
      <c r="EN16" s="12">
        <v>4</v>
      </c>
      <c r="EO16" s="6">
        <v>3.3330000000000002</v>
      </c>
      <c r="EP16" s="6">
        <f t="shared" si="30"/>
        <v>4.8000000000000043E-2</v>
      </c>
      <c r="EQ16" s="6">
        <f t="shared" si="31"/>
        <v>0.23499999999999988</v>
      </c>
      <c r="ER16" s="6"/>
      <c r="ES16" t="s">
        <v>95</v>
      </c>
      <c r="ET16" s="6">
        <v>2.944</v>
      </c>
      <c r="EU16" s="12">
        <v>7</v>
      </c>
      <c r="EV16" s="6">
        <v>3.028</v>
      </c>
      <c r="EW16" s="6">
        <f t="shared" si="32"/>
        <v>8.4000000000000075E-2</v>
      </c>
      <c r="EX16" s="6">
        <f t="shared" si="33"/>
        <v>0.13600000000000012</v>
      </c>
      <c r="EZ16" t="s">
        <v>95</v>
      </c>
      <c r="FA16" s="6">
        <v>7.9240000000000004</v>
      </c>
      <c r="FB16">
        <v>10</v>
      </c>
      <c r="FC16" s="6">
        <v>8.0500000000000007</v>
      </c>
      <c r="FD16" s="6">
        <f t="shared" si="34"/>
        <v>0.12600000000000033</v>
      </c>
      <c r="FE16" s="6">
        <f t="shared" si="35"/>
        <v>0.19599999999999973</v>
      </c>
      <c r="FG16" t="s">
        <v>95</v>
      </c>
      <c r="FH16" s="6">
        <v>7.6260000000000003</v>
      </c>
      <c r="FI16">
        <v>11</v>
      </c>
      <c r="FJ16" s="6">
        <v>7.7569999999999997</v>
      </c>
      <c r="FK16" s="6">
        <f t="shared" si="36"/>
        <v>0.13099999999999934</v>
      </c>
      <c r="FL16" s="6">
        <f t="shared" si="37"/>
        <v>0.13500000000000068</v>
      </c>
      <c r="FN16" t="s">
        <v>95</v>
      </c>
      <c r="FO16" s="6">
        <v>24.693999999999999</v>
      </c>
      <c r="FP16" s="12"/>
      <c r="FQ16" s="6">
        <v>25.550999999999998</v>
      </c>
      <c r="FR16" s="6">
        <f t="shared" si="38"/>
        <v>0.85699999999999932</v>
      </c>
      <c r="FS16" s="6">
        <f t="shared" si="39"/>
        <v>0.26000000000000156</v>
      </c>
      <c r="FT16" s="6"/>
      <c r="FU16" t="s">
        <v>95</v>
      </c>
      <c r="FV16" s="6">
        <v>21.093</v>
      </c>
      <c r="FW16" s="12"/>
      <c r="FX16" s="6">
        <v>21.456</v>
      </c>
      <c r="FY16" s="6">
        <f t="shared" si="40"/>
        <v>0.36299999999999955</v>
      </c>
      <c r="FZ16" s="6">
        <f t="shared" si="41"/>
        <v>0.38800000000000168</v>
      </c>
      <c r="GB16" t="s">
        <v>95</v>
      </c>
      <c r="GC16" s="6">
        <v>11.244999999999999</v>
      </c>
      <c r="GD16" s="12"/>
      <c r="GE16" s="6">
        <v>12.045999999999999</v>
      </c>
      <c r="GF16" s="6">
        <f t="shared" si="42"/>
        <v>0.80100000000000016</v>
      </c>
      <c r="GG16" s="6">
        <f t="shared" si="43"/>
        <v>0.12800000000000011</v>
      </c>
      <c r="GI16" t="s">
        <v>95</v>
      </c>
      <c r="GJ16" s="6">
        <v>15.907999999999999</v>
      </c>
      <c r="GK16" s="12"/>
      <c r="GL16" s="6">
        <v>16.260999999999999</v>
      </c>
      <c r="GM16" s="6">
        <f t="shared" si="44"/>
        <v>0.35299999999999976</v>
      </c>
      <c r="GN16" s="6">
        <f t="shared" si="45"/>
        <v>0.56000000000000227</v>
      </c>
      <c r="HC16" s="6"/>
    </row>
    <row r="17" spans="1:224" x14ac:dyDescent="0.25">
      <c r="B17" t="s">
        <v>99</v>
      </c>
      <c r="C17" s="6">
        <v>2.472</v>
      </c>
      <c r="D17" s="6"/>
      <c r="E17" s="6">
        <f>C18-C17</f>
        <v>6.4000000000000057E-2</v>
      </c>
      <c r="F17" s="6"/>
      <c r="H17" t="s">
        <v>99</v>
      </c>
      <c r="I17" s="6">
        <v>5.98</v>
      </c>
      <c r="J17" s="6"/>
      <c r="K17" s="6">
        <f>I18-I17</f>
        <v>7.8999999999999737E-2</v>
      </c>
      <c r="L17" s="6"/>
      <c r="M17" t="s">
        <v>96</v>
      </c>
      <c r="N17" s="6">
        <v>8.6649999999999991</v>
      </c>
      <c r="P17" s="6">
        <v>8.81</v>
      </c>
      <c r="Q17" s="6">
        <f t="shared" si="0"/>
        <v>0.14500000000000135</v>
      </c>
      <c r="R17" s="6">
        <f t="shared" si="1"/>
        <v>6.7000000000000171E-2</v>
      </c>
      <c r="S17" s="6"/>
      <c r="U17" t="s">
        <v>99</v>
      </c>
      <c r="V17" s="6">
        <v>5.0570000000000004</v>
      </c>
      <c r="W17" s="6"/>
      <c r="X17" s="6">
        <f>V18-V17</f>
        <v>7.3999999999999844E-2</v>
      </c>
      <c r="Y17" s="6"/>
      <c r="Z17" t="s">
        <v>96</v>
      </c>
      <c r="AA17" s="6">
        <v>9.6289999999999996</v>
      </c>
      <c r="AC17" s="6">
        <v>9.8919999999999995</v>
      </c>
      <c r="AD17" s="6">
        <f t="shared" si="2"/>
        <v>0.2629999999999999</v>
      </c>
      <c r="AE17" s="6">
        <f t="shared" si="3"/>
        <v>5.0000000000000711E-2</v>
      </c>
      <c r="AF17" s="6"/>
      <c r="AH17" t="s">
        <v>99</v>
      </c>
      <c r="AI17" s="6">
        <v>6.46</v>
      </c>
      <c r="AJ17" s="6"/>
      <c r="AK17" s="6">
        <f>AI18-AI17</f>
        <v>0.19099999999999984</v>
      </c>
      <c r="AL17" s="6"/>
      <c r="AN17" t="s">
        <v>99</v>
      </c>
      <c r="AO17" s="6">
        <v>4.5309999999999997</v>
      </c>
      <c r="AP17" s="6"/>
      <c r="AQ17" s="6">
        <f>AO18-AO17</f>
        <v>0.1379999999999999</v>
      </c>
      <c r="AR17" s="6"/>
      <c r="AS17" t="s">
        <v>96</v>
      </c>
      <c r="AT17" s="6">
        <v>13.167</v>
      </c>
      <c r="AU17" s="12">
        <v>8</v>
      </c>
      <c r="AV17" s="6">
        <v>13.358000000000001</v>
      </c>
      <c r="AW17" s="6">
        <f t="shared" si="4"/>
        <v>0.19100000000000072</v>
      </c>
      <c r="AX17" s="6">
        <f t="shared" si="5"/>
        <v>0.1639999999999997</v>
      </c>
      <c r="AY17" s="6"/>
      <c r="AZ17" t="s">
        <v>96</v>
      </c>
      <c r="BA17" s="6">
        <v>15.124000000000001</v>
      </c>
      <c r="BB17" s="12"/>
      <c r="BC17" s="6">
        <v>15.747999999999999</v>
      </c>
      <c r="BD17" s="6">
        <f t="shared" si="6"/>
        <v>0.62399999999999878</v>
      </c>
      <c r="BE17" s="6">
        <f t="shared" si="7"/>
        <v>0.13900000000000112</v>
      </c>
      <c r="BH17" t="s">
        <v>99</v>
      </c>
      <c r="BI17" s="6">
        <v>8.4049999999999994</v>
      </c>
      <c r="BJ17" s="6"/>
      <c r="BK17" s="6">
        <f>BI18-BI17</f>
        <v>0.32000000000000028</v>
      </c>
      <c r="BL17" s="6"/>
      <c r="BM17" t="s">
        <v>96</v>
      </c>
      <c r="BN17" s="6">
        <v>20.385000000000002</v>
      </c>
      <c r="BO17" s="12"/>
      <c r="BP17" s="6">
        <v>21.08</v>
      </c>
      <c r="BQ17" s="6">
        <f t="shared" si="8"/>
        <v>0.69499999999999673</v>
      </c>
      <c r="BR17" s="6">
        <f t="shared" si="9"/>
        <v>0.28400000000000247</v>
      </c>
      <c r="BS17" s="6"/>
      <c r="BT17" t="s">
        <v>96</v>
      </c>
      <c r="BU17" s="6">
        <v>19.622</v>
      </c>
      <c r="BV17" s="12"/>
      <c r="BW17" s="6">
        <v>19.873999999999999</v>
      </c>
      <c r="BX17" s="6">
        <f t="shared" si="10"/>
        <v>0.25199999999999889</v>
      </c>
      <c r="BY17" s="6">
        <f t="shared" si="11"/>
        <v>0.2640000000000029</v>
      </c>
      <c r="BZ17" s="6"/>
      <c r="CA17" t="s">
        <v>96</v>
      </c>
      <c r="CB17" s="6">
        <v>8.2880000000000003</v>
      </c>
      <c r="CC17" s="12"/>
      <c r="CD17" s="6">
        <v>8.4440000000000008</v>
      </c>
      <c r="CE17" s="6">
        <f t="shared" si="12"/>
        <v>0.15600000000000058</v>
      </c>
      <c r="CF17" s="6">
        <f t="shared" si="13"/>
        <v>0.1639999999999997</v>
      </c>
      <c r="CG17" s="6"/>
      <c r="CH17" t="s">
        <v>96</v>
      </c>
      <c r="CI17" s="6">
        <v>8.7710000000000008</v>
      </c>
      <c r="CJ17" s="12"/>
      <c r="CK17" s="6">
        <v>8.9369999999999994</v>
      </c>
      <c r="CL17" s="6">
        <f t="shared" si="14"/>
        <v>0.16599999999999859</v>
      </c>
      <c r="CM17" s="6">
        <f t="shared" si="15"/>
        <v>8.6999999999999744E-2</v>
      </c>
      <c r="CN17" s="6"/>
      <c r="CO17" t="s">
        <v>96</v>
      </c>
      <c r="CP17" s="6">
        <v>8.7799999999999994</v>
      </c>
      <c r="CQ17" s="12"/>
      <c r="CR17" s="6">
        <v>8.968</v>
      </c>
      <c r="CS17" s="6">
        <f t="shared" si="16"/>
        <v>0.18800000000000061</v>
      </c>
      <c r="CT17" s="6">
        <f t="shared" si="17"/>
        <v>0.4090000000000007</v>
      </c>
      <c r="CV17" t="s">
        <v>96</v>
      </c>
      <c r="CW17" s="6">
        <v>32.771999999999998</v>
      </c>
      <c r="CX17" s="12"/>
      <c r="CY17" s="6">
        <v>34.871000000000002</v>
      </c>
      <c r="CZ17" s="6">
        <f t="shared" si="18"/>
        <v>2.0990000000000038</v>
      </c>
      <c r="DA17" s="6">
        <f t="shared" si="19"/>
        <v>0.22499999999999432</v>
      </c>
      <c r="DB17" s="6"/>
      <c r="DC17" t="s">
        <v>96</v>
      </c>
      <c r="DD17" s="6">
        <v>23.253</v>
      </c>
      <c r="DE17" s="12"/>
      <c r="DF17" s="6">
        <v>24.401</v>
      </c>
      <c r="DG17" s="6">
        <f t="shared" si="20"/>
        <v>1.1479999999999997</v>
      </c>
      <c r="DH17" s="6">
        <f t="shared" si="21"/>
        <v>0.47200000000000131</v>
      </c>
      <c r="DI17" s="6"/>
      <c r="DJ17" t="s">
        <v>96</v>
      </c>
      <c r="DK17" s="6">
        <v>34.405000000000001</v>
      </c>
      <c r="DL17" s="12"/>
      <c r="DM17" s="6">
        <v>35.228000000000002</v>
      </c>
      <c r="DN17" s="6">
        <f t="shared" si="22"/>
        <v>0.8230000000000004</v>
      </c>
      <c r="DO17" s="6">
        <f t="shared" si="23"/>
        <v>0.22800000000000153</v>
      </c>
      <c r="DP17" s="6"/>
      <c r="DQ17" t="s">
        <v>96</v>
      </c>
      <c r="DR17" s="6">
        <v>20.170000000000002</v>
      </c>
      <c r="DS17" s="12"/>
      <c r="DT17" s="6">
        <v>21.021000000000001</v>
      </c>
      <c r="DU17" s="6">
        <f t="shared" si="24"/>
        <v>0.85099999999999909</v>
      </c>
      <c r="DV17" s="6">
        <f t="shared" si="25"/>
        <v>0.35200000000000031</v>
      </c>
      <c r="DW17" s="6"/>
      <c r="DX17" t="s">
        <v>96</v>
      </c>
      <c r="DY17" s="6">
        <v>22.163</v>
      </c>
      <c r="DZ17" s="12"/>
      <c r="EA17" s="6">
        <v>23.236999999999998</v>
      </c>
      <c r="EB17" s="6">
        <f t="shared" si="26"/>
        <v>1.0739999999999981</v>
      </c>
      <c r="EC17" s="6">
        <f t="shared" si="27"/>
        <v>0.25400000000000134</v>
      </c>
      <c r="EE17" t="s">
        <v>96</v>
      </c>
      <c r="EF17" s="6">
        <v>2.8580000000000001</v>
      </c>
      <c r="EG17">
        <v>6</v>
      </c>
      <c r="EH17" s="6">
        <v>2.9340000000000002</v>
      </c>
      <c r="EI17" s="6">
        <f t="shared" si="28"/>
        <v>7.6000000000000068E-2</v>
      </c>
      <c r="EJ17" s="6">
        <f t="shared" si="29"/>
        <v>0.129</v>
      </c>
      <c r="EL17" t="s">
        <v>96</v>
      </c>
      <c r="EM17" s="6">
        <v>3.5680000000000001</v>
      </c>
      <c r="EN17" s="12">
        <v>4</v>
      </c>
      <c r="EO17" s="6">
        <v>3.6139999999999999</v>
      </c>
      <c r="EP17" s="6">
        <f t="shared" si="30"/>
        <v>4.5999999999999819E-2</v>
      </c>
      <c r="EQ17" s="6">
        <f t="shared" si="31"/>
        <v>0.19900000000000029</v>
      </c>
      <c r="ER17" s="6"/>
      <c r="ES17" t="s">
        <v>96</v>
      </c>
      <c r="ET17" s="6">
        <v>3.1640000000000001</v>
      </c>
      <c r="EU17" s="12">
        <v>6</v>
      </c>
      <c r="EV17" s="6">
        <v>3.2360000000000002</v>
      </c>
      <c r="EW17" s="6">
        <f t="shared" si="32"/>
        <v>7.2000000000000064E-2</v>
      </c>
      <c r="EX17" s="6">
        <f t="shared" si="33"/>
        <v>0.13300000000000001</v>
      </c>
      <c r="EZ17" t="s">
        <v>96</v>
      </c>
      <c r="FA17" s="6">
        <v>8.2460000000000004</v>
      </c>
      <c r="FB17">
        <v>9</v>
      </c>
      <c r="FC17" s="6">
        <v>8.3620000000000001</v>
      </c>
      <c r="FD17" s="6">
        <f t="shared" si="34"/>
        <v>0.11599999999999966</v>
      </c>
      <c r="FE17" s="6">
        <f t="shared" si="35"/>
        <v>0.23399999999999999</v>
      </c>
      <c r="FG17" t="s">
        <v>96</v>
      </c>
      <c r="FH17" s="6">
        <v>7.8920000000000003</v>
      </c>
      <c r="FI17">
        <v>10</v>
      </c>
      <c r="FJ17" s="6">
        <v>8.0129999999999999</v>
      </c>
      <c r="FK17" s="6">
        <f t="shared" si="36"/>
        <v>0.12099999999999955</v>
      </c>
      <c r="FL17" s="6">
        <f t="shared" si="37"/>
        <v>0.14499999999999957</v>
      </c>
      <c r="FN17" t="s">
        <v>96</v>
      </c>
      <c r="FO17" s="6">
        <v>25.811</v>
      </c>
      <c r="FP17" s="12"/>
      <c r="FQ17" s="6">
        <v>26.510999999999999</v>
      </c>
      <c r="FR17" s="6">
        <f t="shared" si="38"/>
        <v>0.69999999999999929</v>
      </c>
      <c r="FS17" s="6">
        <f t="shared" si="39"/>
        <v>0.37400000000000233</v>
      </c>
      <c r="FT17" s="6"/>
      <c r="FU17" t="s">
        <v>96</v>
      </c>
      <c r="FV17" s="6">
        <v>21.844000000000001</v>
      </c>
      <c r="FW17" s="12"/>
      <c r="FX17" s="6">
        <v>22.195</v>
      </c>
      <c r="FY17" s="6">
        <f t="shared" si="40"/>
        <v>0.35099999999999909</v>
      </c>
      <c r="FZ17" s="6">
        <f t="shared" si="41"/>
        <v>0.44899999999999807</v>
      </c>
      <c r="GB17" t="s">
        <v>96</v>
      </c>
      <c r="GC17" s="6">
        <v>12.173999999999999</v>
      </c>
      <c r="GD17" s="12"/>
      <c r="GE17" s="6">
        <v>12.872999999999999</v>
      </c>
      <c r="GF17" s="6">
        <f t="shared" si="42"/>
        <v>0.69899999999999984</v>
      </c>
      <c r="GG17" s="6">
        <f t="shared" si="43"/>
        <v>7.6000000000000512E-2</v>
      </c>
      <c r="GI17" t="s">
        <v>96</v>
      </c>
      <c r="GJ17" s="6">
        <v>16.821000000000002</v>
      </c>
      <c r="GK17" s="12"/>
      <c r="GL17" s="6">
        <v>17.177</v>
      </c>
      <c r="GM17" s="6">
        <f t="shared" si="44"/>
        <v>0.3559999999999981</v>
      </c>
      <c r="GN17" s="6">
        <f t="shared" si="45"/>
        <v>0.34199999999999875</v>
      </c>
      <c r="HC17" s="6"/>
    </row>
    <row r="18" spans="1:224" x14ac:dyDescent="0.25">
      <c r="A18" t="s">
        <v>90</v>
      </c>
      <c r="C18" s="6">
        <v>2.536</v>
      </c>
      <c r="D18" s="6">
        <f>C19-C18</f>
        <v>0.12699999999999978</v>
      </c>
      <c r="E18" s="6"/>
      <c r="F18" s="6"/>
      <c r="G18" t="s">
        <v>90</v>
      </c>
      <c r="I18" s="6">
        <v>6.0590000000000002</v>
      </c>
      <c r="J18" s="6">
        <f>I19-I18</f>
        <v>0.81599999999999984</v>
      </c>
      <c r="K18" s="6"/>
      <c r="L18" s="6"/>
      <c r="M18" t="s">
        <v>97</v>
      </c>
      <c r="N18" s="6">
        <v>8.8770000000000007</v>
      </c>
      <c r="P18" s="6">
        <v>9.6509999999999998</v>
      </c>
      <c r="Q18" s="6">
        <f t="shared" si="0"/>
        <v>0.77399999999999913</v>
      </c>
      <c r="R18" s="6">
        <f t="shared" si="1"/>
        <v>7.7999999999999403E-2</v>
      </c>
      <c r="S18" s="6"/>
      <c r="T18" t="s">
        <v>90</v>
      </c>
      <c r="V18" s="6">
        <v>5.1310000000000002</v>
      </c>
      <c r="W18" s="6">
        <f>V19-V18</f>
        <v>0.30600000000000005</v>
      </c>
      <c r="X18" s="6"/>
      <c r="Y18" s="6"/>
      <c r="Z18" t="s">
        <v>97</v>
      </c>
      <c r="AA18" s="6">
        <v>9.9420000000000002</v>
      </c>
      <c r="AC18" s="6">
        <v>10.302</v>
      </c>
      <c r="AD18" s="6">
        <f t="shared" si="2"/>
        <v>0.35999999999999943</v>
      </c>
      <c r="AE18" s="6">
        <f t="shared" si="3"/>
        <v>5.3000000000000824E-2</v>
      </c>
      <c r="AF18" s="6"/>
      <c r="AG18" t="s">
        <v>90</v>
      </c>
      <c r="AI18" s="6">
        <v>6.6509999999999998</v>
      </c>
      <c r="AJ18" s="6">
        <f>AI19-AI18</f>
        <v>0.60000000000000053</v>
      </c>
      <c r="AK18" s="6"/>
      <c r="AL18" s="6"/>
      <c r="AM18" t="s">
        <v>90</v>
      </c>
      <c r="AO18" s="6">
        <v>4.6689999999999996</v>
      </c>
      <c r="AP18" s="6">
        <f>AO19-AO18</f>
        <v>0.50800000000000001</v>
      </c>
      <c r="AQ18" s="6"/>
      <c r="AR18" s="6"/>
      <c r="AS18" t="s">
        <v>97</v>
      </c>
      <c r="AT18" s="6">
        <v>13.522</v>
      </c>
      <c r="AU18" s="12"/>
      <c r="AV18" s="6">
        <v>14.249000000000001</v>
      </c>
      <c r="AW18" s="6">
        <f t="shared" si="4"/>
        <v>0.72700000000000031</v>
      </c>
      <c r="AX18" s="6">
        <f t="shared" si="5"/>
        <v>0.16499999999999915</v>
      </c>
      <c r="AY18" s="6"/>
      <c r="AZ18" t="s">
        <v>97</v>
      </c>
      <c r="BA18" s="6">
        <v>15.887</v>
      </c>
      <c r="BB18" s="12"/>
      <c r="BC18" s="6">
        <v>16.512</v>
      </c>
      <c r="BD18" s="6">
        <f t="shared" si="6"/>
        <v>0.625</v>
      </c>
      <c r="BE18" s="6">
        <f t="shared" si="7"/>
        <v>0.11199999999999832</v>
      </c>
      <c r="BG18" t="s">
        <v>90</v>
      </c>
      <c r="BI18" s="6">
        <v>8.7249999999999996</v>
      </c>
      <c r="BJ18" s="6">
        <f>BI19-BI18</f>
        <v>0.66999999999999993</v>
      </c>
      <c r="BK18" s="6"/>
      <c r="BL18" s="6"/>
      <c r="BM18" t="s">
        <v>97</v>
      </c>
      <c r="BN18" s="6">
        <v>21.364000000000001</v>
      </c>
      <c r="BO18" s="12"/>
      <c r="BP18" s="6">
        <v>21.957999999999998</v>
      </c>
      <c r="BQ18" s="6">
        <f t="shared" si="8"/>
        <v>0.59399999999999764</v>
      </c>
      <c r="BR18" s="6">
        <f t="shared" si="9"/>
        <v>0.26000000000000156</v>
      </c>
      <c r="BS18" s="6"/>
      <c r="BT18" t="s">
        <v>97</v>
      </c>
      <c r="BU18" s="6">
        <v>20.138000000000002</v>
      </c>
      <c r="BV18" s="12"/>
      <c r="BW18" s="6">
        <v>20.411000000000001</v>
      </c>
      <c r="BX18" s="6">
        <f t="shared" si="10"/>
        <v>0.27299999999999969</v>
      </c>
      <c r="BY18" s="6">
        <f t="shared" si="11"/>
        <v>0.25</v>
      </c>
      <c r="BZ18" s="6"/>
      <c r="CA18" t="s">
        <v>97</v>
      </c>
      <c r="CB18" s="6">
        <v>8.6080000000000005</v>
      </c>
      <c r="CC18" s="12"/>
      <c r="CD18" s="6">
        <v>8.7799999999999994</v>
      </c>
      <c r="CE18" s="6">
        <f t="shared" si="12"/>
        <v>0.17199999999999882</v>
      </c>
      <c r="CF18" s="6">
        <f t="shared" si="13"/>
        <v>0.17800000000000082</v>
      </c>
      <c r="CG18" s="6"/>
      <c r="CH18" t="s">
        <v>97</v>
      </c>
      <c r="CI18" s="6">
        <v>9.0239999999999991</v>
      </c>
      <c r="CJ18" s="12"/>
      <c r="CK18" s="6">
        <v>9.1859999999999999</v>
      </c>
      <c r="CL18" s="6">
        <f t="shared" si="14"/>
        <v>0.16200000000000081</v>
      </c>
      <c r="CM18" s="6">
        <f t="shared" si="15"/>
        <v>8.9999999999999858E-2</v>
      </c>
      <c r="CN18" s="6"/>
      <c r="CO18" t="s">
        <v>97</v>
      </c>
      <c r="CP18" s="6">
        <v>9.3770000000000007</v>
      </c>
      <c r="CQ18" s="12"/>
      <c r="CR18" s="6">
        <v>9.5640000000000001</v>
      </c>
      <c r="CS18" s="6">
        <f t="shared" si="16"/>
        <v>0.18699999999999939</v>
      </c>
      <c r="CT18" s="6">
        <f t="shared" si="17"/>
        <v>0.17600000000000016</v>
      </c>
      <c r="CV18" t="s">
        <v>97</v>
      </c>
      <c r="CW18" s="6">
        <v>35.095999999999997</v>
      </c>
      <c r="CX18" s="12"/>
      <c r="CY18" s="6">
        <v>37.345999999999997</v>
      </c>
      <c r="CZ18" s="6">
        <f t="shared" si="18"/>
        <v>2.25</v>
      </c>
      <c r="DA18" s="6">
        <f t="shared" si="19"/>
        <v>0.2260000000000062</v>
      </c>
      <c r="DB18" s="6"/>
      <c r="DC18" t="s">
        <v>97</v>
      </c>
      <c r="DD18" s="6">
        <v>24.873000000000001</v>
      </c>
      <c r="DE18" s="12"/>
      <c r="DF18" s="6">
        <v>25.388000000000002</v>
      </c>
      <c r="DG18" s="6">
        <f t="shared" si="20"/>
        <v>0.51500000000000057</v>
      </c>
      <c r="DH18" s="6">
        <f t="shared" si="21"/>
        <v>0.58599999999999852</v>
      </c>
      <c r="DI18" s="6"/>
      <c r="DJ18" t="s">
        <v>97</v>
      </c>
      <c r="DK18" s="6">
        <v>35.456000000000003</v>
      </c>
      <c r="DL18" s="12"/>
      <c r="DM18" s="6">
        <v>36.22</v>
      </c>
      <c r="DN18" s="6">
        <f t="shared" si="22"/>
        <v>0.76399999999999579</v>
      </c>
      <c r="DO18" s="6">
        <f t="shared" si="23"/>
        <v>0.26100000000000279</v>
      </c>
      <c r="DP18" s="6"/>
      <c r="DQ18" t="s">
        <v>97</v>
      </c>
      <c r="DR18" s="6">
        <v>21.373000000000001</v>
      </c>
      <c r="DS18" s="12"/>
      <c r="DT18" s="6"/>
      <c r="DU18" s="6"/>
      <c r="DV18" s="6"/>
      <c r="DW18" s="6"/>
      <c r="DX18" t="s">
        <v>97</v>
      </c>
      <c r="DY18" s="6">
        <v>23.491</v>
      </c>
      <c r="DZ18" s="12"/>
      <c r="EA18" s="6"/>
      <c r="EB18" s="6"/>
      <c r="EC18" s="6"/>
      <c r="EE18" t="s">
        <v>97</v>
      </c>
      <c r="EF18" s="6">
        <v>3.0630000000000002</v>
      </c>
      <c r="EG18">
        <v>5</v>
      </c>
      <c r="EH18" s="6">
        <v>3.1259999999999999</v>
      </c>
      <c r="EI18" s="6">
        <f t="shared" si="28"/>
        <v>6.2999999999999723E-2</v>
      </c>
      <c r="EJ18" s="6">
        <f t="shared" si="29"/>
        <v>0.1030000000000002</v>
      </c>
      <c r="EL18" t="s">
        <v>97</v>
      </c>
      <c r="EM18" s="6">
        <v>3.8130000000000002</v>
      </c>
      <c r="EN18" s="12">
        <v>4</v>
      </c>
      <c r="EO18" s="6">
        <v>3.8580000000000001</v>
      </c>
      <c r="EP18" s="6">
        <f t="shared" si="30"/>
        <v>4.4999999999999929E-2</v>
      </c>
      <c r="EQ18" s="6">
        <f t="shared" si="31"/>
        <v>0.23600000000000021</v>
      </c>
      <c r="ER18" s="6"/>
      <c r="ES18" t="s">
        <v>97</v>
      </c>
      <c r="ET18" s="6">
        <v>3.3690000000000002</v>
      </c>
      <c r="EU18" s="12">
        <v>7</v>
      </c>
      <c r="EV18" s="6">
        <v>3.4540000000000002</v>
      </c>
      <c r="EW18" s="6">
        <f t="shared" si="32"/>
        <v>8.4999999999999964E-2</v>
      </c>
      <c r="EX18" s="6">
        <f t="shared" si="33"/>
        <v>0.13300000000000001</v>
      </c>
      <c r="EZ18" t="s">
        <v>97</v>
      </c>
      <c r="FA18" s="6">
        <v>8.5960000000000001</v>
      </c>
      <c r="FB18">
        <v>9</v>
      </c>
      <c r="FC18" s="6">
        <v>8.7110000000000003</v>
      </c>
      <c r="FD18" s="6">
        <f t="shared" si="34"/>
        <v>0.11500000000000021</v>
      </c>
      <c r="FE18" s="6">
        <f t="shared" si="35"/>
        <v>0.22100000000000009</v>
      </c>
      <c r="FG18" t="s">
        <v>97</v>
      </c>
      <c r="FH18" s="6">
        <v>8.1579999999999995</v>
      </c>
      <c r="FI18">
        <v>10</v>
      </c>
      <c r="FJ18" s="6">
        <v>8.2780000000000005</v>
      </c>
      <c r="FK18" s="6">
        <f t="shared" si="36"/>
        <v>0.12000000000000099</v>
      </c>
      <c r="FL18" s="6">
        <f t="shared" si="37"/>
        <v>0.13699999999999868</v>
      </c>
      <c r="FN18" t="s">
        <v>97</v>
      </c>
      <c r="FO18" s="6">
        <v>26.885000000000002</v>
      </c>
      <c r="FP18" s="12"/>
      <c r="FQ18" s="6">
        <v>27.54</v>
      </c>
      <c r="FR18" s="6">
        <f t="shared" si="38"/>
        <v>0.65499999999999758</v>
      </c>
      <c r="FS18" s="6">
        <f t="shared" si="39"/>
        <v>0.29599999999999937</v>
      </c>
      <c r="FT18" s="6"/>
      <c r="FU18" t="s">
        <v>97</v>
      </c>
      <c r="FV18" s="6">
        <v>22.643999999999998</v>
      </c>
      <c r="FW18" s="12"/>
      <c r="FX18" s="6">
        <v>23.134</v>
      </c>
      <c r="FY18" s="6">
        <f t="shared" si="40"/>
        <v>0.49000000000000199</v>
      </c>
      <c r="FZ18" s="6">
        <f t="shared" si="41"/>
        <v>0.31500000000000128</v>
      </c>
      <c r="GB18" t="s">
        <v>97</v>
      </c>
      <c r="GC18" s="6">
        <v>12.949</v>
      </c>
      <c r="GD18" s="12"/>
      <c r="GE18" s="6">
        <v>13.46</v>
      </c>
      <c r="GF18" s="6">
        <f t="shared" si="42"/>
        <v>0.51100000000000101</v>
      </c>
      <c r="GG18" s="6">
        <f t="shared" si="43"/>
        <v>0.15299999999999869</v>
      </c>
      <c r="GI18" t="s">
        <v>97</v>
      </c>
      <c r="GJ18" s="6">
        <v>17.518999999999998</v>
      </c>
      <c r="GK18" s="12"/>
      <c r="GL18" s="6">
        <v>17.741</v>
      </c>
      <c r="GM18" s="6">
        <f t="shared" si="44"/>
        <v>0.22200000000000131</v>
      </c>
      <c r="GN18" s="6">
        <f t="shared" si="45"/>
        <v>0.30300000000000082</v>
      </c>
      <c r="HC18" s="6"/>
    </row>
    <row r="19" spans="1:224" x14ac:dyDescent="0.25">
      <c r="B19" t="s">
        <v>100</v>
      </c>
      <c r="C19" s="6">
        <v>2.6629999999999998</v>
      </c>
      <c r="D19" s="6"/>
      <c r="E19" s="6">
        <f>C20-C19</f>
        <v>6.4000000000000057E-2</v>
      </c>
      <c r="F19" s="6"/>
      <c r="H19" t="s">
        <v>100</v>
      </c>
      <c r="I19" s="6">
        <v>6.875</v>
      </c>
      <c r="J19" s="6"/>
      <c r="K19" s="6">
        <f>I20-I19</f>
        <v>6.7000000000000171E-2</v>
      </c>
      <c r="L19" s="6"/>
      <c r="M19" t="s">
        <v>109</v>
      </c>
      <c r="N19" s="6">
        <v>9.7289999999999992</v>
      </c>
      <c r="P19" s="6">
        <v>9.8179999999999996</v>
      </c>
      <c r="Q19" s="6">
        <f t="shared" si="0"/>
        <v>8.9000000000000412E-2</v>
      </c>
      <c r="R19" s="6">
        <f t="shared" si="1"/>
        <v>0.2240000000000002</v>
      </c>
      <c r="S19" s="6"/>
      <c r="U19" t="s">
        <v>100</v>
      </c>
      <c r="V19" s="6">
        <v>5.4370000000000003</v>
      </c>
      <c r="W19" s="6"/>
      <c r="X19" s="6">
        <f>V20-V19</f>
        <v>0.10400000000000009</v>
      </c>
      <c r="Y19" s="6"/>
      <c r="Z19" t="s">
        <v>109</v>
      </c>
      <c r="AA19" s="6">
        <v>10.355</v>
      </c>
      <c r="AC19" s="6">
        <v>10.568</v>
      </c>
      <c r="AD19" s="6">
        <f t="shared" si="2"/>
        <v>0.21299999999999919</v>
      </c>
      <c r="AE19" s="6">
        <f t="shared" si="3"/>
        <v>5.3000000000000824E-2</v>
      </c>
      <c r="AF19" s="6"/>
      <c r="AH19" t="s">
        <v>100</v>
      </c>
      <c r="AI19" s="6">
        <v>7.2510000000000003</v>
      </c>
      <c r="AJ19" s="6"/>
      <c r="AK19" s="6">
        <f>AI20-AI19</f>
        <v>0.11899999999999977</v>
      </c>
      <c r="AL19" s="6"/>
      <c r="AN19" t="s">
        <v>100</v>
      </c>
      <c r="AO19" s="6">
        <v>5.1769999999999996</v>
      </c>
      <c r="AP19" s="6"/>
      <c r="AQ19" s="6">
        <f>AO20-AO19</f>
        <v>0.13800000000000079</v>
      </c>
      <c r="AR19" s="6"/>
      <c r="AS19" t="s">
        <v>109</v>
      </c>
      <c r="AT19" s="6">
        <v>14.414</v>
      </c>
      <c r="AU19" s="12"/>
      <c r="AV19" s="6">
        <v>15.243</v>
      </c>
      <c r="AW19" s="6">
        <f t="shared" si="4"/>
        <v>0.82900000000000063</v>
      </c>
      <c r="AX19" s="6">
        <f t="shared" si="5"/>
        <v>0.29100000000000037</v>
      </c>
      <c r="AY19" s="6"/>
      <c r="AZ19" t="s">
        <v>109</v>
      </c>
      <c r="BA19" s="6">
        <v>16.623999999999999</v>
      </c>
      <c r="BB19" s="12"/>
      <c r="BC19" s="6">
        <v>17.349</v>
      </c>
      <c r="BD19" s="6">
        <f t="shared" si="6"/>
        <v>0.72500000000000142</v>
      </c>
      <c r="BE19" s="6">
        <f t="shared" si="7"/>
        <v>0.34199999999999875</v>
      </c>
      <c r="BH19" t="s">
        <v>100</v>
      </c>
      <c r="BI19" s="6">
        <v>9.3949999999999996</v>
      </c>
      <c r="BJ19" s="6"/>
      <c r="BK19" s="6">
        <f>BI20-BI19</f>
        <v>0.10800000000000054</v>
      </c>
      <c r="BL19" s="6"/>
      <c r="BM19" t="s">
        <v>109</v>
      </c>
      <c r="BN19" s="6">
        <v>22.218</v>
      </c>
      <c r="BO19" s="12"/>
      <c r="BP19" s="6">
        <v>22.908999999999999</v>
      </c>
      <c r="BQ19" s="6">
        <f t="shared" si="8"/>
        <v>0.69099999999999895</v>
      </c>
      <c r="BR19" s="6">
        <f t="shared" si="9"/>
        <v>0.18299999999999983</v>
      </c>
      <c r="BS19" s="6"/>
      <c r="BT19" t="s">
        <v>109</v>
      </c>
      <c r="BU19" s="6">
        <v>20.661000000000001</v>
      </c>
      <c r="BV19" s="12"/>
      <c r="BW19" s="6">
        <v>20.93</v>
      </c>
      <c r="BX19" s="6">
        <f t="shared" si="10"/>
        <v>0.26899999999999835</v>
      </c>
      <c r="BY19" s="6">
        <f t="shared" si="11"/>
        <v>0.18900000000000006</v>
      </c>
      <c r="BZ19" s="6"/>
      <c r="CA19" t="s">
        <v>109</v>
      </c>
      <c r="CB19" s="6">
        <v>8.9580000000000002</v>
      </c>
      <c r="CC19" s="12"/>
      <c r="CD19" s="6">
        <v>9.1389999999999993</v>
      </c>
      <c r="CE19" s="6">
        <f t="shared" si="12"/>
        <v>0.18099999999999916</v>
      </c>
      <c r="CF19" s="6">
        <f t="shared" si="13"/>
        <v>0.1509999999999998</v>
      </c>
      <c r="CG19" s="6"/>
      <c r="CH19" t="s">
        <v>109</v>
      </c>
      <c r="CI19" s="6">
        <v>9.2759999999999998</v>
      </c>
      <c r="CJ19" s="12"/>
      <c r="CK19" s="6">
        <v>9.4410000000000007</v>
      </c>
      <c r="CL19" s="6">
        <f t="shared" si="14"/>
        <v>0.16500000000000092</v>
      </c>
      <c r="CM19" s="6">
        <f t="shared" si="15"/>
        <v>5.8999999999999275E-2</v>
      </c>
      <c r="CN19" s="6"/>
      <c r="CO19" t="s">
        <v>109</v>
      </c>
      <c r="CP19" s="6">
        <v>9.74</v>
      </c>
      <c r="CQ19" s="12"/>
      <c r="CR19" s="6">
        <v>9.9019999999999992</v>
      </c>
      <c r="CS19" s="6">
        <f t="shared" si="16"/>
        <v>0.16199999999999903</v>
      </c>
      <c r="CT19" s="6">
        <f t="shared" si="17"/>
        <v>0.21799999999999997</v>
      </c>
      <c r="CV19" t="s">
        <v>109</v>
      </c>
      <c r="CW19" s="6">
        <v>37.572000000000003</v>
      </c>
      <c r="CX19" s="12"/>
      <c r="CY19" s="6">
        <v>39.134</v>
      </c>
      <c r="CZ19" s="6">
        <f t="shared" si="18"/>
        <v>1.5619999999999976</v>
      </c>
      <c r="DA19" s="6">
        <f t="shared" si="19"/>
        <v>0.19200000000000017</v>
      </c>
      <c r="DB19" s="6"/>
      <c r="DC19" t="s">
        <v>109</v>
      </c>
      <c r="DD19" s="6">
        <v>25.974</v>
      </c>
      <c r="DE19" s="12"/>
      <c r="DF19" s="6">
        <v>26.568999999999999</v>
      </c>
      <c r="DG19" s="6">
        <f t="shared" si="20"/>
        <v>0.59499999999999886</v>
      </c>
      <c r="DH19" s="6">
        <f t="shared" si="21"/>
        <v>0.33500000000000085</v>
      </c>
      <c r="DI19" s="6"/>
      <c r="DJ19" t="s">
        <v>109</v>
      </c>
      <c r="DK19" s="6">
        <v>36.481000000000002</v>
      </c>
      <c r="DL19" s="12"/>
      <c r="DM19" s="6">
        <v>37.225000000000001</v>
      </c>
      <c r="DN19" s="6">
        <f t="shared" si="22"/>
        <v>0.74399999999999977</v>
      </c>
      <c r="DO19" s="6">
        <f t="shared" si="23"/>
        <v>0.27899999999999636</v>
      </c>
      <c r="DP19" s="6"/>
      <c r="DQ19" t="s">
        <v>109</v>
      </c>
      <c r="DR19" s="6"/>
      <c r="DS19" s="12"/>
      <c r="DT19" s="6"/>
      <c r="DU19" s="6"/>
      <c r="DV19" s="6"/>
      <c r="DW19" s="6"/>
      <c r="DX19" t="s">
        <v>109</v>
      </c>
      <c r="DY19" s="6"/>
      <c r="DZ19" s="12"/>
      <c r="EA19" s="6"/>
      <c r="EB19" s="6"/>
      <c r="EC19" s="6"/>
      <c r="EE19" t="s">
        <v>109</v>
      </c>
      <c r="EF19" s="6">
        <v>3.2290000000000001</v>
      </c>
      <c r="EG19">
        <v>6</v>
      </c>
      <c r="EH19" s="6">
        <v>3.3050000000000002</v>
      </c>
      <c r="EI19" s="6">
        <f t="shared" si="28"/>
        <v>7.6000000000000068E-2</v>
      </c>
      <c r="EJ19" s="6">
        <f t="shared" si="29"/>
        <v>0.11599999999999966</v>
      </c>
      <c r="EL19" t="s">
        <v>109</v>
      </c>
      <c r="EM19" s="6">
        <v>4.0940000000000003</v>
      </c>
      <c r="EN19" s="12">
        <v>4</v>
      </c>
      <c r="EO19" s="6">
        <v>4.1399999999999997</v>
      </c>
      <c r="EP19" s="6">
        <f t="shared" si="30"/>
        <v>4.5999999999999375E-2</v>
      </c>
      <c r="EQ19" s="6">
        <f t="shared" si="31"/>
        <v>0.20900000000000052</v>
      </c>
      <c r="ER19" s="6"/>
      <c r="ES19" t="s">
        <v>109</v>
      </c>
      <c r="ET19" s="6">
        <v>3.5870000000000002</v>
      </c>
      <c r="EU19" s="12">
        <v>7</v>
      </c>
      <c r="EV19" s="6">
        <v>3.673</v>
      </c>
      <c r="EW19" s="6">
        <f t="shared" si="32"/>
        <v>8.5999999999999854E-2</v>
      </c>
      <c r="EX19" s="6">
        <f t="shared" si="33"/>
        <v>0.14800000000000013</v>
      </c>
      <c r="EZ19" t="s">
        <v>109</v>
      </c>
      <c r="FA19" s="6">
        <v>8.9320000000000004</v>
      </c>
      <c r="FB19">
        <v>10</v>
      </c>
      <c r="FC19" s="6">
        <v>9.0579999999999998</v>
      </c>
      <c r="FD19" s="6">
        <f t="shared" si="34"/>
        <v>0.12599999999999945</v>
      </c>
      <c r="FE19" s="6">
        <f t="shared" si="35"/>
        <v>0.1850000000000005</v>
      </c>
      <c r="FG19" t="s">
        <v>109</v>
      </c>
      <c r="FH19" s="6">
        <v>8.4149999999999991</v>
      </c>
      <c r="FI19">
        <v>11</v>
      </c>
      <c r="FJ19" s="6">
        <v>8.548</v>
      </c>
      <c r="FK19" s="6">
        <f t="shared" si="36"/>
        <v>0.1330000000000009</v>
      </c>
      <c r="FL19" s="6">
        <f t="shared" si="37"/>
        <v>0.13499999999999979</v>
      </c>
      <c r="FN19" t="s">
        <v>109</v>
      </c>
      <c r="FO19" s="6">
        <v>27.835999999999999</v>
      </c>
      <c r="FP19" s="12"/>
      <c r="FQ19" s="6">
        <v>28.535</v>
      </c>
      <c r="FR19" s="6">
        <f t="shared" si="38"/>
        <v>0.69900000000000162</v>
      </c>
      <c r="FS19" s="6">
        <f t="shared" si="39"/>
        <v>0.30999999999999872</v>
      </c>
      <c r="FT19" s="6"/>
      <c r="FU19" t="s">
        <v>109</v>
      </c>
      <c r="FV19" s="6">
        <v>23.449000000000002</v>
      </c>
      <c r="FW19" s="12"/>
      <c r="FX19" s="6">
        <v>23.91</v>
      </c>
      <c r="FY19" s="6">
        <f t="shared" si="40"/>
        <v>0.46099999999999852</v>
      </c>
      <c r="FZ19" s="6">
        <f t="shared" si="41"/>
        <v>0.39799999999999969</v>
      </c>
      <c r="GB19" t="s">
        <v>109</v>
      </c>
      <c r="GC19" s="6">
        <v>13.613</v>
      </c>
      <c r="GD19" s="12"/>
      <c r="GE19" s="6">
        <v>14.090999999999999</v>
      </c>
      <c r="GF19" s="6">
        <f t="shared" si="42"/>
        <v>0.47799999999999976</v>
      </c>
      <c r="GG19" s="6">
        <f t="shared" si="43"/>
        <v>0.10200000000000031</v>
      </c>
      <c r="GI19" t="s">
        <v>109</v>
      </c>
      <c r="GJ19" s="6">
        <v>18.044</v>
      </c>
      <c r="GK19" s="12"/>
      <c r="GL19" s="6">
        <v>18.265000000000001</v>
      </c>
      <c r="GM19" s="6">
        <f t="shared" si="44"/>
        <v>0.22100000000000009</v>
      </c>
      <c r="GN19" s="6">
        <f t="shared" si="45"/>
        <v>0.24899999999999878</v>
      </c>
      <c r="HC19" s="6"/>
    </row>
    <row r="20" spans="1:224" x14ac:dyDescent="0.25">
      <c r="A20" t="s">
        <v>91</v>
      </c>
      <c r="C20" s="6">
        <v>2.7269999999999999</v>
      </c>
      <c r="D20" s="6">
        <f>C21-C20</f>
        <v>0.70599999999999996</v>
      </c>
      <c r="E20" s="6"/>
      <c r="F20" s="6"/>
      <c r="G20" t="s">
        <v>91</v>
      </c>
      <c r="I20" s="6">
        <v>6.9420000000000002</v>
      </c>
      <c r="J20" s="6">
        <f>I21-I20</f>
        <v>7.3999999999999844E-2</v>
      </c>
      <c r="K20" s="6"/>
      <c r="L20" s="6"/>
      <c r="M20" t="s">
        <v>111</v>
      </c>
      <c r="N20" s="6">
        <v>10.042</v>
      </c>
      <c r="P20" s="6">
        <v>10.279</v>
      </c>
      <c r="Q20" s="6">
        <f t="shared" si="0"/>
        <v>0.2370000000000001</v>
      </c>
      <c r="R20" s="6">
        <f t="shared" si="1"/>
        <v>6.3000000000000611E-2</v>
      </c>
      <c r="S20" s="6"/>
      <c r="T20" t="s">
        <v>91</v>
      </c>
      <c r="V20" s="6">
        <v>5.5410000000000004</v>
      </c>
      <c r="W20" s="6">
        <f>V21-V20</f>
        <v>0.66699999999999982</v>
      </c>
      <c r="X20" s="6"/>
      <c r="Y20" s="6"/>
      <c r="Z20" t="s">
        <v>111</v>
      </c>
      <c r="AA20" s="6">
        <v>10.621</v>
      </c>
      <c r="AC20" s="6">
        <v>10.802</v>
      </c>
      <c r="AD20" s="6">
        <f t="shared" si="2"/>
        <v>0.18099999999999916</v>
      </c>
      <c r="AE20" s="6">
        <f t="shared" si="3"/>
        <v>6.9000000000000838E-2</v>
      </c>
      <c r="AF20" s="6"/>
      <c r="AG20" t="s">
        <v>91</v>
      </c>
      <c r="AI20" s="6">
        <v>7.37</v>
      </c>
      <c r="AJ20" s="6">
        <f>AI21-AI20</f>
        <v>0.64599999999999991</v>
      </c>
      <c r="AK20" s="6"/>
      <c r="AL20" s="6"/>
      <c r="AM20" t="s">
        <v>91</v>
      </c>
      <c r="AO20" s="6">
        <v>5.3150000000000004</v>
      </c>
      <c r="AP20" s="6">
        <f>AO21-AO20</f>
        <v>0.31099999999999994</v>
      </c>
      <c r="AQ20" s="6"/>
      <c r="AR20" s="6"/>
      <c r="AS20" t="s">
        <v>111</v>
      </c>
      <c r="AT20" s="6">
        <v>15.534000000000001</v>
      </c>
      <c r="AU20" s="12"/>
      <c r="AV20" s="6">
        <v>16.361000000000001</v>
      </c>
      <c r="AW20" s="6">
        <f t="shared" si="4"/>
        <v>0.82699999999999996</v>
      </c>
      <c r="AX20" s="6">
        <f t="shared" si="5"/>
        <v>0.16300000000000026</v>
      </c>
      <c r="AY20" s="6"/>
      <c r="AZ20" t="s">
        <v>111</v>
      </c>
      <c r="BA20" s="6">
        <v>17.690999999999999</v>
      </c>
      <c r="BB20" s="12"/>
      <c r="BC20" s="6">
        <v>18.263999999999999</v>
      </c>
      <c r="BD20" s="6">
        <f t="shared" si="6"/>
        <v>0.5730000000000004</v>
      </c>
      <c r="BE20" s="6">
        <f t="shared" si="7"/>
        <v>0.14100000000000179</v>
      </c>
      <c r="BG20" t="s">
        <v>91</v>
      </c>
      <c r="BI20" s="6">
        <v>9.5030000000000001</v>
      </c>
      <c r="BJ20" s="6">
        <f>BI21-BI20</f>
        <v>0.31899999999999906</v>
      </c>
      <c r="BK20" s="6"/>
      <c r="BL20" s="6"/>
      <c r="BM20" t="s">
        <v>111</v>
      </c>
      <c r="BN20" s="6">
        <v>23.091999999999999</v>
      </c>
      <c r="BO20" s="12"/>
      <c r="BP20" s="6">
        <v>23.713000000000001</v>
      </c>
      <c r="BQ20" s="6">
        <f t="shared" si="8"/>
        <v>0.62100000000000222</v>
      </c>
      <c r="BR20" s="6">
        <f t="shared" si="9"/>
        <v>0.23300000000000054</v>
      </c>
      <c r="BS20" s="6"/>
      <c r="BT20" t="s">
        <v>111</v>
      </c>
      <c r="BU20" s="6">
        <v>21.119</v>
      </c>
      <c r="BV20" s="12"/>
      <c r="BW20" s="6">
        <v>21.375</v>
      </c>
      <c r="BX20" s="6">
        <f t="shared" si="10"/>
        <v>0.25600000000000023</v>
      </c>
      <c r="BY20" s="6">
        <f t="shared" si="11"/>
        <v>0.26200000000000045</v>
      </c>
      <c r="BZ20" s="6"/>
      <c r="CA20" t="s">
        <v>111</v>
      </c>
      <c r="CB20" s="6">
        <v>9.2899999999999991</v>
      </c>
      <c r="CC20" s="12"/>
      <c r="CD20" s="6">
        <v>9.4619999999999997</v>
      </c>
      <c r="CE20" s="6">
        <f t="shared" si="12"/>
        <v>0.1720000000000006</v>
      </c>
      <c r="CF20" s="6">
        <f t="shared" si="13"/>
        <v>0.1509999999999998</v>
      </c>
      <c r="CG20" s="6"/>
      <c r="CH20" t="s">
        <v>111</v>
      </c>
      <c r="CI20" s="6">
        <v>9.5</v>
      </c>
      <c r="CJ20" s="12"/>
      <c r="CK20" s="6">
        <v>9.6229999999999993</v>
      </c>
      <c r="CL20" s="6">
        <f t="shared" si="14"/>
        <v>0.12299999999999933</v>
      </c>
      <c r="CM20" s="6">
        <f t="shared" si="15"/>
        <v>7.5000000000001066E-2</v>
      </c>
      <c r="CN20" s="6"/>
      <c r="CO20" t="s">
        <v>111</v>
      </c>
      <c r="CP20" s="6">
        <v>10.119999999999999</v>
      </c>
      <c r="CQ20" s="12"/>
      <c r="CR20" s="6">
        <v>10.31</v>
      </c>
      <c r="CS20" s="6">
        <f t="shared" si="16"/>
        <v>0.19000000000000128</v>
      </c>
      <c r="CT20" s="6">
        <f t="shared" si="17"/>
        <v>0.20099999999999874</v>
      </c>
      <c r="CV20" t="s">
        <v>111</v>
      </c>
      <c r="CW20" s="6">
        <v>39.326000000000001</v>
      </c>
      <c r="CX20" s="12"/>
      <c r="CY20" s="6">
        <v>40.869</v>
      </c>
      <c r="CZ20" s="6">
        <f t="shared" si="18"/>
        <v>1.5429999999999993</v>
      </c>
      <c r="DA20" s="6">
        <f t="shared" si="19"/>
        <v>0.18200000000000216</v>
      </c>
      <c r="DB20" s="6"/>
      <c r="DC20" t="s">
        <v>111</v>
      </c>
      <c r="DD20" s="6">
        <v>26.904</v>
      </c>
      <c r="DE20" s="12"/>
      <c r="DF20" s="6">
        <v>27.530999999999999</v>
      </c>
      <c r="DG20" s="6">
        <f t="shared" si="20"/>
        <v>0.62699999999999889</v>
      </c>
      <c r="DH20" s="6">
        <f t="shared" si="21"/>
        <v>0.31200000000000117</v>
      </c>
      <c r="DI20" s="6"/>
      <c r="DJ20" t="s">
        <v>111</v>
      </c>
      <c r="DK20" s="6">
        <v>37.503999999999998</v>
      </c>
      <c r="DL20" s="12"/>
      <c r="DM20" s="6">
        <v>38.277000000000001</v>
      </c>
      <c r="DN20" s="6">
        <f t="shared" si="22"/>
        <v>0.77300000000000324</v>
      </c>
      <c r="DO20" s="6">
        <f t="shared" si="23"/>
        <v>0.3609999999999971</v>
      </c>
      <c r="DP20" s="6"/>
      <c r="DQ20" t="s">
        <v>111</v>
      </c>
      <c r="DR20" s="6"/>
      <c r="DS20" s="12"/>
      <c r="DT20" s="6"/>
      <c r="DU20" s="6"/>
      <c r="DV20" s="6"/>
      <c r="DW20" s="6"/>
      <c r="DX20" t="s">
        <v>111</v>
      </c>
      <c r="DY20" s="6"/>
      <c r="DZ20" s="12"/>
      <c r="EA20" s="6"/>
      <c r="EB20" s="6"/>
      <c r="EC20" s="6"/>
      <c r="EE20" t="s">
        <v>111</v>
      </c>
      <c r="EF20" s="6">
        <v>3.4209999999999998</v>
      </c>
      <c r="EG20">
        <v>6</v>
      </c>
      <c r="EH20" s="6">
        <v>3.496</v>
      </c>
      <c r="EI20" s="6">
        <f t="shared" si="28"/>
        <v>7.5000000000000178E-2</v>
      </c>
      <c r="EJ20" s="6">
        <f t="shared" si="29"/>
        <v>0.12999999999999989</v>
      </c>
      <c r="EL20" t="s">
        <v>111</v>
      </c>
      <c r="EM20" s="6">
        <v>4.3490000000000002</v>
      </c>
      <c r="EN20" s="12">
        <v>4</v>
      </c>
      <c r="EO20" s="6">
        <v>4.3970000000000002</v>
      </c>
      <c r="EP20" s="6">
        <f t="shared" si="30"/>
        <v>4.8000000000000043E-2</v>
      </c>
      <c r="EQ20" s="6">
        <f t="shared" si="31"/>
        <v>0.18100000000000005</v>
      </c>
      <c r="ER20" s="6"/>
      <c r="ES20" t="s">
        <v>111</v>
      </c>
      <c r="ET20" s="6">
        <v>3.8210000000000002</v>
      </c>
      <c r="EU20" s="12">
        <v>6</v>
      </c>
      <c r="EV20" s="6">
        <v>3.8919999999999999</v>
      </c>
      <c r="EW20" s="6">
        <f t="shared" si="32"/>
        <v>7.099999999999973E-2</v>
      </c>
      <c r="EX20" s="6">
        <f t="shared" si="33"/>
        <v>0.16100000000000003</v>
      </c>
      <c r="EZ20" t="s">
        <v>111</v>
      </c>
      <c r="FA20" s="6">
        <v>9.2430000000000003</v>
      </c>
      <c r="FB20">
        <v>10</v>
      </c>
      <c r="FC20" s="6">
        <v>9.3689999999999998</v>
      </c>
      <c r="FD20" s="6">
        <f t="shared" si="34"/>
        <v>0.12599999999999945</v>
      </c>
      <c r="FE20" s="6">
        <f t="shared" si="35"/>
        <v>0.18100000000000094</v>
      </c>
      <c r="FG20" t="s">
        <v>111</v>
      </c>
      <c r="FH20" s="6">
        <v>8.6829999999999998</v>
      </c>
      <c r="FI20">
        <v>10</v>
      </c>
      <c r="FJ20" s="6">
        <v>8.8019999999999996</v>
      </c>
      <c r="FK20" s="6">
        <f t="shared" si="36"/>
        <v>0.11899999999999977</v>
      </c>
      <c r="FL20" s="6">
        <f t="shared" si="37"/>
        <v>0.13700000000000045</v>
      </c>
      <c r="FN20" t="s">
        <v>111</v>
      </c>
      <c r="FO20" s="6">
        <v>28.844999999999999</v>
      </c>
      <c r="FP20" s="12"/>
      <c r="FQ20" s="6">
        <v>29.588000000000001</v>
      </c>
      <c r="FR20" s="6">
        <f t="shared" si="38"/>
        <v>0.7430000000000021</v>
      </c>
      <c r="FS20" s="6">
        <f t="shared" si="39"/>
        <v>0.26099999999999923</v>
      </c>
      <c r="FT20" s="6"/>
      <c r="FU20" t="s">
        <v>111</v>
      </c>
      <c r="FV20" s="6">
        <v>24.308</v>
      </c>
      <c r="FW20" s="12"/>
      <c r="FX20" s="6">
        <v>24.832999999999998</v>
      </c>
      <c r="FY20" s="6">
        <f t="shared" si="40"/>
        <v>0.52499999999999858</v>
      </c>
      <c r="FZ20" s="6">
        <f t="shared" si="41"/>
        <v>0.2690000000000019</v>
      </c>
      <c r="GB20" t="s">
        <v>111</v>
      </c>
      <c r="GC20" s="6">
        <v>14.193</v>
      </c>
      <c r="GD20" s="12"/>
      <c r="GE20" s="6">
        <v>14.667</v>
      </c>
      <c r="GF20" s="6">
        <f t="shared" si="42"/>
        <v>0.4740000000000002</v>
      </c>
      <c r="GG20" s="6">
        <f t="shared" si="43"/>
        <v>0.12299999999999933</v>
      </c>
      <c r="GI20" t="s">
        <v>111</v>
      </c>
      <c r="GJ20" s="6">
        <v>18.513999999999999</v>
      </c>
      <c r="GK20" s="12"/>
      <c r="GL20" s="6">
        <v>18.722000000000001</v>
      </c>
      <c r="GM20" s="6">
        <f t="shared" si="44"/>
        <v>0.20800000000000196</v>
      </c>
      <c r="GN20" s="6">
        <f t="shared" si="45"/>
        <v>0.42899999999999849</v>
      </c>
      <c r="HC20" s="6"/>
    </row>
    <row r="21" spans="1:224" x14ac:dyDescent="0.25">
      <c r="B21" t="s">
        <v>101</v>
      </c>
      <c r="C21" s="6">
        <v>3.4329999999999998</v>
      </c>
      <c r="D21" s="6"/>
      <c r="E21" s="6">
        <f>C22-C21</f>
        <v>7.8000000000000291E-2</v>
      </c>
      <c r="F21" s="6"/>
      <c r="H21" t="s">
        <v>101</v>
      </c>
      <c r="I21" s="6">
        <v>7.016</v>
      </c>
      <c r="J21" s="6"/>
      <c r="K21" s="6">
        <f>I22-I21</f>
        <v>6.4000000000000057E-2</v>
      </c>
      <c r="L21" s="6"/>
      <c r="M21" t="s">
        <v>113</v>
      </c>
      <c r="N21" s="6">
        <v>10.342000000000001</v>
      </c>
      <c r="P21" s="6">
        <v>10.522</v>
      </c>
      <c r="Q21" s="6">
        <f t="shared" si="0"/>
        <v>0.17999999999999972</v>
      </c>
      <c r="R21" s="6">
        <f t="shared" si="1"/>
        <v>7.6000000000000512E-2</v>
      </c>
      <c r="S21" s="6"/>
      <c r="U21" t="s">
        <v>101</v>
      </c>
      <c r="V21" s="6">
        <v>6.2080000000000002</v>
      </c>
      <c r="W21" s="6"/>
      <c r="X21" s="6">
        <f>V22-V21</f>
        <v>0.21600000000000019</v>
      </c>
      <c r="Y21" s="6"/>
      <c r="Z21" t="s">
        <v>113</v>
      </c>
      <c r="AA21" s="6">
        <v>10.871</v>
      </c>
      <c r="AC21" s="6">
        <v>11.071</v>
      </c>
      <c r="AD21" s="6">
        <f t="shared" si="2"/>
        <v>0.19999999999999929</v>
      </c>
      <c r="AE21" s="6">
        <f t="shared" si="3"/>
        <v>4.7000000000000597E-2</v>
      </c>
      <c r="AF21" s="6"/>
      <c r="AH21" t="s">
        <v>101</v>
      </c>
      <c r="AI21" s="6">
        <v>8.016</v>
      </c>
      <c r="AJ21" s="6"/>
      <c r="AK21" s="6">
        <f>AI22-AI21</f>
        <v>0.16799999999999926</v>
      </c>
      <c r="AL21" s="6"/>
      <c r="AN21" t="s">
        <v>101</v>
      </c>
      <c r="AO21" s="6">
        <v>5.6260000000000003</v>
      </c>
      <c r="AP21" s="6"/>
      <c r="AQ21" s="6">
        <f>AO22-AO21</f>
        <v>8.8000000000000078E-2</v>
      </c>
      <c r="AR21" s="6"/>
      <c r="AS21" t="s">
        <v>113</v>
      </c>
      <c r="AT21" s="6">
        <v>16.524000000000001</v>
      </c>
      <c r="AU21" s="12"/>
      <c r="AV21" s="6">
        <v>17.225000000000001</v>
      </c>
      <c r="AW21" s="6">
        <f t="shared" si="4"/>
        <v>0.70100000000000051</v>
      </c>
      <c r="AX21" s="6">
        <f t="shared" si="5"/>
        <v>0.16499999999999915</v>
      </c>
      <c r="AY21" s="6"/>
      <c r="AZ21" t="s">
        <v>113</v>
      </c>
      <c r="BA21" s="6">
        <v>18.405000000000001</v>
      </c>
      <c r="BB21" s="12"/>
      <c r="BC21" s="6">
        <v>18.875</v>
      </c>
      <c r="BD21" s="6">
        <f t="shared" si="6"/>
        <v>0.46999999999999886</v>
      </c>
      <c r="BE21" s="6">
        <f t="shared" si="7"/>
        <v>0.21399999999999864</v>
      </c>
      <c r="BH21" t="s">
        <v>101</v>
      </c>
      <c r="BI21" s="6">
        <v>9.8219999999999992</v>
      </c>
      <c r="BJ21" s="6"/>
      <c r="BK21" s="6">
        <f>BI22-BI21</f>
        <v>0.36600000000000144</v>
      </c>
      <c r="BL21" s="6"/>
      <c r="BM21" t="s">
        <v>113</v>
      </c>
      <c r="BN21" s="6">
        <v>23.946000000000002</v>
      </c>
      <c r="BO21" s="12"/>
      <c r="BP21" s="6">
        <v>24.64</v>
      </c>
      <c r="BQ21" s="6">
        <f t="shared" si="8"/>
        <v>0.69399999999999906</v>
      </c>
      <c r="BR21" s="6">
        <f t="shared" si="9"/>
        <v>0.20799999999999841</v>
      </c>
      <c r="BS21" s="6"/>
      <c r="BT21" t="s">
        <v>113</v>
      </c>
      <c r="BU21" s="6">
        <v>21.637</v>
      </c>
      <c r="BV21" s="12"/>
      <c r="BW21" s="6">
        <v>21.908999999999999</v>
      </c>
      <c r="BX21" s="6">
        <f t="shared" si="10"/>
        <v>0.27199999999999847</v>
      </c>
      <c r="BY21" s="6">
        <f t="shared" si="11"/>
        <v>0.20400000000000063</v>
      </c>
      <c r="BZ21" s="6"/>
      <c r="CA21" t="s">
        <v>113</v>
      </c>
      <c r="CB21" s="6">
        <v>9.6129999999999995</v>
      </c>
      <c r="CC21" s="12"/>
      <c r="CD21" s="6">
        <v>9.782</v>
      </c>
      <c r="CE21" s="6">
        <f t="shared" si="12"/>
        <v>0.16900000000000048</v>
      </c>
      <c r="CF21" s="6">
        <f t="shared" si="13"/>
        <v>0.19299999999999962</v>
      </c>
      <c r="CG21" s="6"/>
      <c r="CH21" t="s">
        <v>113</v>
      </c>
      <c r="CI21" s="6">
        <v>9.6980000000000004</v>
      </c>
      <c r="CJ21" s="12"/>
      <c r="CK21" s="6">
        <v>9.8490000000000002</v>
      </c>
      <c r="CL21" s="6">
        <f t="shared" si="14"/>
        <v>0.1509999999999998</v>
      </c>
      <c r="CM21" s="6">
        <f t="shared" si="15"/>
        <v>0.11299999999999955</v>
      </c>
      <c r="CN21" s="6"/>
      <c r="CO21" t="s">
        <v>113</v>
      </c>
      <c r="CP21" s="6">
        <v>10.510999999999999</v>
      </c>
      <c r="CQ21" s="12"/>
      <c r="CR21" s="6">
        <v>10.698</v>
      </c>
      <c r="CS21" s="6">
        <f t="shared" si="16"/>
        <v>0.18700000000000117</v>
      </c>
      <c r="CT21" s="6">
        <f t="shared" si="17"/>
        <v>0.2240000000000002</v>
      </c>
      <c r="CV21" t="s">
        <v>113</v>
      </c>
      <c r="CW21" s="6">
        <v>41.051000000000002</v>
      </c>
      <c r="CX21" s="12"/>
      <c r="CY21" s="6">
        <v>42.738999999999997</v>
      </c>
      <c r="CZ21" s="6">
        <f t="shared" si="18"/>
        <v>1.6879999999999953</v>
      </c>
      <c r="DA21" s="6">
        <f t="shared" si="19"/>
        <v>0.17600000000000193</v>
      </c>
      <c r="DB21" s="6"/>
      <c r="DC21" t="s">
        <v>113</v>
      </c>
      <c r="DD21" s="6">
        <v>27.843</v>
      </c>
      <c r="DE21" s="12"/>
      <c r="DF21" s="6">
        <v>28.283000000000001</v>
      </c>
      <c r="DG21" s="6">
        <f t="shared" si="20"/>
        <v>0.44000000000000128</v>
      </c>
      <c r="DH21" s="6">
        <f t="shared" si="21"/>
        <v>8.5999999999998522E-2</v>
      </c>
      <c r="DI21" s="6"/>
      <c r="DJ21" t="s">
        <v>113</v>
      </c>
      <c r="DK21" s="6">
        <v>38.637999999999998</v>
      </c>
      <c r="DL21" s="12"/>
      <c r="DM21" s="6">
        <v>39.405000000000001</v>
      </c>
      <c r="DN21" s="6">
        <f t="shared" si="22"/>
        <v>0.76700000000000301</v>
      </c>
      <c r="DO21" s="6">
        <f t="shared" si="23"/>
        <v>0.3680000000000021</v>
      </c>
      <c r="DP21" s="6"/>
      <c r="DQ21" t="s">
        <v>113</v>
      </c>
      <c r="DR21" s="6"/>
      <c r="DS21" s="12"/>
      <c r="DT21" s="6"/>
      <c r="DU21" s="6"/>
      <c r="DV21" s="6"/>
      <c r="DW21" s="6"/>
      <c r="DX21" t="s">
        <v>113</v>
      </c>
      <c r="DY21" s="6"/>
      <c r="DZ21" s="12"/>
      <c r="EA21" s="6"/>
      <c r="EB21" s="6"/>
      <c r="EC21" s="6"/>
      <c r="EE21" t="s">
        <v>113</v>
      </c>
      <c r="EF21" s="6">
        <v>3.6259999999999999</v>
      </c>
      <c r="EG21">
        <v>7</v>
      </c>
      <c r="EH21" s="6">
        <v>3.714</v>
      </c>
      <c r="EI21" s="6">
        <f t="shared" si="28"/>
        <v>8.8000000000000078E-2</v>
      </c>
      <c r="EJ21" s="6">
        <f t="shared" si="29"/>
        <v>0.10400000000000009</v>
      </c>
      <c r="EL21" t="s">
        <v>113</v>
      </c>
      <c r="EM21" s="6">
        <v>4.5780000000000003</v>
      </c>
      <c r="EN21" s="12">
        <v>4</v>
      </c>
      <c r="EO21" s="6">
        <v>4.6280000000000001</v>
      </c>
      <c r="EP21" s="6">
        <f t="shared" si="30"/>
        <v>4.9999999999999822E-2</v>
      </c>
      <c r="EQ21" s="6">
        <f t="shared" si="31"/>
        <v>0.19399999999999995</v>
      </c>
      <c r="ER21" s="6"/>
      <c r="ES21" t="s">
        <v>113</v>
      </c>
      <c r="ET21" s="6">
        <v>4.0529999999999999</v>
      </c>
      <c r="EU21" s="12">
        <v>7</v>
      </c>
      <c r="EV21" s="6">
        <v>4.1379999999999999</v>
      </c>
      <c r="EW21" s="6">
        <f t="shared" si="32"/>
        <v>8.4999999999999964E-2</v>
      </c>
      <c r="EX21" s="6">
        <f t="shared" si="33"/>
        <v>0.15899999999999981</v>
      </c>
      <c r="EZ21" t="s">
        <v>113</v>
      </c>
      <c r="FA21" s="6">
        <v>9.5500000000000007</v>
      </c>
      <c r="FB21">
        <v>10</v>
      </c>
      <c r="FC21" s="6">
        <v>9.6780000000000008</v>
      </c>
      <c r="FD21" s="6">
        <f t="shared" si="34"/>
        <v>0.12800000000000011</v>
      </c>
      <c r="FE21" s="6">
        <f t="shared" si="35"/>
        <v>0.20899999999999963</v>
      </c>
      <c r="FG21" t="s">
        <v>113</v>
      </c>
      <c r="FH21" s="6">
        <v>8.9390000000000001</v>
      </c>
      <c r="FI21">
        <v>11</v>
      </c>
      <c r="FJ21" s="6">
        <v>9.07</v>
      </c>
      <c r="FK21" s="6">
        <f t="shared" si="36"/>
        <v>0.13100000000000023</v>
      </c>
      <c r="FL21" s="6">
        <f t="shared" si="37"/>
        <v>0.14700000000000024</v>
      </c>
      <c r="FN21" t="s">
        <v>113</v>
      </c>
      <c r="FO21" s="6">
        <v>29.849</v>
      </c>
      <c r="FP21" s="12"/>
      <c r="FQ21" s="6">
        <v>30.568999999999999</v>
      </c>
      <c r="FR21" s="6">
        <f t="shared" si="38"/>
        <v>0.71999999999999886</v>
      </c>
      <c r="FS21" s="6">
        <f t="shared" si="39"/>
        <v>0.21000000000000085</v>
      </c>
      <c r="FT21" s="6"/>
      <c r="FU21" t="s">
        <v>113</v>
      </c>
      <c r="FV21" s="6">
        <v>25.102</v>
      </c>
      <c r="FW21" s="12"/>
      <c r="FX21" s="6">
        <v>25.547999999999998</v>
      </c>
      <c r="FY21" s="6">
        <f t="shared" si="40"/>
        <v>0.44599999999999795</v>
      </c>
      <c r="FZ21" s="6">
        <f t="shared" si="41"/>
        <v>0.32100000000000151</v>
      </c>
      <c r="GB21" t="s">
        <v>113</v>
      </c>
      <c r="GC21" s="6">
        <v>14.79</v>
      </c>
      <c r="GD21" s="12"/>
      <c r="GE21" s="6">
        <v>15.457000000000001</v>
      </c>
      <c r="GF21" s="6">
        <f t="shared" si="42"/>
        <v>0.66700000000000159</v>
      </c>
      <c r="GG21" s="6">
        <f t="shared" si="43"/>
        <v>6.4999999999999503E-2</v>
      </c>
      <c r="GI21" t="s">
        <v>113</v>
      </c>
      <c r="GJ21" s="6">
        <v>19.151</v>
      </c>
      <c r="GK21" s="12"/>
      <c r="GL21" s="6">
        <v>19.434999999999999</v>
      </c>
      <c r="GM21" s="6">
        <f t="shared" si="44"/>
        <v>0.28399999999999892</v>
      </c>
      <c r="GN21" s="6">
        <f t="shared" si="45"/>
        <v>0.37300000000000111</v>
      </c>
      <c r="HC21" s="6"/>
    </row>
    <row r="22" spans="1:224" x14ac:dyDescent="0.25">
      <c r="A22" t="s">
        <v>92</v>
      </c>
      <c r="C22" s="6">
        <v>3.5110000000000001</v>
      </c>
      <c r="D22" s="6">
        <f>C23-C22</f>
        <v>0.11399999999999988</v>
      </c>
      <c r="E22" s="6"/>
      <c r="F22" s="6"/>
      <c r="G22" t="s">
        <v>92</v>
      </c>
      <c r="I22" s="6">
        <v>7.08</v>
      </c>
      <c r="J22" s="6">
        <f>I23-I22</f>
        <v>1.0180000000000007</v>
      </c>
      <c r="K22" s="6"/>
      <c r="L22" s="6"/>
      <c r="M22" t="s">
        <v>115</v>
      </c>
      <c r="N22" s="6">
        <v>10.598000000000001</v>
      </c>
      <c r="P22" s="6">
        <v>10.965999999999999</v>
      </c>
      <c r="Q22" s="6">
        <f t="shared" si="0"/>
        <v>0.36799999999999855</v>
      </c>
      <c r="R22" s="6">
        <f t="shared" si="1"/>
        <v>7.800000000000118E-2</v>
      </c>
      <c r="S22" s="6"/>
      <c r="T22" t="s">
        <v>92</v>
      </c>
      <c r="V22" s="6">
        <v>6.4240000000000004</v>
      </c>
      <c r="W22" s="6">
        <f>V23-V22</f>
        <v>0.26600000000000001</v>
      </c>
      <c r="X22" s="6"/>
      <c r="Y22" s="6"/>
      <c r="Z22" t="s">
        <v>115</v>
      </c>
      <c r="AA22" s="6">
        <v>11.118</v>
      </c>
      <c r="AC22" s="6">
        <v>11.385999999999999</v>
      </c>
      <c r="AD22" s="6">
        <f t="shared" si="2"/>
        <v>0.26799999999999891</v>
      </c>
      <c r="AE22" s="6">
        <f t="shared" si="3"/>
        <v>6.3000000000000611E-2</v>
      </c>
      <c r="AF22" s="6"/>
      <c r="AG22" t="s">
        <v>92</v>
      </c>
      <c r="AI22" s="6">
        <v>8.1839999999999993</v>
      </c>
      <c r="AJ22" s="6">
        <f>AI23-AI22</f>
        <v>0.78600000000000136</v>
      </c>
      <c r="AK22" s="6"/>
      <c r="AL22" s="6"/>
      <c r="AM22" t="s">
        <v>92</v>
      </c>
      <c r="AO22" s="6">
        <v>5.7140000000000004</v>
      </c>
      <c r="AP22" s="6">
        <f>AO23-AO22</f>
        <v>0.85599999999999987</v>
      </c>
      <c r="AQ22" s="6"/>
      <c r="AR22" s="6"/>
      <c r="AS22" t="s">
        <v>115</v>
      </c>
      <c r="AT22" s="6">
        <v>17.39</v>
      </c>
      <c r="AU22" s="12"/>
      <c r="AV22" s="6">
        <v>17.863</v>
      </c>
      <c r="AW22" s="6">
        <f t="shared" si="4"/>
        <v>0.47299999999999898</v>
      </c>
      <c r="AX22" s="6">
        <f t="shared" si="5"/>
        <v>0.16400000000000148</v>
      </c>
      <c r="AY22" s="6"/>
      <c r="AZ22" t="s">
        <v>115</v>
      </c>
      <c r="BA22" s="6">
        <v>19.088999999999999</v>
      </c>
      <c r="BB22" s="12"/>
      <c r="BC22" s="6"/>
      <c r="BD22" s="6"/>
      <c r="BE22" s="6"/>
      <c r="BG22" t="s">
        <v>92</v>
      </c>
      <c r="BI22" s="6">
        <v>10.188000000000001</v>
      </c>
      <c r="BJ22" s="6">
        <f>BI23-BI22</f>
        <v>1.2409999999999997</v>
      </c>
      <c r="BK22" s="6"/>
      <c r="BL22" s="6"/>
      <c r="BM22" t="s">
        <v>115</v>
      </c>
      <c r="BN22" s="6">
        <v>24.847999999999999</v>
      </c>
      <c r="BO22" s="12"/>
      <c r="BP22" s="6">
        <v>25.617999999999999</v>
      </c>
      <c r="BQ22" s="6">
        <f t="shared" si="8"/>
        <v>0.76999999999999957</v>
      </c>
      <c r="BR22" s="6">
        <f t="shared" si="9"/>
        <v>0.28300000000000125</v>
      </c>
      <c r="BS22" s="6"/>
      <c r="BT22" t="s">
        <v>115</v>
      </c>
      <c r="BU22" s="6">
        <v>22.113</v>
      </c>
      <c r="BV22" s="12"/>
      <c r="BW22" s="6">
        <v>22.399000000000001</v>
      </c>
      <c r="BX22" s="6">
        <f t="shared" si="10"/>
        <v>0.28600000000000136</v>
      </c>
      <c r="BY22" s="6">
        <f t="shared" si="11"/>
        <v>0.18900000000000006</v>
      </c>
      <c r="BZ22" s="6"/>
      <c r="CA22" t="s">
        <v>115</v>
      </c>
      <c r="CB22" s="6">
        <v>9.9749999999999996</v>
      </c>
      <c r="CC22" s="12"/>
      <c r="CD22" s="6">
        <v>10.156000000000001</v>
      </c>
      <c r="CE22" s="6">
        <f t="shared" si="12"/>
        <v>0.18100000000000094</v>
      </c>
      <c r="CF22" s="6">
        <f t="shared" si="13"/>
        <v>0.16499999999999915</v>
      </c>
      <c r="CG22" s="6"/>
      <c r="CH22" t="s">
        <v>115</v>
      </c>
      <c r="CI22" s="6">
        <v>9.9619999999999997</v>
      </c>
      <c r="CJ22" s="12"/>
      <c r="CK22" s="6">
        <v>10.141</v>
      </c>
      <c r="CL22" s="6">
        <f t="shared" si="14"/>
        <v>0.17900000000000027</v>
      </c>
      <c r="CM22" s="6">
        <f t="shared" si="15"/>
        <v>7.6000000000000512E-2</v>
      </c>
      <c r="CN22" s="6"/>
      <c r="CO22" t="s">
        <v>115</v>
      </c>
      <c r="CP22" s="6">
        <v>10.922000000000001</v>
      </c>
      <c r="CQ22" s="12"/>
      <c r="CR22" s="6">
        <v>11.106</v>
      </c>
      <c r="CS22" s="6">
        <f t="shared" si="16"/>
        <v>0.18399999999999928</v>
      </c>
      <c r="CT22" s="6">
        <f t="shared" si="17"/>
        <v>0.3230000000000004</v>
      </c>
      <c r="CV22" t="s">
        <v>115</v>
      </c>
      <c r="CW22" s="6">
        <v>42.914999999999999</v>
      </c>
      <c r="CX22" s="12"/>
      <c r="CY22" s="6">
        <v>46.262999999999998</v>
      </c>
      <c r="CZ22" s="6">
        <f t="shared" si="18"/>
        <v>3.347999999999999</v>
      </c>
      <c r="DA22" s="6">
        <f t="shared" si="19"/>
        <v>0.14300000000000068</v>
      </c>
      <c r="DB22" s="6"/>
      <c r="DC22" t="s">
        <v>115</v>
      </c>
      <c r="DD22" s="6">
        <v>28.369</v>
      </c>
      <c r="DE22" s="12"/>
      <c r="DF22" s="6">
        <v>28.867000000000001</v>
      </c>
      <c r="DG22" s="6">
        <f t="shared" si="20"/>
        <v>0.49800000000000111</v>
      </c>
      <c r="DH22" s="6">
        <f t="shared" si="21"/>
        <v>0.23999999999999844</v>
      </c>
      <c r="DI22" s="6"/>
      <c r="DJ22" t="s">
        <v>115</v>
      </c>
      <c r="DK22" s="6">
        <v>39.773000000000003</v>
      </c>
      <c r="DL22" s="12"/>
      <c r="DM22" s="6">
        <v>40.405999999999999</v>
      </c>
      <c r="DN22" s="6">
        <f t="shared" si="22"/>
        <v>0.63299999999999557</v>
      </c>
      <c r="DO22" s="6">
        <f t="shared" si="23"/>
        <v>0.27799999999999869</v>
      </c>
      <c r="DP22" s="6"/>
      <c r="DQ22" t="s">
        <v>115</v>
      </c>
      <c r="DR22" s="6"/>
      <c r="DS22" s="12"/>
      <c r="DT22" s="6"/>
      <c r="DU22" s="6"/>
      <c r="DV22" s="6"/>
      <c r="DW22" s="6"/>
      <c r="DX22" t="s">
        <v>115</v>
      </c>
      <c r="DY22" s="6"/>
      <c r="DZ22" s="12"/>
      <c r="EA22" s="6"/>
      <c r="EB22" s="6"/>
      <c r="EC22" s="6"/>
      <c r="EE22" t="s">
        <v>115</v>
      </c>
      <c r="EF22" s="6">
        <v>3.8180000000000001</v>
      </c>
      <c r="EG22">
        <v>7</v>
      </c>
      <c r="EH22" s="6">
        <v>3.9079999999999999</v>
      </c>
      <c r="EI22" s="6">
        <f t="shared" si="28"/>
        <v>8.9999999999999858E-2</v>
      </c>
      <c r="EJ22" s="6">
        <f t="shared" si="29"/>
        <v>0.11499999999999977</v>
      </c>
      <c r="EL22" t="s">
        <v>115</v>
      </c>
      <c r="EM22" s="6">
        <v>4.8220000000000001</v>
      </c>
      <c r="EN22" s="12">
        <v>4</v>
      </c>
      <c r="EO22" s="6">
        <v>4.8719999999999999</v>
      </c>
      <c r="EP22" s="6">
        <f t="shared" si="30"/>
        <v>4.9999999999999822E-2</v>
      </c>
      <c r="EQ22" s="6">
        <f t="shared" si="31"/>
        <v>0.20699999999999985</v>
      </c>
      <c r="ER22" s="6"/>
      <c r="ES22" t="s">
        <v>115</v>
      </c>
      <c r="ET22" s="6">
        <v>4.2969999999999997</v>
      </c>
      <c r="EU22" s="12">
        <v>7</v>
      </c>
      <c r="EV22" s="6">
        <v>4.383</v>
      </c>
      <c r="EW22" s="6">
        <f t="shared" si="32"/>
        <v>8.6000000000000298E-2</v>
      </c>
      <c r="EX22" s="6">
        <f t="shared" si="33"/>
        <v>0.14599999999999991</v>
      </c>
      <c r="EZ22" t="s">
        <v>115</v>
      </c>
      <c r="FA22" s="6">
        <v>9.8870000000000005</v>
      </c>
      <c r="FB22">
        <v>10</v>
      </c>
      <c r="FC22" s="6">
        <v>10.013</v>
      </c>
      <c r="FD22" s="6">
        <f t="shared" si="34"/>
        <v>0.12599999999999945</v>
      </c>
      <c r="FE22" s="6">
        <f t="shared" si="35"/>
        <v>0.18399999999999928</v>
      </c>
      <c r="FG22" t="s">
        <v>115</v>
      </c>
      <c r="FH22" s="6">
        <v>9.2170000000000005</v>
      </c>
      <c r="FI22">
        <v>10</v>
      </c>
      <c r="FJ22" s="6">
        <v>9.3379999999999992</v>
      </c>
      <c r="FK22" s="6">
        <f t="shared" si="36"/>
        <v>0.12099999999999866</v>
      </c>
      <c r="FL22" s="6">
        <f t="shared" si="37"/>
        <v>0.14800000000000146</v>
      </c>
      <c r="FN22" t="s">
        <v>115</v>
      </c>
      <c r="FO22" s="6">
        <v>30.779</v>
      </c>
      <c r="FP22" s="12"/>
      <c r="FQ22" s="6">
        <v>31.722999999999999</v>
      </c>
      <c r="FR22" s="6">
        <f t="shared" si="38"/>
        <v>0.94399999999999906</v>
      </c>
      <c r="FS22" s="6">
        <f t="shared" si="39"/>
        <v>0.22500000000000142</v>
      </c>
      <c r="FT22" s="6"/>
      <c r="FU22" t="s">
        <v>115</v>
      </c>
      <c r="FV22" s="6">
        <v>25.869</v>
      </c>
      <c r="FW22" s="12"/>
      <c r="FX22" s="6">
        <v>26.474</v>
      </c>
      <c r="FY22" s="6">
        <f t="shared" si="40"/>
        <v>0.60500000000000043</v>
      </c>
      <c r="FZ22" s="6">
        <f t="shared" si="41"/>
        <v>0.18400000000000105</v>
      </c>
      <c r="GB22" t="s">
        <v>115</v>
      </c>
      <c r="GC22" s="6">
        <v>15.522</v>
      </c>
      <c r="GD22" s="12"/>
      <c r="GE22" s="6">
        <v>16.141999999999999</v>
      </c>
      <c r="GF22" s="6">
        <f t="shared" si="42"/>
        <v>0.61999999999999922</v>
      </c>
      <c r="GG22" s="6">
        <f t="shared" si="43"/>
        <v>9.4000000000001194E-2</v>
      </c>
      <c r="GI22" t="s">
        <v>115</v>
      </c>
      <c r="GJ22" s="6">
        <v>19.808</v>
      </c>
      <c r="GK22" s="12"/>
      <c r="GL22" s="6">
        <v>20.030999999999999</v>
      </c>
      <c r="GM22" s="6">
        <f t="shared" si="44"/>
        <v>0.22299999999999898</v>
      </c>
      <c r="GN22" s="6">
        <f t="shared" si="45"/>
        <v>0.43800000000000239</v>
      </c>
      <c r="HC22" s="6"/>
    </row>
    <row r="23" spans="1:224" x14ac:dyDescent="0.25">
      <c r="B23" t="s">
        <v>102</v>
      </c>
      <c r="C23" s="6">
        <v>3.625</v>
      </c>
      <c r="D23" s="6"/>
      <c r="E23" s="6">
        <f>C24-C23</f>
        <v>6.4999999999999947E-2</v>
      </c>
      <c r="F23" s="6"/>
      <c r="H23" t="s">
        <v>102</v>
      </c>
      <c r="I23" s="6">
        <v>8.0980000000000008</v>
      </c>
      <c r="J23" s="6"/>
      <c r="K23" s="6">
        <f>I24-I23</f>
        <v>0.15899999999999892</v>
      </c>
      <c r="L23" s="6"/>
      <c r="M23" t="s">
        <v>117</v>
      </c>
      <c r="N23" s="6">
        <v>11.044</v>
      </c>
      <c r="P23" s="6">
        <v>11.67</v>
      </c>
      <c r="Q23" s="6">
        <f t="shared" si="0"/>
        <v>0.62599999999999945</v>
      </c>
      <c r="R23" s="6">
        <f t="shared" si="1"/>
        <v>7.7999999999999403E-2</v>
      </c>
      <c r="S23" s="6"/>
      <c r="U23" t="s">
        <v>102</v>
      </c>
      <c r="V23" s="6">
        <v>6.69</v>
      </c>
      <c r="W23" s="6"/>
      <c r="X23" s="6">
        <f>V24-V23</f>
        <v>0.35899999999999999</v>
      </c>
      <c r="Y23" s="6"/>
      <c r="Z23" t="s">
        <v>117</v>
      </c>
      <c r="AA23" s="6">
        <v>11.449</v>
      </c>
      <c r="AC23" s="6">
        <v>11.76</v>
      </c>
      <c r="AD23" s="6">
        <f t="shared" si="2"/>
        <v>0.31099999999999994</v>
      </c>
      <c r="AE23" s="6">
        <f t="shared" si="3"/>
        <v>6.1999999999999389E-2</v>
      </c>
      <c r="AF23" s="6"/>
      <c r="AH23" t="s">
        <v>102</v>
      </c>
      <c r="AI23" s="6">
        <v>8.9700000000000006</v>
      </c>
      <c r="AJ23" s="6"/>
      <c r="AK23" s="6">
        <f>AI24-AI23</f>
        <v>0.18799999999999883</v>
      </c>
      <c r="AL23" s="6"/>
      <c r="AN23" t="s">
        <v>102</v>
      </c>
      <c r="AO23" s="6">
        <v>6.57</v>
      </c>
      <c r="AP23" s="6"/>
      <c r="AQ23" s="6">
        <f>AO24-AO23</f>
        <v>0.11499999999999932</v>
      </c>
      <c r="AR23" s="6"/>
      <c r="AS23" t="s">
        <v>117</v>
      </c>
      <c r="AT23" s="6">
        <v>18.027000000000001</v>
      </c>
      <c r="AU23" s="12"/>
      <c r="AV23" s="6">
        <v>18.649999999999999</v>
      </c>
      <c r="AW23" s="6">
        <f t="shared" si="4"/>
        <v>0.62299999999999756</v>
      </c>
      <c r="AX23" s="6">
        <f t="shared" si="5"/>
        <v>0.16200000000000259</v>
      </c>
      <c r="AY23" s="6"/>
      <c r="AZ23" t="s">
        <v>117</v>
      </c>
      <c r="BA23" s="6"/>
      <c r="BB23" s="12"/>
      <c r="BC23" s="6"/>
      <c r="BD23" s="6"/>
      <c r="BE23" s="6"/>
      <c r="BH23" t="s">
        <v>102</v>
      </c>
      <c r="BI23" s="6">
        <v>11.429</v>
      </c>
      <c r="BJ23" s="6"/>
      <c r="BK23" s="6">
        <f>BI24-BI23</f>
        <v>0.33900000000000041</v>
      </c>
      <c r="BL23" s="6"/>
      <c r="BM23" t="s">
        <v>117</v>
      </c>
      <c r="BN23" s="6">
        <v>25.901</v>
      </c>
      <c r="BO23" s="12"/>
      <c r="BP23" s="6">
        <v>26.797999999999998</v>
      </c>
      <c r="BQ23" s="6">
        <f t="shared" si="8"/>
        <v>0.89699999999999847</v>
      </c>
      <c r="BR23" s="6">
        <f t="shared" si="9"/>
        <v>0.26000000000000156</v>
      </c>
      <c r="BS23" s="6"/>
      <c r="BT23" t="s">
        <v>117</v>
      </c>
      <c r="BU23" s="6">
        <v>22.588000000000001</v>
      </c>
      <c r="BV23" s="12"/>
      <c r="BW23" s="6">
        <v>22.827000000000002</v>
      </c>
      <c r="BX23" s="6">
        <f t="shared" si="10"/>
        <v>0.23900000000000077</v>
      </c>
      <c r="BY23" s="6">
        <f t="shared" si="11"/>
        <v>0.26299999999999812</v>
      </c>
      <c r="BZ23" s="6"/>
      <c r="CA23" t="s">
        <v>117</v>
      </c>
      <c r="CB23" s="6">
        <v>10.321</v>
      </c>
      <c r="CC23" s="12"/>
      <c r="CD23" s="6">
        <v>10.491</v>
      </c>
      <c r="CE23" s="6">
        <f t="shared" si="12"/>
        <v>0.16999999999999993</v>
      </c>
      <c r="CF23" s="6">
        <f t="shared" si="13"/>
        <v>0.19299999999999962</v>
      </c>
      <c r="CG23" s="6"/>
      <c r="CH23" t="s">
        <v>117</v>
      </c>
      <c r="CI23" s="6">
        <v>10.217000000000001</v>
      </c>
      <c r="CJ23" s="12"/>
      <c r="CK23" s="6">
        <v>10.381</v>
      </c>
      <c r="CL23" s="6">
        <f t="shared" si="14"/>
        <v>0.1639999999999997</v>
      </c>
      <c r="CM23" s="6">
        <f t="shared" si="15"/>
        <v>0.10099999999999909</v>
      </c>
      <c r="CN23" s="6"/>
      <c r="CO23" t="s">
        <v>117</v>
      </c>
      <c r="CP23" s="6">
        <v>11.429</v>
      </c>
      <c r="CQ23" s="12"/>
      <c r="CR23" s="6">
        <v>11.599</v>
      </c>
      <c r="CS23" s="6">
        <f t="shared" si="16"/>
        <v>0.16999999999999993</v>
      </c>
      <c r="CT23" s="6">
        <f t="shared" si="17"/>
        <v>0.17900000000000027</v>
      </c>
      <c r="CV23" t="s">
        <v>117</v>
      </c>
      <c r="CW23" s="6">
        <v>46.405999999999999</v>
      </c>
      <c r="CX23" s="12"/>
      <c r="CY23" s="6"/>
      <c r="CZ23" s="6"/>
      <c r="DA23" s="6"/>
      <c r="DB23" s="6"/>
      <c r="DC23" t="s">
        <v>117</v>
      </c>
      <c r="DD23" s="6">
        <v>29.106999999999999</v>
      </c>
      <c r="DE23" s="12"/>
      <c r="DF23" s="6">
        <v>30.004999999999999</v>
      </c>
      <c r="DG23" s="6">
        <f t="shared" si="20"/>
        <v>0.89799999999999969</v>
      </c>
      <c r="DH23" s="6">
        <f t="shared" si="21"/>
        <v>0.36200000000000188</v>
      </c>
      <c r="DI23" s="6"/>
      <c r="DJ23" t="s">
        <v>117</v>
      </c>
      <c r="DK23" s="6">
        <v>40.683999999999997</v>
      </c>
      <c r="DL23" s="12"/>
      <c r="DM23" s="6">
        <v>41.335000000000001</v>
      </c>
      <c r="DN23" s="6">
        <f t="shared" si="22"/>
        <v>0.65100000000000335</v>
      </c>
      <c r="DO23" s="6">
        <f t="shared" si="23"/>
        <v>0.29299999999999926</v>
      </c>
      <c r="DP23" s="6"/>
      <c r="DQ23" t="s">
        <v>117</v>
      </c>
      <c r="DR23" s="6"/>
      <c r="DS23" s="12"/>
      <c r="DT23" s="6"/>
      <c r="DU23" s="6"/>
      <c r="DV23" s="6"/>
      <c r="DW23" s="6"/>
      <c r="DX23" t="s">
        <v>117</v>
      </c>
      <c r="DY23" s="6"/>
      <c r="DZ23" s="12"/>
      <c r="EA23" s="6"/>
      <c r="EB23" s="6"/>
      <c r="EC23" s="6"/>
      <c r="EE23" t="s">
        <v>117</v>
      </c>
      <c r="EF23" s="6">
        <v>4.0229999999999997</v>
      </c>
      <c r="EG23">
        <v>6</v>
      </c>
      <c r="EH23" s="6">
        <v>4.0990000000000002</v>
      </c>
      <c r="EI23" s="6">
        <f t="shared" si="28"/>
        <v>7.6000000000000512E-2</v>
      </c>
      <c r="EJ23" s="6">
        <f t="shared" si="29"/>
        <v>0.12800000000000011</v>
      </c>
      <c r="EL23" t="s">
        <v>117</v>
      </c>
      <c r="EM23" s="6">
        <v>5.0789999999999997</v>
      </c>
      <c r="EN23" s="12">
        <v>4</v>
      </c>
      <c r="EO23" s="6">
        <v>5.1289999999999996</v>
      </c>
      <c r="EP23" s="6">
        <f t="shared" si="30"/>
        <v>4.9999999999999822E-2</v>
      </c>
      <c r="EQ23" s="6">
        <f t="shared" si="31"/>
        <v>0.18200000000000038</v>
      </c>
      <c r="ER23" s="6"/>
      <c r="ES23" t="s">
        <v>117</v>
      </c>
      <c r="ET23" s="6">
        <v>4.5289999999999999</v>
      </c>
      <c r="EU23" s="12">
        <v>7</v>
      </c>
      <c r="EV23" s="6">
        <v>4.6139999999999999</v>
      </c>
      <c r="EW23" s="6">
        <f t="shared" si="32"/>
        <v>8.4999999999999964E-2</v>
      </c>
      <c r="EX23" s="6">
        <f t="shared" si="33"/>
        <v>0.13499999999999979</v>
      </c>
      <c r="EZ23" t="s">
        <v>117</v>
      </c>
      <c r="FA23" s="6">
        <v>10.196999999999999</v>
      </c>
      <c r="FB23">
        <v>10</v>
      </c>
      <c r="FC23" s="6">
        <v>10.324999999999999</v>
      </c>
      <c r="FD23" s="6">
        <f t="shared" si="34"/>
        <v>0.12800000000000011</v>
      </c>
      <c r="FE23" s="6">
        <f t="shared" si="35"/>
        <v>0.38700000000000045</v>
      </c>
      <c r="FG23" t="s">
        <v>117</v>
      </c>
      <c r="FH23" s="6">
        <v>9.4860000000000007</v>
      </c>
      <c r="FI23">
        <v>10</v>
      </c>
      <c r="FJ23" s="6">
        <v>9.609</v>
      </c>
      <c r="FK23" s="6">
        <f t="shared" si="36"/>
        <v>0.12299999999999933</v>
      </c>
      <c r="FL23" s="6">
        <f t="shared" si="37"/>
        <v>0.1330000000000009</v>
      </c>
      <c r="FN23" t="s">
        <v>117</v>
      </c>
      <c r="FO23" s="6">
        <v>31.948</v>
      </c>
      <c r="FP23" s="12"/>
      <c r="FQ23" s="6">
        <v>32.805</v>
      </c>
      <c r="FR23" s="6">
        <f t="shared" si="38"/>
        <v>0.85699999999999932</v>
      </c>
      <c r="FS23" s="6">
        <f t="shared" si="39"/>
        <v>0.13700000000000045</v>
      </c>
      <c r="FT23" s="6"/>
      <c r="FU23" t="s">
        <v>117</v>
      </c>
      <c r="FV23" s="6">
        <v>26.658000000000001</v>
      </c>
      <c r="FW23" s="12"/>
      <c r="FX23" s="6">
        <v>27.297000000000001</v>
      </c>
      <c r="FY23" s="6">
        <f t="shared" si="40"/>
        <v>0.63899999999999935</v>
      </c>
      <c r="FZ23" s="6">
        <f t="shared" si="41"/>
        <v>0.13899999999999935</v>
      </c>
      <c r="GB23" t="s">
        <v>117</v>
      </c>
      <c r="GC23" s="6">
        <v>16.236000000000001</v>
      </c>
      <c r="GD23" s="12"/>
      <c r="GE23" s="6">
        <v>16.692</v>
      </c>
      <c r="GF23" s="6">
        <f t="shared" si="42"/>
        <v>0.45599999999999952</v>
      </c>
      <c r="GG23" s="6">
        <f t="shared" si="43"/>
        <v>0.14099999999999824</v>
      </c>
      <c r="GI23" t="s">
        <v>117</v>
      </c>
      <c r="GJ23" s="6">
        <v>20.469000000000001</v>
      </c>
      <c r="GK23" s="12"/>
      <c r="GL23" s="6">
        <v>20.773</v>
      </c>
      <c r="GM23" s="6">
        <f t="shared" si="44"/>
        <v>0.30399999999999849</v>
      </c>
      <c r="GN23" s="6">
        <f t="shared" si="45"/>
        <v>0.40200000000000102</v>
      </c>
      <c r="HC23" s="6"/>
    </row>
    <row r="24" spans="1:224" x14ac:dyDescent="0.25">
      <c r="A24" t="s">
        <v>93</v>
      </c>
      <c r="C24" s="6">
        <v>3.69</v>
      </c>
      <c r="D24" s="6">
        <f>C25-C24</f>
        <v>8.0000000000000071E-2</v>
      </c>
      <c r="E24" s="6"/>
      <c r="F24" s="6"/>
      <c r="G24" t="s">
        <v>93</v>
      </c>
      <c r="I24" s="6">
        <v>8.2569999999999997</v>
      </c>
      <c r="J24" s="6">
        <f>I25-I24</f>
        <v>7.9000000000000625E-2</v>
      </c>
      <c r="K24" s="6"/>
      <c r="L24" s="6"/>
      <c r="M24" t="s">
        <v>119</v>
      </c>
      <c r="N24" s="6">
        <v>11.747999999999999</v>
      </c>
      <c r="P24" s="6">
        <v>11.866</v>
      </c>
      <c r="Q24" s="6">
        <f t="shared" si="0"/>
        <v>0.11800000000000033</v>
      </c>
      <c r="R24" s="6">
        <f t="shared" si="1"/>
        <v>7.800000000000118E-2</v>
      </c>
      <c r="S24" s="6"/>
      <c r="T24" t="s">
        <v>93</v>
      </c>
      <c r="V24" s="6">
        <v>7.0490000000000004</v>
      </c>
      <c r="W24" s="6">
        <f>V25-V24</f>
        <v>0.36399999999999988</v>
      </c>
      <c r="X24" s="6"/>
      <c r="Y24" s="6"/>
      <c r="Z24" t="s">
        <v>119</v>
      </c>
      <c r="AA24" s="6">
        <v>11.821999999999999</v>
      </c>
      <c r="AC24" s="6">
        <v>11.935</v>
      </c>
      <c r="AD24" s="6">
        <f t="shared" si="2"/>
        <v>0.11300000000000132</v>
      </c>
      <c r="AE24" s="6">
        <f t="shared" si="3"/>
        <v>7.7999999999999403E-2</v>
      </c>
      <c r="AF24" s="6"/>
      <c r="AG24" t="s">
        <v>93</v>
      </c>
      <c r="AI24" s="6">
        <v>9.1579999999999995</v>
      </c>
      <c r="AJ24" s="6">
        <f>AI25-AI24</f>
        <v>0.6460000000000008</v>
      </c>
      <c r="AK24" s="6"/>
      <c r="AL24" s="6"/>
      <c r="AM24" t="s">
        <v>93</v>
      </c>
      <c r="AO24" s="6">
        <v>6.6849999999999996</v>
      </c>
      <c r="AP24" s="6">
        <f>AO25-AO24</f>
        <v>0.41000000000000014</v>
      </c>
      <c r="AQ24" s="6"/>
      <c r="AR24" s="6"/>
      <c r="AS24" t="s">
        <v>119</v>
      </c>
      <c r="AT24" s="6">
        <v>18.812000000000001</v>
      </c>
      <c r="AU24" s="12"/>
      <c r="AV24" s="6">
        <v>19.285</v>
      </c>
      <c r="AW24" s="6">
        <f t="shared" si="4"/>
        <v>0.47299999999999898</v>
      </c>
      <c r="AX24" s="6">
        <f t="shared" si="5"/>
        <v>0.16100000000000136</v>
      </c>
      <c r="AY24" s="6"/>
      <c r="AZ24" t="s">
        <v>119</v>
      </c>
      <c r="BA24" s="6"/>
      <c r="BB24" s="12"/>
      <c r="BC24" s="6"/>
      <c r="BD24" s="6"/>
      <c r="BE24" s="6"/>
      <c r="BG24" t="s">
        <v>93</v>
      </c>
      <c r="BI24" s="6">
        <v>11.768000000000001</v>
      </c>
      <c r="BJ24" s="6">
        <f>BI25-BI24</f>
        <v>0.83999999999999986</v>
      </c>
      <c r="BK24" s="6"/>
      <c r="BL24" s="6"/>
      <c r="BM24" t="s">
        <v>119</v>
      </c>
      <c r="BN24" s="6">
        <v>27.058</v>
      </c>
      <c r="BO24" s="12"/>
      <c r="BP24" s="6">
        <v>27.901</v>
      </c>
      <c r="BQ24" s="6">
        <f t="shared" si="8"/>
        <v>0.84299999999999997</v>
      </c>
      <c r="BR24" s="6">
        <f t="shared" si="9"/>
        <v>0.28399999999999892</v>
      </c>
      <c r="BS24" s="6"/>
      <c r="BT24" t="s">
        <v>119</v>
      </c>
      <c r="BU24" s="6">
        <v>23.09</v>
      </c>
      <c r="BV24" s="12"/>
      <c r="BW24" s="6">
        <v>23.378</v>
      </c>
      <c r="BX24" s="6">
        <f t="shared" si="10"/>
        <v>0.28800000000000026</v>
      </c>
      <c r="BY24" s="6">
        <f t="shared" si="11"/>
        <v>0.23199999999999932</v>
      </c>
      <c r="BZ24" s="6"/>
      <c r="CA24" t="s">
        <v>119</v>
      </c>
      <c r="CB24" s="6">
        <v>10.683999999999999</v>
      </c>
      <c r="CC24" s="12"/>
      <c r="CD24" s="6">
        <v>10.851000000000001</v>
      </c>
      <c r="CE24" s="6">
        <f t="shared" si="12"/>
        <v>0.16700000000000159</v>
      </c>
      <c r="CF24" s="6">
        <f t="shared" si="13"/>
        <v>0.15299999999999869</v>
      </c>
      <c r="CG24" s="6"/>
      <c r="CH24" t="s">
        <v>119</v>
      </c>
      <c r="CI24" s="6">
        <v>10.481999999999999</v>
      </c>
      <c r="CJ24" s="12"/>
      <c r="CK24" s="6">
        <v>10.648</v>
      </c>
      <c r="CL24" s="6">
        <f t="shared" si="14"/>
        <v>0.16600000000000037</v>
      </c>
      <c r="CM24" s="6">
        <f t="shared" si="15"/>
        <v>8.8000000000000966E-2</v>
      </c>
      <c r="CN24" s="6"/>
      <c r="CO24" t="s">
        <v>119</v>
      </c>
      <c r="CP24" s="6">
        <v>11.778</v>
      </c>
      <c r="CQ24" s="12"/>
      <c r="CR24" s="6">
        <v>11.951000000000001</v>
      </c>
      <c r="CS24" s="6">
        <f t="shared" si="16"/>
        <v>0.17300000000000004</v>
      </c>
      <c r="CT24" s="6">
        <f t="shared" si="17"/>
        <v>0.24899999999999878</v>
      </c>
      <c r="CV24" t="s">
        <v>119</v>
      </c>
      <c r="CW24" s="6"/>
      <c r="CX24" s="12"/>
      <c r="CY24" s="6"/>
      <c r="CZ24" s="6"/>
      <c r="DA24" s="6"/>
      <c r="DB24" s="6"/>
      <c r="DC24" t="s">
        <v>119</v>
      </c>
      <c r="DD24" s="6">
        <v>30.367000000000001</v>
      </c>
      <c r="DE24" s="12"/>
      <c r="DF24" s="6">
        <v>31.893000000000001</v>
      </c>
      <c r="DG24" s="6">
        <f t="shared" si="20"/>
        <v>1.5259999999999998</v>
      </c>
      <c r="DH24" s="6">
        <f t="shared" si="21"/>
        <v>0.28600000000000136</v>
      </c>
      <c r="DI24" s="6"/>
      <c r="DJ24" t="s">
        <v>119</v>
      </c>
      <c r="DK24" s="6">
        <v>41.628</v>
      </c>
      <c r="DL24" s="12"/>
      <c r="DM24" s="6">
        <v>42.387999999999998</v>
      </c>
      <c r="DN24" s="6">
        <f t="shared" si="22"/>
        <v>0.75999999999999801</v>
      </c>
      <c r="DO24" s="6">
        <f t="shared" si="23"/>
        <v>0.29599999999999937</v>
      </c>
      <c r="DP24" s="6"/>
      <c r="DQ24" t="s">
        <v>119</v>
      </c>
      <c r="DR24" s="6"/>
      <c r="DS24" s="12"/>
      <c r="DT24" s="6"/>
      <c r="DU24" s="6"/>
      <c r="DV24" s="6"/>
      <c r="DW24" s="6"/>
      <c r="DX24" t="s">
        <v>119</v>
      </c>
      <c r="DY24" s="6"/>
      <c r="DZ24" s="12"/>
      <c r="EA24" s="6"/>
      <c r="EB24" s="6"/>
      <c r="EC24" s="6"/>
      <c r="EE24" t="s">
        <v>119</v>
      </c>
      <c r="EF24" s="6">
        <v>4.2270000000000003</v>
      </c>
      <c r="EG24">
        <v>7</v>
      </c>
      <c r="EH24" s="6">
        <v>4.3170000000000002</v>
      </c>
      <c r="EI24" s="6">
        <f t="shared" si="28"/>
        <v>8.9999999999999858E-2</v>
      </c>
      <c r="EJ24" s="6">
        <f t="shared" si="29"/>
        <v>0.12800000000000011</v>
      </c>
      <c r="EL24" t="s">
        <v>119</v>
      </c>
      <c r="EM24" s="6">
        <v>5.3109999999999999</v>
      </c>
      <c r="EN24" s="12">
        <v>4</v>
      </c>
      <c r="EO24" s="6">
        <v>5.3570000000000002</v>
      </c>
      <c r="EP24" s="6">
        <f t="shared" si="30"/>
        <v>4.6000000000000263E-2</v>
      </c>
      <c r="EQ24" s="6">
        <f t="shared" si="31"/>
        <v>0.18400000000000016</v>
      </c>
      <c r="ER24" s="6"/>
      <c r="ES24" t="s">
        <v>119</v>
      </c>
      <c r="ET24" s="6">
        <v>4.7489999999999997</v>
      </c>
      <c r="EU24" s="12">
        <v>7</v>
      </c>
      <c r="EV24" s="6">
        <v>4.8330000000000002</v>
      </c>
      <c r="EW24" s="6">
        <f t="shared" si="32"/>
        <v>8.4000000000000519E-2</v>
      </c>
      <c r="EX24" s="6">
        <f t="shared" si="33"/>
        <v>0.17300000000000004</v>
      </c>
      <c r="EZ24" t="s">
        <v>119</v>
      </c>
      <c r="FA24" s="6">
        <v>10.712</v>
      </c>
      <c r="FB24">
        <v>9</v>
      </c>
      <c r="FC24" s="6">
        <v>10.826000000000001</v>
      </c>
      <c r="FD24" s="6">
        <f t="shared" si="34"/>
        <v>0.11400000000000077</v>
      </c>
      <c r="FE24" s="6">
        <f t="shared" si="35"/>
        <v>0.22199999999999953</v>
      </c>
      <c r="FG24" t="s">
        <v>119</v>
      </c>
      <c r="FH24" s="6">
        <v>9.7420000000000009</v>
      </c>
      <c r="FI24">
        <v>10</v>
      </c>
      <c r="FJ24" s="6">
        <v>9.8629999999999995</v>
      </c>
      <c r="FK24" s="6">
        <f t="shared" si="36"/>
        <v>0.12099999999999866</v>
      </c>
      <c r="FL24" s="6">
        <f t="shared" si="37"/>
        <v>0.13400000000000034</v>
      </c>
      <c r="FN24" t="s">
        <v>119</v>
      </c>
      <c r="FO24" s="6">
        <v>32.942</v>
      </c>
      <c r="FP24" s="12"/>
      <c r="FQ24" s="6">
        <v>34.094000000000001</v>
      </c>
      <c r="FR24" s="6">
        <f t="shared" si="38"/>
        <v>1.152000000000001</v>
      </c>
      <c r="FS24" s="6">
        <f t="shared" si="39"/>
        <v>0.17999999999999972</v>
      </c>
      <c r="FT24" s="6"/>
      <c r="FU24" t="s">
        <v>119</v>
      </c>
      <c r="FV24" s="6">
        <v>27.436</v>
      </c>
      <c r="FW24" s="12"/>
      <c r="FX24" s="6">
        <v>28.013000000000002</v>
      </c>
      <c r="FY24" s="6">
        <f t="shared" si="40"/>
        <v>0.57700000000000173</v>
      </c>
      <c r="FZ24" s="6">
        <f t="shared" si="41"/>
        <v>0.14899999999999736</v>
      </c>
      <c r="GB24" t="s">
        <v>119</v>
      </c>
      <c r="GC24" s="6">
        <v>16.832999999999998</v>
      </c>
      <c r="GD24" s="12"/>
      <c r="GE24" s="6">
        <v>17.279</v>
      </c>
      <c r="GF24" s="6">
        <f t="shared" si="42"/>
        <v>0.44600000000000151</v>
      </c>
      <c r="GG24" s="6">
        <f t="shared" si="43"/>
        <v>0.12399999999999878</v>
      </c>
      <c r="GI24" t="s">
        <v>119</v>
      </c>
      <c r="GJ24" s="6">
        <v>21.175000000000001</v>
      </c>
      <c r="GK24" s="12"/>
      <c r="GL24" s="6">
        <v>21.457999999999998</v>
      </c>
      <c r="GM24" s="6">
        <f t="shared" si="44"/>
        <v>0.2829999999999977</v>
      </c>
      <c r="GN24" s="6">
        <f t="shared" si="45"/>
        <v>0.40100000000000335</v>
      </c>
      <c r="HC24" s="6"/>
    </row>
    <row r="25" spans="1:224" x14ac:dyDescent="0.25">
      <c r="B25" t="s">
        <v>103</v>
      </c>
      <c r="C25" s="6">
        <v>3.77</v>
      </c>
      <c r="D25" s="6"/>
      <c r="E25" s="6">
        <f>C26-C25</f>
        <v>0.31900000000000039</v>
      </c>
      <c r="F25" s="6"/>
      <c r="H25" t="s">
        <v>103</v>
      </c>
      <c r="I25" s="6">
        <v>8.3360000000000003</v>
      </c>
      <c r="J25" s="6"/>
      <c r="K25" s="6">
        <f>I26-I25</f>
        <v>0.12599999999999945</v>
      </c>
      <c r="L25" s="6"/>
      <c r="M25" t="s">
        <v>121</v>
      </c>
      <c r="N25" s="6">
        <v>11.944000000000001</v>
      </c>
      <c r="O25" s="12"/>
      <c r="P25" s="6">
        <v>12.058</v>
      </c>
      <c r="Q25" s="6">
        <f t="shared" si="0"/>
        <v>0.11399999999999899</v>
      </c>
      <c r="R25" s="6">
        <f t="shared" si="1"/>
        <v>6.3000000000000611E-2</v>
      </c>
      <c r="S25" s="6"/>
      <c r="U25" t="s">
        <v>103</v>
      </c>
      <c r="V25" s="6">
        <v>7.4130000000000003</v>
      </c>
      <c r="W25" s="6"/>
      <c r="X25" s="6">
        <f>V26-V25</f>
        <v>0.11699999999999999</v>
      </c>
      <c r="Y25" s="6"/>
      <c r="Z25" t="s">
        <v>121</v>
      </c>
      <c r="AA25" s="6">
        <v>12.013</v>
      </c>
      <c r="AB25" s="12"/>
      <c r="AC25" s="6">
        <v>12.262</v>
      </c>
      <c r="AD25" s="6">
        <f t="shared" si="2"/>
        <v>0.24900000000000055</v>
      </c>
      <c r="AE25" s="6">
        <f t="shared" si="3"/>
        <v>4.9999999999998934E-2</v>
      </c>
      <c r="AF25" s="6"/>
      <c r="AH25" t="s">
        <v>103</v>
      </c>
      <c r="AI25" s="6">
        <v>9.8040000000000003</v>
      </c>
      <c r="AJ25" s="6"/>
      <c r="AK25" s="6">
        <f>AI26-AI25</f>
        <v>0.14400000000000013</v>
      </c>
      <c r="AL25" s="6"/>
      <c r="AN25" t="s">
        <v>103</v>
      </c>
      <c r="AO25" s="6">
        <v>7.0949999999999998</v>
      </c>
      <c r="AP25" s="6"/>
      <c r="AQ25" s="6">
        <f>AO26-AO25</f>
        <v>0.13400000000000034</v>
      </c>
      <c r="AR25" s="6"/>
      <c r="AS25" t="s">
        <v>121</v>
      </c>
      <c r="AT25" s="6">
        <v>19.446000000000002</v>
      </c>
      <c r="AU25" s="12"/>
      <c r="AV25" s="6"/>
      <c r="AW25" s="6"/>
      <c r="AX25" s="6"/>
      <c r="AY25" s="6"/>
      <c r="AZ25" t="s">
        <v>121</v>
      </c>
      <c r="BA25" s="6"/>
      <c r="BB25" s="12"/>
      <c r="BC25" s="6"/>
      <c r="BD25" s="6"/>
      <c r="BE25" s="6"/>
      <c r="BH25" t="s">
        <v>103</v>
      </c>
      <c r="BI25" s="6">
        <v>12.608000000000001</v>
      </c>
      <c r="BJ25" s="6"/>
      <c r="BK25" s="6">
        <f>BI26-BI25</f>
        <v>0.29599999999999937</v>
      </c>
      <c r="BL25" s="6"/>
      <c r="BM25" t="s">
        <v>121</v>
      </c>
      <c r="BN25" s="6">
        <v>28.184999999999999</v>
      </c>
      <c r="BO25" s="12"/>
      <c r="BP25" s="6">
        <v>28.731000000000002</v>
      </c>
      <c r="BQ25" s="6">
        <f t="shared" si="8"/>
        <v>0.54600000000000293</v>
      </c>
      <c r="BR25" s="6">
        <f t="shared" si="9"/>
        <v>0.25799999999999912</v>
      </c>
      <c r="BS25" s="6"/>
      <c r="BT25" t="s">
        <v>121</v>
      </c>
      <c r="BU25" s="6">
        <v>23.61</v>
      </c>
      <c r="BV25" s="12"/>
      <c r="BW25" s="6">
        <v>23.88</v>
      </c>
      <c r="BX25" s="6">
        <f t="shared" si="10"/>
        <v>0.26999999999999957</v>
      </c>
      <c r="BY25" s="6">
        <f t="shared" si="11"/>
        <v>0.1720000000000006</v>
      </c>
      <c r="BZ25" s="6"/>
      <c r="CA25" t="s">
        <v>121</v>
      </c>
      <c r="CB25" s="6">
        <v>11.004</v>
      </c>
      <c r="CC25" s="12"/>
      <c r="CD25" s="6">
        <v>11.159000000000001</v>
      </c>
      <c r="CE25" s="6">
        <f t="shared" si="12"/>
        <v>0.15500000000000114</v>
      </c>
      <c r="CF25" s="6">
        <f t="shared" si="13"/>
        <v>0.21899999999999942</v>
      </c>
      <c r="CG25" s="6"/>
      <c r="CH25" t="s">
        <v>121</v>
      </c>
      <c r="CI25" s="6">
        <v>10.736000000000001</v>
      </c>
      <c r="CJ25" s="12"/>
      <c r="CK25" s="6">
        <v>10.9</v>
      </c>
      <c r="CL25" s="6">
        <f t="shared" si="14"/>
        <v>0.1639999999999997</v>
      </c>
      <c r="CM25" s="6">
        <f t="shared" si="15"/>
        <v>8.799999999999919E-2</v>
      </c>
      <c r="CN25" s="6"/>
      <c r="CO25" t="s">
        <v>121</v>
      </c>
      <c r="CP25" s="6">
        <v>12.2</v>
      </c>
      <c r="CQ25" s="12"/>
      <c r="CR25" s="6">
        <v>12.37</v>
      </c>
      <c r="CS25" s="6">
        <f t="shared" si="16"/>
        <v>0.16999999999999993</v>
      </c>
      <c r="CT25" s="6">
        <f t="shared" si="17"/>
        <v>0.22200000000000131</v>
      </c>
      <c r="CV25" t="s">
        <v>121</v>
      </c>
      <c r="CW25" s="6"/>
      <c r="CX25" s="12"/>
      <c r="CY25" s="6"/>
      <c r="CZ25" s="6"/>
      <c r="DA25" s="6"/>
      <c r="DB25" s="6"/>
      <c r="DC25" t="s">
        <v>121</v>
      </c>
      <c r="DD25" s="6">
        <v>32.179000000000002</v>
      </c>
      <c r="DE25" s="12"/>
      <c r="DF25" s="6">
        <v>33.374000000000002</v>
      </c>
      <c r="DG25" s="6">
        <f t="shared" si="20"/>
        <v>1.1950000000000003</v>
      </c>
      <c r="DH25" s="6">
        <f t="shared" si="21"/>
        <v>0.40999999999999659</v>
      </c>
      <c r="DI25" s="6"/>
      <c r="DJ25" t="s">
        <v>121</v>
      </c>
      <c r="DK25" s="6">
        <v>42.683999999999997</v>
      </c>
      <c r="DL25" s="12"/>
      <c r="DM25" s="6"/>
      <c r="DN25" s="6"/>
      <c r="DO25" s="6"/>
      <c r="DP25" s="6"/>
      <c r="DQ25" t="s">
        <v>121</v>
      </c>
      <c r="DR25" s="6"/>
      <c r="DS25" s="12"/>
      <c r="DT25" s="6"/>
      <c r="DU25" s="6"/>
      <c r="DV25" s="6"/>
      <c r="DW25" s="6"/>
      <c r="DX25" t="s">
        <v>121</v>
      </c>
      <c r="DY25" s="6"/>
      <c r="DZ25" s="12"/>
      <c r="EA25" s="6"/>
      <c r="EB25" s="6"/>
      <c r="EC25" s="6"/>
      <c r="EE25" t="s">
        <v>121</v>
      </c>
      <c r="EF25" s="6">
        <v>4.4450000000000003</v>
      </c>
      <c r="EG25" s="12">
        <v>6</v>
      </c>
      <c r="EH25" s="6">
        <v>4.5220000000000002</v>
      </c>
      <c r="EI25" s="6">
        <f t="shared" si="28"/>
        <v>7.6999999999999957E-2</v>
      </c>
      <c r="EJ25" s="6">
        <f t="shared" si="29"/>
        <v>0.10099999999999998</v>
      </c>
      <c r="EL25" t="s">
        <v>121</v>
      </c>
      <c r="EM25" s="6">
        <v>5.5410000000000004</v>
      </c>
      <c r="EN25" s="12">
        <v>4</v>
      </c>
      <c r="EO25" s="6">
        <v>5.5890000000000004</v>
      </c>
      <c r="EP25" s="6">
        <f t="shared" si="30"/>
        <v>4.8000000000000043E-2</v>
      </c>
      <c r="EQ25" s="6">
        <f t="shared" si="31"/>
        <v>0.21899999999999942</v>
      </c>
      <c r="ER25" s="6"/>
      <c r="ES25" t="s">
        <v>121</v>
      </c>
      <c r="ET25" s="6">
        <v>5.0060000000000002</v>
      </c>
      <c r="EU25" s="12">
        <v>7</v>
      </c>
      <c r="EV25" s="6">
        <v>5.093</v>
      </c>
      <c r="EW25" s="6">
        <f t="shared" si="32"/>
        <v>8.6999999999999744E-2</v>
      </c>
      <c r="EX25" s="6">
        <f t="shared" si="33"/>
        <v>0.14599999999999991</v>
      </c>
      <c r="EZ25" t="s">
        <v>121</v>
      </c>
      <c r="FA25" s="6">
        <v>11.048</v>
      </c>
      <c r="FB25">
        <v>9</v>
      </c>
      <c r="FC25" s="6">
        <v>11.162000000000001</v>
      </c>
      <c r="FD25" s="6">
        <f t="shared" si="34"/>
        <v>0.11400000000000077</v>
      </c>
      <c r="FE25" s="6">
        <f t="shared" si="35"/>
        <v>0.19599999999999973</v>
      </c>
      <c r="FG25" t="s">
        <v>121</v>
      </c>
      <c r="FH25" s="6">
        <v>9.9969999999999999</v>
      </c>
      <c r="FI25">
        <v>10</v>
      </c>
      <c r="FJ25" s="6">
        <v>10.119</v>
      </c>
      <c r="FK25" s="6">
        <f t="shared" si="36"/>
        <v>0.12199999999999989</v>
      </c>
      <c r="FL25" s="6">
        <f t="shared" si="37"/>
        <v>0.12199999999999989</v>
      </c>
      <c r="FN25" t="s">
        <v>121</v>
      </c>
      <c r="FO25" s="6">
        <v>34.274000000000001</v>
      </c>
      <c r="FP25" s="12"/>
      <c r="FQ25" s="6">
        <v>35.31</v>
      </c>
      <c r="FR25" s="6">
        <f t="shared" si="38"/>
        <v>1.0360000000000014</v>
      </c>
      <c r="FS25" s="6">
        <f t="shared" si="39"/>
        <v>0.18099999999999739</v>
      </c>
      <c r="FT25" s="6"/>
      <c r="FU25" t="s">
        <v>121</v>
      </c>
      <c r="FV25" s="6">
        <v>28.161999999999999</v>
      </c>
      <c r="FW25" s="12"/>
      <c r="FX25" s="6">
        <v>28.76</v>
      </c>
      <c r="FY25" s="6">
        <f t="shared" si="40"/>
        <v>0.59800000000000253</v>
      </c>
      <c r="FZ25" s="6">
        <f t="shared" si="41"/>
        <v>0.28099999999999881</v>
      </c>
      <c r="GB25" t="s">
        <v>121</v>
      </c>
      <c r="GC25" s="6">
        <v>17.402999999999999</v>
      </c>
      <c r="GD25" s="12"/>
      <c r="GE25" s="6"/>
      <c r="GF25" s="6"/>
      <c r="GG25" s="6"/>
      <c r="GI25" t="s">
        <v>121</v>
      </c>
      <c r="GJ25" s="6">
        <v>21.859000000000002</v>
      </c>
      <c r="GK25" s="12"/>
      <c r="GL25" s="6">
        <v>22.138999999999999</v>
      </c>
      <c r="GM25" s="6">
        <f t="shared" si="44"/>
        <v>0.27999999999999758</v>
      </c>
      <c r="GN25" s="6">
        <f t="shared" si="45"/>
        <v>0.46300000000000097</v>
      </c>
      <c r="HC25" s="6"/>
    </row>
    <row r="26" spans="1:224" x14ac:dyDescent="0.25">
      <c r="A26" t="s">
        <v>94</v>
      </c>
      <c r="C26" s="6">
        <v>4.0890000000000004</v>
      </c>
      <c r="D26" s="6">
        <f>C27-C26</f>
        <v>0.14199999999999946</v>
      </c>
      <c r="E26" s="6"/>
      <c r="F26" s="6"/>
      <c r="G26" t="s">
        <v>94</v>
      </c>
      <c r="I26" s="6">
        <v>8.4619999999999997</v>
      </c>
      <c r="J26" s="6">
        <f>I27-I26</f>
        <v>0.1379999999999999</v>
      </c>
      <c r="K26" s="6"/>
      <c r="L26" s="6"/>
      <c r="M26" t="s">
        <v>123</v>
      </c>
      <c r="N26" s="6">
        <v>12.121</v>
      </c>
      <c r="O26" s="12"/>
      <c r="P26" s="6">
        <v>12.314</v>
      </c>
      <c r="Q26" s="6">
        <f t="shared" si="0"/>
        <v>0.19299999999999962</v>
      </c>
      <c r="R26" s="6">
        <f t="shared" si="1"/>
        <v>6.1999999999999389E-2</v>
      </c>
      <c r="S26" s="6"/>
      <c r="T26" t="s">
        <v>94</v>
      </c>
      <c r="V26" s="6">
        <v>7.53</v>
      </c>
      <c r="W26" s="6">
        <f>V27-V26</f>
        <v>0.45000000000000018</v>
      </c>
      <c r="X26" s="6"/>
      <c r="Y26" s="6"/>
      <c r="Z26" t="s">
        <v>123</v>
      </c>
      <c r="AA26" s="6">
        <v>12.311999999999999</v>
      </c>
      <c r="AB26" s="12"/>
      <c r="AC26" s="6">
        <v>12.449</v>
      </c>
      <c r="AD26" s="6">
        <f t="shared" si="2"/>
        <v>0.13700000000000045</v>
      </c>
      <c r="AE26" s="6">
        <f t="shared" si="3"/>
        <v>0.2370000000000001</v>
      </c>
      <c r="AF26" s="6"/>
      <c r="AG26" t="s">
        <v>94</v>
      </c>
      <c r="AI26" s="6">
        <v>9.9480000000000004</v>
      </c>
      <c r="AJ26" s="6">
        <f>AI27-AI26</f>
        <v>0.69399999999999906</v>
      </c>
      <c r="AK26" s="6"/>
      <c r="AL26" s="6"/>
      <c r="AM26" t="s">
        <v>94</v>
      </c>
      <c r="AO26" s="6">
        <v>7.2290000000000001</v>
      </c>
      <c r="AP26" s="6">
        <f>AO27-AO26</f>
        <v>0.50900000000000034</v>
      </c>
      <c r="AQ26" s="6"/>
      <c r="AR26" s="6"/>
      <c r="AS26" t="s">
        <v>123</v>
      </c>
      <c r="AT26" s="6"/>
      <c r="AU26" s="12"/>
      <c r="AV26" s="6"/>
      <c r="AW26" s="6"/>
      <c r="AX26" s="6"/>
      <c r="AY26" s="6"/>
      <c r="AZ26" t="s">
        <v>123</v>
      </c>
      <c r="BA26" s="6"/>
      <c r="BB26" s="12"/>
      <c r="BC26" s="6"/>
      <c r="BD26" s="6"/>
      <c r="BE26" s="6"/>
      <c r="BG26" t="s">
        <v>94</v>
      </c>
      <c r="BI26" s="6">
        <v>12.904</v>
      </c>
      <c r="BJ26" s="6"/>
      <c r="BK26" s="6"/>
      <c r="BL26" s="6"/>
      <c r="BM26" t="s">
        <v>123</v>
      </c>
      <c r="BN26" s="6">
        <v>28.989000000000001</v>
      </c>
      <c r="BO26" s="12"/>
      <c r="BP26" s="6">
        <v>29.731999999999999</v>
      </c>
      <c r="BQ26" s="6">
        <f t="shared" si="8"/>
        <v>0.74299999999999855</v>
      </c>
      <c r="BR26" s="6">
        <f t="shared" si="9"/>
        <v>0.21000000000000085</v>
      </c>
      <c r="BS26" s="6"/>
      <c r="BT26" t="s">
        <v>123</v>
      </c>
      <c r="BU26" s="6">
        <v>24.052</v>
      </c>
      <c r="BV26" s="12"/>
      <c r="BW26" s="6">
        <v>24.324000000000002</v>
      </c>
      <c r="BX26" s="6">
        <f t="shared" si="10"/>
        <v>0.27200000000000202</v>
      </c>
      <c r="BY26" s="6">
        <f t="shared" si="11"/>
        <v>0.18699999999999761</v>
      </c>
      <c r="BZ26" s="6"/>
      <c r="CA26" t="s">
        <v>123</v>
      </c>
      <c r="CB26" s="6">
        <v>11.378</v>
      </c>
      <c r="CC26" s="12"/>
      <c r="CD26" s="6">
        <v>11.55</v>
      </c>
      <c r="CE26" s="6">
        <f t="shared" si="12"/>
        <v>0.1720000000000006</v>
      </c>
      <c r="CF26" s="6">
        <f t="shared" si="13"/>
        <v>0.14999999999999858</v>
      </c>
      <c r="CG26" s="6"/>
      <c r="CH26" t="s">
        <v>123</v>
      </c>
      <c r="CI26" s="6">
        <v>10.988</v>
      </c>
      <c r="CJ26" s="12"/>
      <c r="CK26" s="6">
        <v>11.167999999999999</v>
      </c>
      <c r="CL26" s="6">
        <f t="shared" si="14"/>
        <v>0.17999999999999972</v>
      </c>
      <c r="CM26" s="6">
        <f t="shared" si="15"/>
        <v>0.10200000000000031</v>
      </c>
      <c r="CN26" s="6"/>
      <c r="CO26" t="s">
        <v>123</v>
      </c>
      <c r="CP26" s="6">
        <v>12.592000000000001</v>
      </c>
      <c r="CQ26" s="12"/>
      <c r="CR26" s="6">
        <v>12.762</v>
      </c>
      <c r="CS26" s="6">
        <f t="shared" si="16"/>
        <v>0.16999999999999993</v>
      </c>
      <c r="CT26" s="6">
        <f t="shared" si="17"/>
        <v>0.1899999999999995</v>
      </c>
      <c r="CV26" t="s">
        <v>123</v>
      </c>
      <c r="CW26" s="6"/>
      <c r="CX26" s="12"/>
      <c r="CY26" s="6"/>
      <c r="CZ26" s="6"/>
      <c r="DA26" s="6"/>
      <c r="DB26" s="6"/>
      <c r="DC26" t="s">
        <v>123</v>
      </c>
      <c r="DD26" s="6">
        <v>33.783999999999999</v>
      </c>
      <c r="DE26" s="12"/>
      <c r="DF26" s="6">
        <v>34.902999999999999</v>
      </c>
      <c r="DG26" s="6">
        <f t="shared" si="20"/>
        <v>1.1189999999999998</v>
      </c>
      <c r="DH26" s="6">
        <f t="shared" si="21"/>
        <v>0.26899999999999835</v>
      </c>
      <c r="DI26" s="6"/>
      <c r="DJ26" t="s">
        <v>123</v>
      </c>
      <c r="DK26" s="6"/>
      <c r="DL26" s="12"/>
      <c r="DM26" s="6"/>
      <c r="DN26" s="6"/>
      <c r="DO26" s="6"/>
      <c r="DP26" s="6"/>
      <c r="DQ26" t="s">
        <v>123</v>
      </c>
      <c r="DR26" s="6"/>
      <c r="DS26" s="12"/>
      <c r="DT26" s="6"/>
      <c r="DU26" s="6"/>
      <c r="DV26" s="6"/>
      <c r="DW26" s="6"/>
      <c r="DX26" t="s">
        <v>123</v>
      </c>
      <c r="DY26" s="6"/>
      <c r="DZ26" s="12"/>
      <c r="EA26" s="6"/>
      <c r="EB26" s="6"/>
      <c r="EC26" s="6"/>
      <c r="EE26" t="s">
        <v>123</v>
      </c>
      <c r="EF26" s="6">
        <v>4.6230000000000002</v>
      </c>
      <c r="EG26" s="12">
        <v>5</v>
      </c>
      <c r="EH26" s="6">
        <v>4.6879999999999997</v>
      </c>
      <c r="EI26" s="6">
        <f t="shared" si="28"/>
        <v>6.4999999999999503E-2</v>
      </c>
      <c r="EJ26" s="6">
        <f t="shared" si="29"/>
        <v>0.11500000000000021</v>
      </c>
      <c r="EL26" t="s">
        <v>123</v>
      </c>
      <c r="EM26" s="6">
        <v>5.8079999999999998</v>
      </c>
      <c r="EN26" s="12">
        <v>4</v>
      </c>
      <c r="EO26" s="6">
        <v>5.86</v>
      </c>
      <c r="EP26" s="6">
        <f t="shared" si="30"/>
        <v>5.200000000000049E-2</v>
      </c>
      <c r="EQ26" s="6">
        <f t="shared" si="31"/>
        <v>0.19399999999999995</v>
      </c>
      <c r="ER26" s="6"/>
      <c r="ES26" t="s">
        <v>123</v>
      </c>
      <c r="ET26" s="6">
        <v>5.2389999999999999</v>
      </c>
      <c r="EU26" s="12">
        <v>6</v>
      </c>
      <c r="EV26" s="6">
        <v>5.3129999999999997</v>
      </c>
      <c r="EW26" s="6">
        <f t="shared" si="32"/>
        <v>7.3999999999999844E-2</v>
      </c>
      <c r="EX26" s="6">
        <f t="shared" si="33"/>
        <v>0.13200000000000056</v>
      </c>
      <c r="EZ26" t="s">
        <v>123</v>
      </c>
      <c r="FA26" s="6">
        <v>11.358000000000001</v>
      </c>
      <c r="FB26">
        <v>9</v>
      </c>
      <c r="FC26" s="6">
        <v>11.474</v>
      </c>
      <c r="FD26" s="6">
        <f t="shared" si="34"/>
        <v>0.11599999999999966</v>
      </c>
      <c r="FE26" s="6">
        <f t="shared" si="35"/>
        <v>0.18099999999999916</v>
      </c>
      <c r="FG26" t="s">
        <v>123</v>
      </c>
      <c r="FH26" s="6">
        <v>10.241</v>
      </c>
      <c r="FI26" s="12">
        <v>11</v>
      </c>
      <c r="FJ26" s="6">
        <v>10.375</v>
      </c>
      <c r="FK26" s="6">
        <f t="shared" si="36"/>
        <v>0.13400000000000034</v>
      </c>
      <c r="FL26" s="6">
        <f t="shared" si="37"/>
        <v>0.13599999999999923</v>
      </c>
      <c r="FN26" t="s">
        <v>123</v>
      </c>
      <c r="FO26" s="6">
        <v>35.491</v>
      </c>
      <c r="FP26" s="12"/>
      <c r="FQ26" s="6">
        <v>36.503999999999998</v>
      </c>
      <c r="FR26" s="6">
        <f t="shared" si="38"/>
        <v>1.0129999999999981</v>
      </c>
      <c r="FS26" s="6">
        <f t="shared" si="39"/>
        <v>0.24000000000000199</v>
      </c>
      <c r="FT26" s="6"/>
      <c r="FU26" t="s">
        <v>123</v>
      </c>
      <c r="FV26" s="6">
        <v>29.041</v>
      </c>
      <c r="FW26" s="12"/>
      <c r="FX26" s="6">
        <v>29.657</v>
      </c>
      <c r="FY26" s="6">
        <f t="shared" si="40"/>
        <v>0.61599999999999966</v>
      </c>
      <c r="FZ26" s="6">
        <f t="shared" si="41"/>
        <v>0.21399999999999864</v>
      </c>
      <c r="GB26" t="s">
        <v>123</v>
      </c>
      <c r="GC26" s="6"/>
      <c r="GD26" s="12"/>
      <c r="GE26" s="6"/>
      <c r="GF26" s="6"/>
      <c r="GG26" s="6"/>
      <c r="GI26" t="s">
        <v>123</v>
      </c>
      <c r="GJ26" s="6">
        <v>22.602</v>
      </c>
      <c r="GK26" s="12"/>
      <c r="GL26" s="6">
        <v>22.905999999999999</v>
      </c>
      <c r="GM26" s="6">
        <f t="shared" si="44"/>
        <v>0.30399999999999849</v>
      </c>
      <c r="GN26" s="6">
        <f t="shared" si="45"/>
        <v>0.48400000000000176</v>
      </c>
      <c r="HC26" s="6"/>
    </row>
    <row r="27" spans="1:224" x14ac:dyDescent="0.25">
      <c r="B27" t="s">
        <v>104</v>
      </c>
      <c r="C27" s="6">
        <v>4.2309999999999999</v>
      </c>
      <c r="D27" s="6"/>
      <c r="E27" s="6">
        <f>C28-C27</f>
        <v>7.6000000000000512E-2</v>
      </c>
      <c r="F27" s="6"/>
      <c r="H27" t="s">
        <v>104</v>
      </c>
      <c r="I27" s="6">
        <v>8.6</v>
      </c>
      <c r="J27" s="6"/>
      <c r="K27" s="6">
        <f>I28-I27</f>
        <v>6.4000000000000057E-2</v>
      </c>
      <c r="L27" s="6"/>
      <c r="M27" t="s">
        <v>125</v>
      </c>
      <c r="N27" s="6">
        <v>12.375999999999999</v>
      </c>
      <c r="O27" s="12"/>
      <c r="P27" s="6">
        <v>13.064</v>
      </c>
      <c r="Q27" s="6">
        <f t="shared" si="0"/>
        <v>0.68800000000000061</v>
      </c>
      <c r="R27" s="6">
        <f t="shared" si="1"/>
        <v>6.1999999999999389E-2</v>
      </c>
      <c r="S27" s="6"/>
      <c r="U27" t="s">
        <v>104</v>
      </c>
      <c r="V27" s="6">
        <v>7.98</v>
      </c>
      <c r="W27" s="6"/>
      <c r="X27" s="6">
        <f>V28-V27</f>
        <v>0.15700000000000003</v>
      </c>
      <c r="Y27" s="6"/>
      <c r="Z27" t="s">
        <v>125</v>
      </c>
      <c r="AA27" s="6">
        <v>12.686</v>
      </c>
      <c r="AB27" s="12"/>
      <c r="AC27" s="6">
        <v>12.968</v>
      </c>
      <c r="AD27" s="6">
        <f t="shared" si="2"/>
        <v>0.28200000000000003</v>
      </c>
      <c r="AE27" s="6">
        <f t="shared" si="3"/>
        <v>6.7999999999999616E-2</v>
      </c>
      <c r="AF27" s="6"/>
      <c r="AH27" t="s">
        <v>104</v>
      </c>
      <c r="AI27" s="6">
        <v>10.641999999999999</v>
      </c>
      <c r="AJ27" s="6"/>
      <c r="AK27" s="6">
        <f>AI28-AI27</f>
        <v>0.16699999999999982</v>
      </c>
      <c r="AL27" s="6"/>
      <c r="AN27" t="s">
        <v>104</v>
      </c>
      <c r="AO27" s="6">
        <v>7.7380000000000004</v>
      </c>
      <c r="AP27" s="6"/>
      <c r="AQ27" s="6">
        <f>AO28-AO27</f>
        <v>0.1379999999999999</v>
      </c>
      <c r="AR27" s="6"/>
      <c r="AS27" t="s">
        <v>125</v>
      </c>
      <c r="AT27" s="6"/>
      <c r="AU27" s="12"/>
      <c r="AV27" s="6"/>
      <c r="AW27" s="6"/>
      <c r="AX27" s="6"/>
      <c r="AY27" s="6"/>
      <c r="AZ27" t="s">
        <v>125</v>
      </c>
      <c r="BA27" s="6"/>
      <c r="BB27" s="12"/>
      <c r="BC27" s="6"/>
      <c r="BD27" s="6"/>
      <c r="BE27" s="6"/>
      <c r="BH27" t="s">
        <v>104</v>
      </c>
      <c r="BI27" s="6"/>
      <c r="BJ27" s="6"/>
      <c r="BK27" s="6"/>
      <c r="BL27" s="6"/>
      <c r="BM27" t="s">
        <v>125</v>
      </c>
      <c r="BN27" s="6">
        <v>29.942</v>
      </c>
      <c r="BO27" s="12"/>
      <c r="BP27" s="6">
        <v>30.686</v>
      </c>
      <c r="BQ27" s="6">
        <f t="shared" si="8"/>
        <v>0.74399999999999977</v>
      </c>
      <c r="BR27" s="6">
        <f>BN28-BP27</f>
        <v>0.36100000000000065</v>
      </c>
      <c r="BS27" s="6"/>
      <c r="BT27" t="s">
        <v>125</v>
      </c>
      <c r="BU27" s="6">
        <v>24.510999999999999</v>
      </c>
      <c r="BV27" s="12"/>
      <c r="BW27" s="6">
        <v>24.782</v>
      </c>
      <c r="BX27" s="6">
        <f t="shared" si="10"/>
        <v>0.2710000000000008</v>
      </c>
      <c r="BY27" s="6">
        <f>BU28-BW27</f>
        <v>0.18700000000000117</v>
      </c>
      <c r="BZ27" s="6"/>
      <c r="CA27" t="s">
        <v>125</v>
      </c>
      <c r="CB27" s="6">
        <v>11.7</v>
      </c>
      <c r="CC27" s="12"/>
      <c r="CD27" s="6">
        <v>11.869</v>
      </c>
      <c r="CE27" s="6">
        <f t="shared" si="12"/>
        <v>0.16900000000000048</v>
      </c>
      <c r="CF27" s="6">
        <f>CB28-CD27</f>
        <v>0.24600000000000044</v>
      </c>
      <c r="CG27" s="6"/>
      <c r="CH27" t="s">
        <v>125</v>
      </c>
      <c r="CI27" s="6">
        <v>11.27</v>
      </c>
      <c r="CJ27" s="12"/>
      <c r="CK27" s="6">
        <v>11.448</v>
      </c>
      <c r="CL27" s="6">
        <f t="shared" si="14"/>
        <v>0.17800000000000082</v>
      </c>
      <c r="CM27" s="6">
        <f>CI28-CK27</f>
        <v>7.3000000000000398E-2</v>
      </c>
      <c r="CN27" s="6"/>
      <c r="CO27" t="s">
        <v>125</v>
      </c>
      <c r="CP27" s="6">
        <v>12.952</v>
      </c>
      <c r="CQ27" s="12"/>
      <c r="CR27" s="6">
        <v>13.125</v>
      </c>
      <c r="CS27" s="6">
        <f t="shared" si="16"/>
        <v>0.17300000000000004</v>
      </c>
      <c r="CT27" s="6">
        <f>CP28-CR27</f>
        <v>0.17800000000000082</v>
      </c>
      <c r="CV27" t="s">
        <v>125</v>
      </c>
      <c r="CW27" s="6"/>
      <c r="CX27" s="12"/>
      <c r="CY27" s="6"/>
      <c r="CZ27" s="6"/>
      <c r="DA27" s="6"/>
      <c r="DB27" s="6"/>
      <c r="DC27" t="s">
        <v>125</v>
      </c>
      <c r="DD27" s="6">
        <v>35.171999999999997</v>
      </c>
      <c r="DE27" s="12"/>
      <c r="DF27" s="6"/>
      <c r="DG27" s="6"/>
      <c r="DH27" s="6"/>
      <c r="DI27" s="6"/>
      <c r="DJ27" t="s">
        <v>125</v>
      </c>
      <c r="DK27" s="6"/>
      <c r="DL27" s="12"/>
      <c r="DM27" s="6"/>
      <c r="DN27" s="6"/>
      <c r="DO27" s="6"/>
      <c r="DP27" s="6"/>
      <c r="DQ27" t="s">
        <v>125</v>
      </c>
      <c r="DR27" s="6"/>
      <c r="DS27" s="12"/>
      <c r="DT27" s="6"/>
      <c r="DU27" s="6"/>
      <c r="DV27" s="6"/>
      <c r="DW27" s="6"/>
      <c r="DX27" t="s">
        <v>125</v>
      </c>
      <c r="DY27" s="6"/>
      <c r="DZ27" s="12"/>
      <c r="EA27" s="6"/>
      <c r="EB27" s="6"/>
      <c r="EC27" s="6"/>
      <c r="EE27" t="s">
        <v>125</v>
      </c>
      <c r="EF27" s="6">
        <v>4.8029999999999999</v>
      </c>
      <c r="EG27" s="12">
        <v>6</v>
      </c>
      <c r="EH27" s="6">
        <v>4.88</v>
      </c>
      <c r="EI27" s="6">
        <f t="shared" si="28"/>
        <v>7.6999999999999957E-2</v>
      </c>
      <c r="EJ27" s="6">
        <f t="shared" si="29"/>
        <v>0.11399999999999988</v>
      </c>
      <c r="EL27" t="s">
        <v>125</v>
      </c>
      <c r="EM27" s="6">
        <v>6.0540000000000003</v>
      </c>
      <c r="EN27" s="12">
        <v>4</v>
      </c>
      <c r="EO27" s="6">
        <v>6.1029999999999998</v>
      </c>
      <c r="EP27" s="6">
        <f t="shared" si="30"/>
        <v>4.8999999999999488E-2</v>
      </c>
      <c r="EQ27" s="6">
        <f t="shared" si="31"/>
        <v>0.19500000000000028</v>
      </c>
      <c r="ER27" s="6"/>
      <c r="ES27" t="s">
        <v>125</v>
      </c>
      <c r="ET27" s="6">
        <v>5.4450000000000003</v>
      </c>
      <c r="EU27" s="12">
        <v>6</v>
      </c>
      <c r="EV27" s="6">
        <v>5.5190000000000001</v>
      </c>
      <c r="EW27" s="6">
        <f t="shared" si="32"/>
        <v>7.3999999999999844E-2</v>
      </c>
      <c r="EX27" s="6">
        <f>ET28-EV27</f>
        <v>0.12099999999999955</v>
      </c>
      <c r="EZ27" t="s">
        <v>125</v>
      </c>
      <c r="FA27" s="6">
        <v>11.654999999999999</v>
      </c>
      <c r="FB27">
        <v>10</v>
      </c>
      <c r="FC27" s="6">
        <v>11.782999999999999</v>
      </c>
      <c r="FD27" s="6">
        <f t="shared" si="34"/>
        <v>0.12800000000000011</v>
      </c>
      <c r="FE27" s="6">
        <f t="shared" si="35"/>
        <v>0.16999999999999993</v>
      </c>
      <c r="FG27" t="s">
        <v>125</v>
      </c>
      <c r="FH27" s="6">
        <v>10.510999999999999</v>
      </c>
      <c r="FI27" s="12">
        <v>9</v>
      </c>
      <c r="FJ27" s="6">
        <v>10.618</v>
      </c>
      <c r="FK27" s="6">
        <f t="shared" si="36"/>
        <v>0.10700000000000109</v>
      </c>
      <c r="FL27" s="6">
        <f t="shared" si="37"/>
        <v>0.14700000000000024</v>
      </c>
      <c r="FN27" t="s">
        <v>125</v>
      </c>
      <c r="FO27" s="6">
        <v>36.744</v>
      </c>
      <c r="FP27" s="12"/>
      <c r="FQ27" s="6">
        <v>37.960999999999999</v>
      </c>
      <c r="FR27" s="6">
        <f t="shared" si="38"/>
        <v>1.2169999999999987</v>
      </c>
      <c r="FS27" s="6">
        <f>FO28-FQ27</f>
        <v>0.25300000000000011</v>
      </c>
      <c r="FT27" s="6"/>
      <c r="FU27" t="s">
        <v>125</v>
      </c>
      <c r="FV27" s="6">
        <v>29.870999999999999</v>
      </c>
      <c r="FW27" s="12"/>
      <c r="FX27" s="6">
        <v>30.413</v>
      </c>
      <c r="FY27" s="6">
        <f t="shared" si="40"/>
        <v>0.54200000000000159</v>
      </c>
      <c r="FZ27" s="6">
        <f>FV28-FX27</f>
        <v>0.21300000000000097</v>
      </c>
      <c r="GB27" t="s">
        <v>125</v>
      </c>
      <c r="GC27" s="6"/>
      <c r="GD27" s="12"/>
      <c r="GE27" s="6"/>
      <c r="GF27" s="6"/>
      <c r="GG27" s="6"/>
      <c r="GI27" t="s">
        <v>125</v>
      </c>
      <c r="GJ27" s="6">
        <v>23.39</v>
      </c>
      <c r="GK27" s="12"/>
      <c r="GL27" s="6"/>
      <c r="GM27" s="6"/>
      <c r="GN27" s="6"/>
      <c r="HC27" s="6"/>
    </row>
    <row r="28" spans="1:224" x14ac:dyDescent="0.25">
      <c r="A28" t="s">
        <v>95</v>
      </c>
      <c r="C28" s="6">
        <v>4.3070000000000004</v>
      </c>
      <c r="D28" s="6">
        <f>C29-C28</f>
        <v>0.14499999999999957</v>
      </c>
      <c r="E28" s="6"/>
      <c r="F28" s="6"/>
      <c r="G28" t="s">
        <v>95</v>
      </c>
      <c r="I28" s="6">
        <v>8.6639999999999997</v>
      </c>
      <c r="J28" s="6">
        <f>I29-I28</f>
        <v>1.3949999999999996</v>
      </c>
      <c r="K28" s="6"/>
      <c r="L28" s="6"/>
      <c r="M28" t="s">
        <v>153</v>
      </c>
      <c r="N28" s="6">
        <v>13.125999999999999</v>
      </c>
      <c r="O28" s="12"/>
      <c r="Q28" s="17"/>
      <c r="S28" s="6"/>
      <c r="T28" t="s">
        <v>95</v>
      </c>
      <c r="V28" s="6">
        <v>8.1370000000000005</v>
      </c>
      <c r="W28" s="6">
        <f>V29-V28</f>
        <v>0.58300000000000018</v>
      </c>
      <c r="X28" s="6"/>
      <c r="Y28" s="6"/>
      <c r="Z28" t="s">
        <v>153</v>
      </c>
      <c r="AA28" s="6">
        <v>13.036</v>
      </c>
      <c r="AB28" s="12"/>
      <c r="AD28" s="17"/>
      <c r="AG28" t="s">
        <v>95</v>
      </c>
      <c r="AI28" s="6">
        <v>10.808999999999999</v>
      </c>
      <c r="AJ28" s="6">
        <f>AI29-AI28</f>
        <v>0.71600000000000108</v>
      </c>
      <c r="AK28" s="6"/>
      <c r="AL28" s="6"/>
      <c r="AM28" t="s">
        <v>95</v>
      </c>
      <c r="AO28" s="6">
        <v>7.8760000000000003</v>
      </c>
      <c r="AP28" s="6">
        <f>AO29-AO28</f>
        <v>0.60700000000000021</v>
      </c>
      <c r="AQ28" s="6"/>
      <c r="AR28" s="6"/>
      <c r="AS28" t="s">
        <v>153</v>
      </c>
      <c r="AT28" s="6"/>
      <c r="AU28" s="12"/>
      <c r="AV28" s="6"/>
      <c r="AW28" s="6"/>
      <c r="AX28" s="6"/>
      <c r="AY28" s="6"/>
      <c r="AZ28" t="s">
        <v>153</v>
      </c>
      <c r="BA28" s="6"/>
      <c r="BB28" s="12"/>
      <c r="BC28" s="6"/>
      <c r="BD28" s="6"/>
      <c r="BE28" s="6"/>
      <c r="BG28" t="s">
        <v>95</v>
      </c>
      <c r="BI28" s="6"/>
      <c r="BJ28" s="6"/>
      <c r="BK28" s="6"/>
      <c r="BL28" s="6"/>
      <c r="BM28" t="s">
        <v>153</v>
      </c>
      <c r="BN28" s="6">
        <v>31.047000000000001</v>
      </c>
      <c r="BO28" s="12"/>
      <c r="BP28" s="6"/>
      <c r="BQ28" s="6"/>
      <c r="BR28" s="6"/>
      <c r="BS28" s="6"/>
      <c r="BT28" t="s">
        <v>153</v>
      </c>
      <c r="BU28" s="6">
        <v>24.969000000000001</v>
      </c>
      <c r="BV28" s="12"/>
      <c r="BW28" s="6"/>
      <c r="BX28" s="6"/>
      <c r="BY28" s="6"/>
      <c r="BZ28" s="6"/>
      <c r="CA28" t="s">
        <v>153</v>
      </c>
      <c r="CB28" s="6">
        <v>12.115</v>
      </c>
      <c r="CC28" s="12"/>
      <c r="CD28" s="6"/>
      <c r="CE28" s="6"/>
      <c r="CF28" s="6"/>
      <c r="CG28" s="6"/>
      <c r="CH28" t="s">
        <v>153</v>
      </c>
      <c r="CI28" s="6">
        <v>11.521000000000001</v>
      </c>
      <c r="CJ28" s="12"/>
      <c r="CK28" s="6"/>
      <c r="CL28" s="6"/>
      <c r="CM28" s="6"/>
      <c r="CN28" s="6"/>
      <c r="CO28" t="s">
        <v>153</v>
      </c>
      <c r="CP28" s="6">
        <v>13.303000000000001</v>
      </c>
      <c r="CQ28" s="12"/>
      <c r="CR28" s="6"/>
      <c r="CS28" s="6"/>
      <c r="CT28" s="6"/>
      <c r="CV28" t="s">
        <v>153</v>
      </c>
      <c r="CW28" s="6"/>
      <c r="CX28" s="12"/>
      <c r="CY28" s="6"/>
      <c r="CZ28" s="6"/>
      <c r="DA28" s="6"/>
      <c r="DB28" s="6"/>
      <c r="DC28" t="s">
        <v>153</v>
      </c>
      <c r="DD28" s="6"/>
      <c r="DE28" s="12"/>
      <c r="DF28" s="6"/>
      <c r="DG28" s="6"/>
      <c r="DH28" s="6"/>
      <c r="DI28" s="6"/>
      <c r="DJ28" t="s">
        <v>153</v>
      </c>
      <c r="DK28" s="6"/>
      <c r="DL28" s="12"/>
      <c r="DM28" s="6"/>
      <c r="DN28" s="6"/>
      <c r="DO28" s="6"/>
      <c r="DP28" s="6"/>
      <c r="DQ28" t="s">
        <v>153</v>
      </c>
      <c r="DR28" s="6"/>
      <c r="DS28" s="12"/>
      <c r="DT28" s="6"/>
      <c r="DU28" s="6"/>
      <c r="DV28" s="6"/>
      <c r="DW28" s="6"/>
      <c r="DX28" t="s">
        <v>153</v>
      </c>
      <c r="DY28" s="6"/>
      <c r="DZ28" s="12"/>
      <c r="EA28" s="6"/>
      <c r="EB28" s="6"/>
      <c r="EC28" s="6"/>
      <c r="EE28" t="s">
        <v>153</v>
      </c>
      <c r="EF28" s="6">
        <v>4.9939999999999998</v>
      </c>
      <c r="EG28" s="12">
        <v>6</v>
      </c>
      <c r="EL28" t="s">
        <v>153</v>
      </c>
      <c r="EM28" s="6">
        <v>6.298</v>
      </c>
      <c r="EN28" s="12">
        <v>4</v>
      </c>
      <c r="EO28" s="6"/>
      <c r="EQ28" s="6"/>
      <c r="ER28" s="6"/>
      <c r="ES28" t="s">
        <v>153</v>
      </c>
      <c r="ET28" s="6">
        <v>5.64</v>
      </c>
      <c r="EU28" s="12">
        <v>7</v>
      </c>
      <c r="EZ28" t="s">
        <v>153</v>
      </c>
      <c r="FA28" s="6">
        <v>11.952999999999999</v>
      </c>
      <c r="FB28" s="12"/>
      <c r="FD28" s="17"/>
      <c r="FG28" t="s">
        <v>153</v>
      </c>
      <c r="FH28" s="6">
        <v>10.765000000000001</v>
      </c>
      <c r="FK28" s="17"/>
      <c r="FN28" t="s">
        <v>153</v>
      </c>
      <c r="FO28" s="6">
        <v>38.213999999999999</v>
      </c>
      <c r="FP28" s="12"/>
      <c r="FQ28" s="6"/>
      <c r="FR28" s="6"/>
      <c r="FS28" s="6"/>
      <c r="FT28" s="6"/>
      <c r="FU28" t="s">
        <v>153</v>
      </c>
      <c r="FV28" s="6">
        <v>30.626000000000001</v>
      </c>
      <c r="FW28" s="12"/>
      <c r="FX28" s="6"/>
      <c r="FY28" s="6"/>
      <c r="FZ28" s="6"/>
      <c r="GB28" t="s">
        <v>153</v>
      </c>
      <c r="GC28" s="6"/>
      <c r="GD28" s="12"/>
      <c r="GE28" s="6"/>
      <c r="GF28" s="6"/>
      <c r="GG28" s="6"/>
      <c r="GI28" t="s">
        <v>153</v>
      </c>
      <c r="GJ28" s="6"/>
      <c r="GK28" s="12"/>
      <c r="GL28" s="6"/>
      <c r="GM28" s="6"/>
      <c r="GN28" s="6"/>
      <c r="HC28" s="6"/>
    </row>
    <row r="29" spans="1:224" x14ac:dyDescent="0.25">
      <c r="B29" t="s">
        <v>105</v>
      </c>
      <c r="C29" s="6">
        <v>4.452</v>
      </c>
      <c r="D29" s="6"/>
      <c r="E29" s="6">
        <f>C30-C29</f>
        <v>8.0000000000000071E-2</v>
      </c>
      <c r="F29" s="6"/>
      <c r="H29" t="s">
        <v>105</v>
      </c>
      <c r="I29" s="6">
        <v>10.058999999999999</v>
      </c>
      <c r="J29" s="6"/>
      <c r="K29" s="6">
        <f>I30-I29</f>
        <v>5.0000000000000711E-2</v>
      </c>
      <c r="L29" s="6"/>
      <c r="M29" s="6"/>
      <c r="N29" s="6"/>
      <c r="O29" s="6"/>
      <c r="P29" s="6"/>
      <c r="Q29" s="6"/>
      <c r="R29" s="6"/>
      <c r="S29" s="6"/>
      <c r="U29" t="s">
        <v>105</v>
      </c>
      <c r="V29" s="6">
        <v>8.7200000000000006</v>
      </c>
      <c r="W29" s="6"/>
      <c r="X29" s="6">
        <f>V30-V29</f>
        <v>0.1169999999999991</v>
      </c>
      <c r="Y29" s="6"/>
      <c r="AB29" s="6"/>
      <c r="AC29" s="6"/>
      <c r="AD29" s="6"/>
      <c r="AE29" s="6"/>
      <c r="AF29" s="6"/>
      <c r="AH29" t="s">
        <v>105</v>
      </c>
      <c r="AI29" s="6">
        <v>11.525</v>
      </c>
      <c r="AJ29" s="6"/>
      <c r="AK29" s="6">
        <f>AI30-AI29</f>
        <v>0.16499999999999915</v>
      </c>
      <c r="AL29" s="6"/>
      <c r="AN29" t="s">
        <v>105</v>
      </c>
      <c r="AO29" s="6">
        <v>8.4830000000000005</v>
      </c>
      <c r="AP29" s="6"/>
      <c r="AQ29" s="6">
        <f>AO30-AO29</f>
        <v>0.1639999999999997</v>
      </c>
      <c r="AR29" s="6"/>
      <c r="AX29" s="6"/>
      <c r="AY29" s="6"/>
      <c r="BE29" s="6"/>
      <c r="BF29" s="6"/>
      <c r="BH29" t="s">
        <v>105</v>
      </c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X29" s="6"/>
      <c r="CY29" s="6"/>
      <c r="CZ29" s="6"/>
      <c r="DA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F29" s="6"/>
      <c r="EG29" s="6"/>
      <c r="EN29" s="6"/>
      <c r="EO29" s="6"/>
      <c r="EQ29" s="6"/>
      <c r="ER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B29" s="6"/>
      <c r="GC29" s="6"/>
      <c r="GD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</row>
    <row r="30" spans="1:224" x14ac:dyDescent="0.25">
      <c r="A30" t="s">
        <v>96</v>
      </c>
      <c r="C30" s="6">
        <v>4.532</v>
      </c>
      <c r="D30" s="6">
        <f>C31-C30</f>
        <v>0.28800000000000026</v>
      </c>
      <c r="E30" s="6"/>
      <c r="F30" s="6"/>
      <c r="G30" t="s">
        <v>96</v>
      </c>
      <c r="I30" s="6">
        <v>10.109</v>
      </c>
      <c r="J30" s="6">
        <f>I31-I30</f>
        <v>0.10500000000000043</v>
      </c>
      <c r="K30" s="6"/>
      <c r="L30" s="6"/>
      <c r="M30" s="6"/>
      <c r="N30" s="6"/>
      <c r="O30" s="6"/>
      <c r="P30" s="6"/>
      <c r="Q30" s="6"/>
      <c r="R30" s="6"/>
      <c r="S30" s="6"/>
      <c r="T30" t="s">
        <v>96</v>
      </c>
      <c r="V30" s="6">
        <v>8.8369999999999997</v>
      </c>
      <c r="W30" s="6">
        <f>V31-V30</f>
        <v>0.51400000000000112</v>
      </c>
      <c r="X30" s="6"/>
      <c r="Y30" s="6"/>
      <c r="Z30" s="6"/>
      <c r="AC30" s="6"/>
      <c r="AD30" s="6"/>
      <c r="AE30" s="6"/>
      <c r="AF30" s="6"/>
      <c r="AG30" t="s">
        <v>96</v>
      </c>
      <c r="AI30" s="6">
        <v>11.69</v>
      </c>
      <c r="AJ30" s="6">
        <f>AI31-AI30</f>
        <v>0.6720000000000006</v>
      </c>
      <c r="AK30" s="6"/>
      <c r="AL30" s="6"/>
      <c r="AM30" t="s">
        <v>96</v>
      </c>
      <c r="AO30" s="6">
        <v>8.6470000000000002</v>
      </c>
      <c r="AP30" s="6">
        <f>AO31-AO30</f>
        <v>0.52899999999999991</v>
      </c>
      <c r="AQ30" s="6"/>
      <c r="AR30" s="6"/>
      <c r="AX30" s="6"/>
      <c r="AY30" s="6"/>
      <c r="BE30" s="6"/>
      <c r="BF30" s="6"/>
      <c r="BG30" t="s">
        <v>96</v>
      </c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X30" s="6"/>
      <c r="CY30" s="6"/>
      <c r="CZ30" s="6"/>
      <c r="DA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F30" s="6"/>
      <c r="EG30" s="6"/>
      <c r="EH30" s="6"/>
      <c r="EI30" s="6"/>
      <c r="EJ30" s="6"/>
      <c r="EN30" s="6"/>
      <c r="EO30" s="6"/>
      <c r="EP30" s="6"/>
      <c r="EQ30" s="6"/>
      <c r="ER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B30" s="6"/>
      <c r="GC30" s="6"/>
      <c r="GD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</row>
    <row r="31" spans="1:224" x14ac:dyDescent="0.25">
      <c r="B31" t="s">
        <v>106</v>
      </c>
      <c r="C31" s="6">
        <v>4.82</v>
      </c>
      <c r="D31" s="6"/>
      <c r="E31" s="6">
        <f>C32-C31</f>
        <v>5.1000000000000156E-2</v>
      </c>
      <c r="F31" s="6"/>
      <c r="H31" t="s">
        <v>106</v>
      </c>
      <c r="I31" s="6">
        <v>10.214</v>
      </c>
      <c r="J31" s="6"/>
      <c r="K31" s="6">
        <f>I32-I31</f>
        <v>6.7000000000000171E-2</v>
      </c>
      <c r="L31" s="6"/>
      <c r="M31" s="6"/>
      <c r="N31" s="6"/>
      <c r="O31" s="6"/>
      <c r="P31" s="6"/>
      <c r="Q31" s="6"/>
      <c r="R31" s="6"/>
      <c r="S31" s="6"/>
      <c r="U31" t="s">
        <v>106</v>
      </c>
      <c r="V31" s="6">
        <v>9.3510000000000009</v>
      </c>
      <c r="W31" s="6"/>
      <c r="X31" s="6">
        <f>V32-V31</f>
        <v>0.21399999999999864</v>
      </c>
      <c r="Y31" s="6"/>
      <c r="Z31" s="6"/>
      <c r="AC31" s="6"/>
      <c r="AD31" s="6"/>
      <c r="AE31" s="6"/>
      <c r="AF31" s="6"/>
      <c r="AH31" t="s">
        <v>106</v>
      </c>
      <c r="AI31" s="6">
        <v>12.362</v>
      </c>
      <c r="AJ31" s="6"/>
      <c r="AK31" s="6">
        <f>AI32-AI31</f>
        <v>0.18599999999999994</v>
      </c>
      <c r="AL31" s="6"/>
      <c r="AN31" t="s">
        <v>106</v>
      </c>
      <c r="AO31" s="6">
        <v>9.1760000000000002</v>
      </c>
      <c r="AP31" s="6"/>
      <c r="AQ31" s="6">
        <f>AO32-AO31</f>
        <v>0.1379999999999999</v>
      </c>
      <c r="AR31" s="6"/>
      <c r="AX31" s="6"/>
      <c r="AY31" s="6"/>
      <c r="BE31" s="6"/>
      <c r="BF31" s="6"/>
      <c r="BH31" t="s">
        <v>106</v>
      </c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X31" s="6"/>
      <c r="CY31" s="6"/>
      <c r="CZ31" s="6"/>
      <c r="DA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F31" s="6"/>
      <c r="EG31" s="6"/>
      <c r="EH31" s="6"/>
      <c r="EI31" s="6"/>
      <c r="EJ31" s="6"/>
      <c r="EN31" s="6"/>
      <c r="EO31" s="6"/>
      <c r="EP31" s="6"/>
      <c r="EQ31" s="6"/>
      <c r="ER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B31" s="6"/>
      <c r="GC31" s="6"/>
      <c r="GD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</row>
    <row r="32" spans="1:224" x14ac:dyDescent="0.25">
      <c r="A32" t="s">
        <v>97</v>
      </c>
      <c r="C32" s="6">
        <v>4.8710000000000004</v>
      </c>
      <c r="D32" s="6">
        <f>C33-C32</f>
        <v>0.34999999999999964</v>
      </c>
      <c r="E32" s="6"/>
      <c r="F32" s="6"/>
      <c r="G32" t="s">
        <v>97</v>
      </c>
      <c r="I32" s="6">
        <v>10.281000000000001</v>
      </c>
      <c r="J32" s="6">
        <f>I33-I32</f>
        <v>0.10899999999999999</v>
      </c>
      <c r="K32" s="6"/>
      <c r="L32" s="6"/>
      <c r="M32" s="6"/>
      <c r="N32" s="6"/>
      <c r="O32" s="6"/>
      <c r="P32" s="6"/>
      <c r="Q32" s="6"/>
      <c r="R32" s="6"/>
      <c r="S32" s="6"/>
      <c r="T32" t="s">
        <v>97</v>
      </c>
      <c r="V32" s="6">
        <v>9.5649999999999995</v>
      </c>
      <c r="W32" s="6">
        <f>V33-V32</f>
        <v>0.22000000000000064</v>
      </c>
      <c r="X32" s="6"/>
      <c r="Y32" s="6"/>
      <c r="Z32" s="6"/>
      <c r="AC32" s="6"/>
      <c r="AD32" s="6"/>
      <c r="AE32" s="6"/>
      <c r="AF32" s="6"/>
      <c r="AG32" t="s">
        <v>97</v>
      </c>
      <c r="AI32" s="6">
        <v>12.548</v>
      </c>
      <c r="AJ32" s="6">
        <f>AI33-AI32</f>
        <v>0.69299999999999962</v>
      </c>
      <c r="AK32" s="6"/>
      <c r="AL32" s="6"/>
      <c r="AM32" t="s">
        <v>97</v>
      </c>
      <c r="AO32" s="6">
        <v>9.3140000000000001</v>
      </c>
      <c r="AP32" s="6">
        <f>AO33-AO32</f>
        <v>0.48300000000000054</v>
      </c>
      <c r="AQ32" s="6"/>
      <c r="AR32" s="6"/>
      <c r="AX32" s="6"/>
      <c r="AY32" s="6"/>
      <c r="BE32" s="6"/>
      <c r="BF32" s="6"/>
      <c r="BG32" t="s">
        <v>97</v>
      </c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X32" s="6"/>
      <c r="CY32" s="6"/>
      <c r="CZ32" s="6"/>
      <c r="DA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F32" s="6"/>
      <c r="EG32" s="6"/>
      <c r="EH32" s="6"/>
      <c r="EI32" s="6"/>
      <c r="EJ32" s="6"/>
      <c r="EN32" s="6"/>
      <c r="EO32" s="6"/>
      <c r="EP32" s="6"/>
      <c r="EQ32" s="6"/>
      <c r="ER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B32" s="6"/>
      <c r="GC32" s="6"/>
      <c r="GD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</row>
    <row r="33" spans="1:224" x14ac:dyDescent="0.25">
      <c r="B33" t="s">
        <v>107</v>
      </c>
      <c r="C33" s="6">
        <v>5.2210000000000001</v>
      </c>
      <c r="D33" s="6"/>
      <c r="E33" s="6">
        <f>C34-C33</f>
        <v>4.8000000000000043E-2</v>
      </c>
      <c r="F33" s="6"/>
      <c r="H33" t="s">
        <v>107</v>
      </c>
      <c r="I33" s="6">
        <v>10.39</v>
      </c>
      <c r="J33" s="6"/>
      <c r="K33" s="6">
        <f>I34-I33</f>
        <v>6.4000000000000057E-2</v>
      </c>
      <c r="L33" s="6"/>
      <c r="M33" s="6"/>
      <c r="N33" s="6"/>
      <c r="O33" s="6"/>
      <c r="P33" s="6"/>
      <c r="Q33" s="6"/>
      <c r="R33" s="6"/>
      <c r="S33" s="6"/>
      <c r="U33" t="s">
        <v>107</v>
      </c>
      <c r="V33" s="6">
        <v>9.7850000000000001</v>
      </c>
      <c r="W33" s="6"/>
      <c r="X33" s="6">
        <f>V34-V33</f>
        <v>0.2289999999999992</v>
      </c>
      <c r="Y33" s="6"/>
      <c r="Z33" s="6"/>
      <c r="AC33" s="6"/>
      <c r="AD33" s="6"/>
      <c r="AE33" s="6"/>
      <c r="AF33" s="6"/>
      <c r="AH33" t="s">
        <v>107</v>
      </c>
      <c r="AI33" s="6">
        <v>13.241</v>
      </c>
      <c r="AJ33" s="6"/>
      <c r="AK33" s="6">
        <f>AI34-AI33</f>
        <v>0.21400000000000041</v>
      </c>
      <c r="AL33" s="6"/>
      <c r="AN33" t="s">
        <v>107</v>
      </c>
      <c r="AO33" s="6">
        <v>9.7970000000000006</v>
      </c>
      <c r="AP33" s="6"/>
      <c r="AQ33" s="6">
        <f>AO34-AO33</f>
        <v>0.13399999999999856</v>
      </c>
      <c r="AR33" s="6"/>
      <c r="AX33" s="6"/>
      <c r="AY33" s="6"/>
      <c r="BE33" s="6"/>
      <c r="BF33" s="6"/>
      <c r="BH33" t="s">
        <v>107</v>
      </c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X33" s="6"/>
      <c r="CY33" s="6"/>
      <c r="CZ33" s="6"/>
      <c r="DA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F33" s="6"/>
      <c r="EG33" s="6"/>
      <c r="EH33" s="6"/>
      <c r="EI33" s="6"/>
      <c r="EJ33" s="6"/>
      <c r="EN33" s="6"/>
      <c r="EO33" s="6"/>
      <c r="EP33" s="6"/>
      <c r="EQ33" s="6"/>
      <c r="ER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B33" s="6"/>
      <c r="GC33" s="6"/>
      <c r="GD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</row>
    <row r="34" spans="1:224" x14ac:dyDescent="0.25">
      <c r="A34" t="s">
        <v>109</v>
      </c>
      <c r="C34" s="6">
        <v>5.2690000000000001</v>
      </c>
      <c r="D34" s="6">
        <f>C35-C34</f>
        <v>0.32099999999999973</v>
      </c>
      <c r="E34" s="6"/>
      <c r="F34" s="6"/>
      <c r="G34" t="s">
        <v>109</v>
      </c>
      <c r="I34" s="6">
        <v>10.454000000000001</v>
      </c>
      <c r="J34" s="6">
        <f>I35-I34</f>
        <v>1.1099999999999994</v>
      </c>
      <c r="K34" s="6"/>
      <c r="L34" s="6"/>
      <c r="M34" s="6"/>
      <c r="N34" s="6"/>
      <c r="O34" s="6"/>
      <c r="P34" s="6"/>
      <c r="Q34" s="6"/>
      <c r="R34" s="6"/>
      <c r="S34" s="6"/>
      <c r="T34" t="s">
        <v>109</v>
      </c>
      <c r="V34" s="6">
        <v>10.013999999999999</v>
      </c>
      <c r="W34" s="6">
        <f>V35-V34</f>
        <v>0.71400000000000041</v>
      </c>
      <c r="X34" s="6"/>
      <c r="Y34" s="6"/>
      <c r="Z34" s="6"/>
      <c r="AC34" s="6"/>
      <c r="AD34" s="6"/>
      <c r="AE34" s="6"/>
      <c r="AF34" s="6"/>
      <c r="AG34" t="s">
        <v>109</v>
      </c>
      <c r="AI34" s="6">
        <v>13.455</v>
      </c>
      <c r="AJ34" s="6">
        <f>AI35-AI34</f>
        <v>0.66900000000000048</v>
      </c>
      <c r="AK34" s="6"/>
      <c r="AL34" s="6"/>
      <c r="AM34" t="s">
        <v>109</v>
      </c>
      <c r="AO34" s="6">
        <v>9.9309999999999992</v>
      </c>
      <c r="AP34" s="6">
        <f>AO35-AO34</f>
        <v>0.55700000000000038</v>
      </c>
      <c r="AQ34" s="6"/>
      <c r="AR34" s="6"/>
      <c r="AX34" s="6"/>
      <c r="AY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X34" s="6"/>
      <c r="CY34" s="6"/>
      <c r="CZ34" s="6"/>
      <c r="DA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F34" s="6"/>
      <c r="EG34" s="6"/>
      <c r="EH34" s="6"/>
      <c r="EI34" s="12"/>
      <c r="EJ34" s="12"/>
      <c r="EN34" s="6"/>
      <c r="EO34" s="6"/>
      <c r="EP34" s="12"/>
      <c r="EQ34" s="12"/>
      <c r="ER34" s="6"/>
      <c r="EW34" s="12"/>
      <c r="EX34" s="12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B34" s="6"/>
      <c r="GC34" s="6"/>
      <c r="GD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</row>
    <row r="35" spans="1:224" x14ac:dyDescent="0.25">
      <c r="B35" t="s">
        <v>110</v>
      </c>
      <c r="C35" s="6">
        <v>5.59</v>
      </c>
      <c r="D35" s="6"/>
      <c r="E35" s="6">
        <f>C36-C35</f>
        <v>4.9999999999999822E-2</v>
      </c>
      <c r="F35" s="6"/>
      <c r="H35" t="s">
        <v>110</v>
      </c>
      <c r="I35" s="6">
        <v>11.564</v>
      </c>
      <c r="J35" s="6"/>
      <c r="K35" s="6">
        <f>I36-I35</f>
        <v>6.4999999999999503E-2</v>
      </c>
      <c r="L35" s="6"/>
      <c r="M35" s="6"/>
      <c r="N35" s="6"/>
      <c r="O35" s="6"/>
      <c r="P35" s="6"/>
      <c r="Q35" s="6"/>
      <c r="R35" s="6"/>
      <c r="S35" s="6"/>
      <c r="U35" t="s">
        <v>110</v>
      </c>
      <c r="V35" s="6">
        <v>10.728</v>
      </c>
      <c r="W35" s="6"/>
      <c r="X35" s="6">
        <f>V36-V35</f>
        <v>0.10100000000000087</v>
      </c>
      <c r="Y35" s="6"/>
      <c r="Z35" s="6"/>
      <c r="AC35" s="6"/>
      <c r="AD35" s="6"/>
      <c r="AE35" s="6"/>
      <c r="AF35" s="6"/>
      <c r="AH35" t="s">
        <v>110</v>
      </c>
      <c r="AI35" s="6">
        <v>14.124000000000001</v>
      </c>
      <c r="AJ35" s="6"/>
      <c r="AK35" s="6">
        <f>AI36-AI35</f>
        <v>0.19099999999999895</v>
      </c>
      <c r="AL35" s="6"/>
      <c r="AN35" t="s">
        <v>110</v>
      </c>
      <c r="AO35" s="6">
        <v>10.488</v>
      </c>
      <c r="AP35" s="6"/>
      <c r="AQ35" s="6">
        <f>AO36-AO35</f>
        <v>0.16200000000000081</v>
      </c>
      <c r="AR35" s="6"/>
      <c r="AX35" s="6"/>
      <c r="AY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X35" s="6"/>
      <c r="CY35" s="6"/>
      <c r="CZ35" s="6"/>
      <c r="DA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F35" s="6"/>
      <c r="EG35" s="6"/>
      <c r="EH35" s="6"/>
      <c r="EJ35" s="17"/>
      <c r="EN35" s="6"/>
      <c r="EO35" s="6"/>
      <c r="EQ35" s="17"/>
      <c r="ER35" s="6"/>
      <c r="EW35" s="17"/>
      <c r="EX35" s="17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B35" s="6"/>
      <c r="GC35" s="6"/>
      <c r="GD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</row>
    <row r="36" spans="1:224" x14ac:dyDescent="0.25">
      <c r="A36" t="s">
        <v>111</v>
      </c>
      <c r="C36" s="6">
        <v>5.64</v>
      </c>
      <c r="D36" s="6">
        <f>C37-C36</f>
        <v>0.43900000000000006</v>
      </c>
      <c r="E36" s="6"/>
      <c r="F36" s="6"/>
      <c r="G36" t="s">
        <v>111</v>
      </c>
      <c r="I36" s="6">
        <v>11.629</v>
      </c>
      <c r="J36" s="6">
        <f>I37-I36</f>
        <v>9.2999999999999972E-2</v>
      </c>
      <c r="K36" s="6"/>
      <c r="L36" s="6"/>
      <c r="M36" s="6"/>
      <c r="N36" s="6"/>
      <c r="O36" s="6"/>
      <c r="P36" s="6"/>
      <c r="Q36" s="6"/>
      <c r="R36" s="6"/>
      <c r="S36" s="6"/>
      <c r="T36" t="s">
        <v>111</v>
      </c>
      <c r="V36" s="6">
        <v>10.829000000000001</v>
      </c>
      <c r="W36" s="6">
        <f>V37-V36</f>
        <v>0.5389999999999997</v>
      </c>
      <c r="X36" s="6"/>
      <c r="Y36" s="6"/>
      <c r="Z36" s="6"/>
      <c r="AC36" s="6"/>
      <c r="AD36" s="6"/>
      <c r="AE36" s="6"/>
      <c r="AF36" s="6"/>
      <c r="AG36" t="s">
        <v>111</v>
      </c>
      <c r="AI36" s="6">
        <v>14.315</v>
      </c>
      <c r="AJ36" s="6">
        <f>AI37-AI36</f>
        <v>0.62199999999999989</v>
      </c>
      <c r="AK36" s="6"/>
      <c r="AL36" s="6"/>
      <c r="AM36" t="s">
        <v>111</v>
      </c>
      <c r="AO36" s="6">
        <v>10.65</v>
      </c>
      <c r="AP36" s="6">
        <f>AO37-AO36</f>
        <v>0.40700000000000003</v>
      </c>
      <c r="AQ36" s="6"/>
      <c r="AR36" s="6"/>
      <c r="AX36" s="6"/>
      <c r="AY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X36" s="6"/>
      <c r="CY36" s="6"/>
      <c r="CZ36" s="6"/>
      <c r="DA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F36" s="6"/>
      <c r="EG36" s="6"/>
      <c r="EH36" s="6"/>
      <c r="EN36" s="6"/>
      <c r="EO36" s="6"/>
      <c r="EQ36" s="6"/>
      <c r="ER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B36" s="6"/>
      <c r="GC36" s="6"/>
      <c r="GD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</row>
    <row r="37" spans="1:224" x14ac:dyDescent="0.25">
      <c r="B37" t="s">
        <v>112</v>
      </c>
      <c r="C37" s="6">
        <v>6.0789999999999997</v>
      </c>
      <c r="D37" s="6"/>
      <c r="E37" s="6">
        <f>C38-C37</f>
        <v>0.1379999999999999</v>
      </c>
      <c r="F37" s="6"/>
      <c r="H37" t="s">
        <v>112</v>
      </c>
      <c r="I37" s="6">
        <v>11.722</v>
      </c>
      <c r="J37" s="6"/>
      <c r="K37" s="6">
        <f>I38-I37</f>
        <v>8.0000000000000071E-2</v>
      </c>
      <c r="L37" s="6"/>
      <c r="M37" s="6"/>
      <c r="N37" s="6"/>
      <c r="O37" s="6"/>
      <c r="P37" s="6"/>
      <c r="Q37" s="6"/>
      <c r="R37" s="6"/>
      <c r="S37" s="6"/>
      <c r="U37" t="s">
        <v>112</v>
      </c>
      <c r="V37" s="6">
        <v>11.368</v>
      </c>
      <c r="W37" s="6"/>
      <c r="X37" s="6">
        <f>V38-V37</f>
        <v>9.0999999999999304E-2</v>
      </c>
      <c r="Y37" s="6"/>
      <c r="Z37" s="6"/>
      <c r="AC37" s="6"/>
      <c r="AD37" s="6"/>
      <c r="AE37" s="6"/>
      <c r="AF37" s="6"/>
      <c r="AH37" t="s">
        <v>112</v>
      </c>
      <c r="AI37" s="6">
        <v>14.936999999999999</v>
      </c>
      <c r="AJ37" s="6"/>
      <c r="AK37" s="6">
        <f>AI38-AI37</f>
        <v>0.19100000000000072</v>
      </c>
      <c r="AL37" s="6"/>
      <c r="AN37" t="s">
        <v>112</v>
      </c>
      <c r="AO37" s="6">
        <v>11.057</v>
      </c>
      <c r="AP37" s="6"/>
      <c r="AQ37" s="6">
        <f>AO38-AO37</f>
        <v>0.11099999999999888</v>
      </c>
      <c r="AR37" s="6"/>
      <c r="AX37" s="6"/>
      <c r="AY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X37" s="6"/>
      <c r="CY37" s="6"/>
      <c r="CZ37" s="6"/>
      <c r="DA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F37" s="6"/>
      <c r="EG37" s="6"/>
      <c r="EH37" s="6"/>
      <c r="EN37" s="6"/>
      <c r="EO37" s="6"/>
      <c r="EQ37" s="6"/>
      <c r="ER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B37" s="6"/>
      <c r="GC37" s="6"/>
      <c r="GD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</row>
    <row r="38" spans="1:224" x14ac:dyDescent="0.25">
      <c r="A38" t="s">
        <v>113</v>
      </c>
      <c r="C38" s="6">
        <v>6.2169999999999996</v>
      </c>
      <c r="D38" s="6">
        <f>C39-C38</f>
        <v>0.13300000000000001</v>
      </c>
      <c r="E38" s="6"/>
      <c r="F38" s="6"/>
      <c r="G38" t="s">
        <v>113</v>
      </c>
      <c r="I38" s="6">
        <v>11.802</v>
      </c>
      <c r="J38" s="6">
        <f>I39-I38</f>
        <v>3.1000000000000583E-2</v>
      </c>
      <c r="K38" s="6"/>
      <c r="L38" s="6"/>
      <c r="M38" s="6"/>
      <c r="N38" s="6"/>
      <c r="O38" s="6"/>
      <c r="P38" s="6"/>
      <c r="Q38" s="6"/>
      <c r="R38" s="6"/>
      <c r="S38" s="6"/>
      <c r="T38" t="s">
        <v>113</v>
      </c>
      <c r="V38" s="6">
        <v>11.459</v>
      </c>
      <c r="W38" s="6">
        <f>V39-V38</f>
        <v>0.55000000000000071</v>
      </c>
      <c r="X38" s="6"/>
      <c r="Y38" s="6"/>
      <c r="Z38" s="6"/>
      <c r="AC38" s="6"/>
      <c r="AD38" s="6"/>
      <c r="AE38" s="6"/>
      <c r="AF38" s="6"/>
      <c r="AG38" t="s">
        <v>113</v>
      </c>
      <c r="AI38" s="6">
        <v>15.128</v>
      </c>
      <c r="AJ38" s="6">
        <f>AI39-AI38</f>
        <v>0.62199999999999989</v>
      </c>
      <c r="AK38" s="6"/>
      <c r="AL38" s="6"/>
      <c r="AM38" t="s">
        <v>113</v>
      </c>
      <c r="AO38" s="6">
        <v>11.167999999999999</v>
      </c>
      <c r="AP38" s="6">
        <f>AO39-AO38</f>
        <v>0.55600000000000094</v>
      </c>
      <c r="AQ38" s="6"/>
      <c r="AR38" s="6"/>
      <c r="AX38" s="6"/>
      <c r="AY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X38" s="6"/>
      <c r="CY38" s="6"/>
      <c r="CZ38" s="6"/>
      <c r="DA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F38" s="6"/>
      <c r="EG38" s="6"/>
      <c r="EH38" s="6"/>
      <c r="EN38" s="6"/>
      <c r="EO38" s="6"/>
      <c r="EQ38" s="6"/>
      <c r="ER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B38" s="6"/>
      <c r="GC38" s="6"/>
      <c r="GD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</row>
    <row r="39" spans="1:224" x14ac:dyDescent="0.25">
      <c r="B39" t="s">
        <v>114</v>
      </c>
      <c r="C39" s="6">
        <v>6.35</v>
      </c>
      <c r="D39" s="6"/>
      <c r="E39" s="6">
        <f>C40-C39</f>
        <v>7.6000000000000512E-2</v>
      </c>
      <c r="F39" s="6"/>
      <c r="H39" t="s">
        <v>114</v>
      </c>
      <c r="I39" s="6">
        <v>11.833</v>
      </c>
      <c r="J39" s="6"/>
      <c r="K39" s="6">
        <f>I40-I39</f>
        <v>8.0000000000000071E-2</v>
      </c>
      <c r="L39" s="6"/>
      <c r="M39" s="6"/>
      <c r="N39" s="6"/>
      <c r="O39" s="6"/>
      <c r="P39" s="6"/>
      <c r="Q39" s="6"/>
      <c r="R39" s="6"/>
      <c r="S39" s="6"/>
      <c r="U39" t="s">
        <v>114</v>
      </c>
      <c r="V39" s="6">
        <v>12.009</v>
      </c>
      <c r="W39" s="6"/>
      <c r="X39" s="6">
        <f>V40-V39</f>
        <v>7.3000000000000398E-2</v>
      </c>
      <c r="Y39" s="6"/>
      <c r="Z39" s="6"/>
      <c r="AC39" s="6"/>
      <c r="AD39" s="6"/>
      <c r="AE39" s="6"/>
      <c r="AF39" s="6"/>
      <c r="AH39" t="s">
        <v>114</v>
      </c>
      <c r="AI39" s="6">
        <v>15.75</v>
      </c>
      <c r="AJ39" s="6"/>
      <c r="AK39" s="6">
        <f>AI40-AI39</f>
        <v>0.18900000000000006</v>
      </c>
      <c r="AL39" s="6"/>
      <c r="AN39" t="s">
        <v>114</v>
      </c>
      <c r="AO39" s="6">
        <v>11.724</v>
      </c>
      <c r="AP39" s="6"/>
      <c r="AQ39" s="6">
        <f>AO40-AO39</f>
        <v>0.1379999999999999</v>
      </c>
      <c r="AR39" s="6"/>
      <c r="AX39" s="6"/>
      <c r="AY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X39" s="6"/>
      <c r="CY39" s="6"/>
      <c r="CZ39" s="6"/>
      <c r="DA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F39" s="6"/>
      <c r="EG39" s="6"/>
      <c r="EH39" s="6"/>
      <c r="EN39" s="6"/>
      <c r="EO39" s="6"/>
      <c r="EQ39" s="6"/>
      <c r="ER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B39" s="6"/>
      <c r="GC39" s="6"/>
      <c r="GD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</row>
    <row r="40" spans="1:224" x14ac:dyDescent="0.25">
      <c r="A40" t="s">
        <v>115</v>
      </c>
      <c r="C40" s="6">
        <v>6.4260000000000002</v>
      </c>
      <c r="D40" s="6">
        <f>C41-C40</f>
        <v>0.12599999999999945</v>
      </c>
      <c r="E40" s="6"/>
      <c r="F40" s="6"/>
      <c r="G40" t="s">
        <v>115</v>
      </c>
      <c r="I40" s="6">
        <v>11.913</v>
      </c>
      <c r="J40" s="6">
        <f>I41-I40</f>
        <v>1.2829999999999995</v>
      </c>
      <c r="K40" s="6"/>
      <c r="L40" s="6"/>
      <c r="M40" s="6"/>
      <c r="N40" s="6"/>
      <c r="O40" s="6"/>
      <c r="P40" s="6"/>
      <c r="Q40" s="6"/>
      <c r="R40" s="6"/>
      <c r="S40" s="6"/>
      <c r="T40" t="s">
        <v>115</v>
      </c>
      <c r="V40" s="6">
        <v>12.082000000000001</v>
      </c>
      <c r="W40" s="6">
        <f>V41-V40</f>
        <v>0.59399999999999942</v>
      </c>
      <c r="X40" s="6"/>
      <c r="Y40" s="6"/>
      <c r="Z40" s="6"/>
      <c r="AC40" s="6"/>
      <c r="AD40" s="6"/>
      <c r="AE40" s="6"/>
      <c r="AF40" s="6"/>
      <c r="AG40" t="s">
        <v>115</v>
      </c>
      <c r="AI40" s="6">
        <v>15.939</v>
      </c>
      <c r="AJ40" s="6">
        <f>AI41-AI40</f>
        <v>0.62300000000000111</v>
      </c>
      <c r="AK40" s="6"/>
      <c r="AL40" s="6"/>
      <c r="AM40" t="s">
        <v>115</v>
      </c>
      <c r="AO40" s="6">
        <v>11.862</v>
      </c>
      <c r="AP40" s="6">
        <f>AO41-AO40</f>
        <v>0.41000000000000014</v>
      </c>
      <c r="AQ40" s="6"/>
      <c r="AR40" s="6"/>
      <c r="AX40" s="6"/>
      <c r="AY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X40" s="6"/>
      <c r="CY40" s="6"/>
      <c r="CZ40" s="6"/>
      <c r="DA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F40" s="6"/>
      <c r="EG40" s="6"/>
      <c r="EH40" s="6"/>
      <c r="EN40" s="6"/>
      <c r="EO40" s="6"/>
      <c r="EQ40" s="6"/>
      <c r="ER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B40" s="6"/>
      <c r="GC40" s="6"/>
      <c r="GD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</row>
    <row r="41" spans="1:224" x14ac:dyDescent="0.25">
      <c r="B41" t="s">
        <v>116</v>
      </c>
      <c r="C41" s="6">
        <v>6.5519999999999996</v>
      </c>
      <c r="D41" s="6"/>
      <c r="E41" s="6">
        <f>C42-C41</f>
        <v>6.5000000000000391E-2</v>
      </c>
      <c r="F41" s="6"/>
      <c r="H41" t="s">
        <v>116</v>
      </c>
      <c r="I41" s="6">
        <v>13.196</v>
      </c>
      <c r="J41" s="6"/>
      <c r="K41" s="6">
        <f>I42-I41</f>
        <v>6.6000000000000725E-2</v>
      </c>
      <c r="L41" s="6"/>
      <c r="M41" s="6"/>
      <c r="N41" s="6"/>
      <c r="O41" s="6"/>
      <c r="P41" s="6"/>
      <c r="Q41" s="6"/>
      <c r="R41" s="6"/>
      <c r="S41" s="6"/>
      <c r="U41" t="s">
        <v>116</v>
      </c>
      <c r="V41" s="6">
        <v>12.676</v>
      </c>
      <c r="W41" s="6"/>
      <c r="X41" s="6">
        <f>V42-V41</f>
        <v>0.39499999999999957</v>
      </c>
      <c r="Y41" s="6"/>
      <c r="Z41" s="6"/>
      <c r="AC41" s="6"/>
      <c r="AD41" s="6"/>
      <c r="AE41" s="6"/>
      <c r="AF41" s="6"/>
      <c r="AH41" t="s">
        <v>116</v>
      </c>
      <c r="AI41" s="6">
        <v>16.562000000000001</v>
      </c>
      <c r="AJ41" s="6"/>
      <c r="AK41" s="6">
        <f>AI42-AI41</f>
        <v>0.16799999999999926</v>
      </c>
      <c r="AL41" s="6"/>
      <c r="AN41" t="s">
        <v>116</v>
      </c>
      <c r="AO41" s="6">
        <v>12.272</v>
      </c>
      <c r="AP41" s="6"/>
      <c r="AQ41" s="6">
        <f>AO42-AO41</f>
        <v>0.20899999999999963</v>
      </c>
      <c r="AR41" s="6"/>
      <c r="AX41" s="6"/>
      <c r="AY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X41" s="6"/>
      <c r="CY41" s="6"/>
      <c r="CZ41" s="6"/>
      <c r="DA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F41" s="6"/>
      <c r="EG41" s="6"/>
      <c r="EH41" s="6"/>
      <c r="EN41" s="6"/>
      <c r="EO41" s="6"/>
      <c r="EQ41" s="6"/>
      <c r="ER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B41" s="6"/>
      <c r="GC41" s="6"/>
      <c r="GD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</row>
    <row r="42" spans="1:224" x14ac:dyDescent="0.25">
      <c r="A42" t="s">
        <v>117</v>
      </c>
      <c r="C42" s="6">
        <v>6.617</v>
      </c>
      <c r="D42" s="6">
        <f>C43-C42</f>
        <v>0.11399999999999988</v>
      </c>
      <c r="E42" s="6"/>
      <c r="F42" s="6"/>
      <c r="G42" t="s">
        <v>117</v>
      </c>
      <c r="I42" s="6">
        <v>13.262</v>
      </c>
      <c r="J42" s="6">
        <f>I43-I42</f>
        <v>6.0999999999999943E-2</v>
      </c>
      <c r="K42" s="6"/>
      <c r="L42" s="6"/>
      <c r="M42" s="6"/>
      <c r="N42" s="6"/>
      <c r="O42" s="6"/>
      <c r="P42" s="6"/>
      <c r="Q42" s="6"/>
      <c r="R42" s="6"/>
      <c r="S42" s="6"/>
      <c r="T42" t="s">
        <v>117</v>
      </c>
      <c r="V42" s="6">
        <v>13.071</v>
      </c>
      <c r="W42" s="6">
        <f>V43-V42</f>
        <v>0.36100000000000065</v>
      </c>
      <c r="X42" s="6"/>
      <c r="Y42" s="6"/>
      <c r="Z42" s="6"/>
      <c r="AC42" s="6"/>
      <c r="AD42" s="6"/>
      <c r="AE42" s="6"/>
      <c r="AF42" s="6"/>
      <c r="AG42" t="s">
        <v>117</v>
      </c>
      <c r="AI42" s="6">
        <v>16.73</v>
      </c>
      <c r="AJ42" s="6">
        <f>AI43-AI42</f>
        <v>0.69099999999999895</v>
      </c>
      <c r="AK42" s="6"/>
      <c r="AL42" s="6"/>
      <c r="AM42" t="s">
        <v>117</v>
      </c>
      <c r="AO42" s="6">
        <v>12.481</v>
      </c>
      <c r="AP42" s="6"/>
      <c r="AQ42" s="6"/>
      <c r="AR42" s="6"/>
      <c r="AX42" s="6"/>
      <c r="AY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X42" s="6"/>
      <c r="CY42" s="6"/>
      <c r="CZ42" s="6"/>
      <c r="DA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F42" s="6"/>
      <c r="EG42" s="6"/>
      <c r="EH42" s="6"/>
      <c r="EN42" s="6"/>
      <c r="EO42" s="6"/>
      <c r="EQ42" s="6"/>
      <c r="ER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B42" s="6"/>
      <c r="GC42" s="6"/>
      <c r="GD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</row>
    <row r="43" spans="1:224" x14ac:dyDescent="0.25">
      <c r="B43" t="s">
        <v>118</v>
      </c>
      <c r="C43" s="6">
        <v>6.7309999999999999</v>
      </c>
      <c r="D43" s="6"/>
      <c r="E43" s="6">
        <f>C44-C43</f>
        <v>0.10800000000000054</v>
      </c>
      <c r="F43" s="6"/>
      <c r="H43" t="s">
        <v>118</v>
      </c>
      <c r="I43" s="6">
        <v>13.323</v>
      </c>
      <c r="J43" s="6"/>
      <c r="K43" s="6">
        <f>I44-I43</f>
        <v>0.28399999999999892</v>
      </c>
      <c r="L43" s="6"/>
      <c r="M43" s="6"/>
      <c r="N43" s="6"/>
      <c r="O43" s="6"/>
      <c r="P43" s="6"/>
      <c r="Q43" s="6"/>
      <c r="R43" s="6"/>
      <c r="S43" s="6"/>
      <c r="U43" t="s">
        <v>118</v>
      </c>
      <c r="V43" s="6">
        <v>13.432</v>
      </c>
      <c r="W43" s="6"/>
      <c r="X43" s="6">
        <f>V44-V43</f>
        <v>9.9999999999999645E-2</v>
      </c>
      <c r="Y43" s="6"/>
      <c r="Z43" s="6"/>
      <c r="AC43" s="6"/>
      <c r="AD43" s="6"/>
      <c r="AE43" s="6"/>
      <c r="AF43" s="6"/>
      <c r="AH43" t="s">
        <v>118</v>
      </c>
      <c r="AI43" s="6">
        <v>17.420999999999999</v>
      </c>
      <c r="AJ43" s="6"/>
      <c r="AK43" s="6">
        <f>AI44-AI43</f>
        <v>0.30499999999999972</v>
      </c>
      <c r="AL43" s="6"/>
      <c r="AN43" t="s">
        <v>118</v>
      </c>
      <c r="AO43" s="6"/>
      <c r="AP43" s="6"/>
      <c r="AQ43" s="6"/>
      <c r="AR43" s="6"/>
      <c r="AX43" s="6"/>
      <c r="AY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X43" s="6"/>
      <c r="CY43" s="6"/>
      <c r="CZ43" s="6"/>
      <c r="DA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F43" s="6"/>
      <c r="EG43" s="6"/>
      <c r="EH43" s="6"/>
      <c r="EN43" s="6"/>
      <c r="EO43" s="6"/>
      <c r="EQ43" s="6"/>
      <c r="ER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B43" s="6"/>
      <c r="GC43" s="6"/>
      <c r="GD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</row>
    <row r="44" spans="1:224" x14ac:dyDescent="0.25">
      <c r="A44" t="s">
        <v>119</v>
      </c>
      <c r="C44" s="6">
        <v>6.8390000000000004</v>
      </c>
      <c r="D44" s="6">
        <f>C45-C44</f>
        <v>0.2289999999999992</v>
      </c>
      <c r="E44" s="6"/>
      <c r="F44" s="6"/>
      <c r="G44" t="s">
        <v>119</v>
      </c>
      <c r="I44" s="6">
        <v>13.606999999999999</v>
      </c>
      <c r="J44" s="6">
        <f>I45-I44</f>
        <v>1.4440000000000008</v>
      </c>
      <c r="K44" s="6"/>
      <c r="L44" s="6"/>
      <c r="M44" s="6"/>
      <c r="N44" s="6"/>
      <c r="O44" s="6"/>
      <c r="P44" s="6"/>
      <c r="Q44" s="6"/>
      <c r="R44" s="6"/>
      <c r="S44" s="6"/>
      <c r="T44" t="s">
        <v>119</v>
      </c>
      <c r="V44" s="6">
        <v>13.532</v>
      </c>
      <c r="W44" s="6">
        <f>V45-V44</f>
        <v>0.53800000000000026</v>
      </c>
      <c r="X44" s="6"/>
      <c r="Y44" s="6"/>
      <c r="Z44" s="6"/>
      <c r="AC44" s="6"/>
      <c r="AD44" s="6"/>
      <c r="AE44" s="6"/>
      <c r="AF44" s="6"/>
      <c r="AG44" t="s">
        <v>119</v>
      </c>
      <c r="AI44" s="6">
        <v>17.725999999999999</v>
      </c>
      <c r="AJ44" s="6">
        <f>AI45-AI44</f>
        <v>0.81099999999999994</v>
      </c>
      <c r="AK44" s="6"/>
      <c r="AL44" s="6"/>
      <c r="AM44" t="s">
        <v>119</v>
      </c>
      <c r="AO44" s="6"/>
      <c r="AP44" s="6"/>
      <c r="AQ44" s="6"/>
      <c r="AR44" s="6"/>
      <c r="AX44" s="6"/>
      <c r="AY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X44" s="6"/>
      <c r="CY44" s="6"/>
      <c r="CZ44" s="6"/>
      <c r="DA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F44" s="6"/>
      <c r="EG44" s="6"/>
      <c r="EH44" s="6"/>
      <c r="EN44" s="6"/>
      <c r="EO44" s="6"/>
      <c r="EQ44" s="6"/>
      <c r="ER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B44" s="6"/>
      <c r="GC44" s="6"/>
      <c r="GD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</row>
    <row r="45" spans="1:224" x14ac:dyDescent="0.25">
      <c r="B45" t="s">
        <v>120</v>
      </c>
      <c r="C45" s="6">
        <v>7.0679999999999996</v>
      </c>
      <c r="D45" s="6"/>
      <c r="E45" s="6">
        <f>C46-C45</f>
        <v>6.6000000000000725E-2</v>
      </c>
      <c r="F45" s="6"/>
      <c r="H45" t="s">
        <v>120</v>
      </c>
      <c r="I45" s="6">
        <v>15.051</v>
      </c>
      <c r="J45" s="6"/>
      <c r="K45" s="6">
        <f>I46-I45</f>
        <v>6.7999999999999616E-2</v>
      </c>
      <c r="L45" s="6"/>
      <c r="M45" s="6"/>
      <c r="N45" s="6"/>
      <c r="O45" s="6"/>
      <c r="P45" s="6"/>
      <c r="Q45" s="6"/>
      <c r="R45" s="6"/>
      <c r="S45" s="6"/>
      <c r="U45" t="s">
        <v>120</v>
      </c>
      <c r="V45" s="6">
        <v>14.07</v>
      </c>
      <c r="W45" s="6"/>
      <c r="X45" s="6">
        <f>V46-V45</f>
        <v>0.10299999999999976</v>
      </c>
      <c r="Y45" s="6"/>
      <c r="Z45" s="6"/>
      <c r="AC45" s="6"/>
      <c r="AD45" s="6"/>
      <c r="AE45" s="6"/>
      <c r="AF45" s="6"/>
      <c r="AH45" t="s">
        <v>120</v>
      </c>
      <c r="AI45" s="6">
        <v>18.536999999999999</v>
      </c>
      <c r="AJ45" s="6"/>
      <c r="AK45" s="6">
        <f>AI46-AI45</f>
        <v>0.16400000000000148</v>
      </c>
      <c r="AL45" s="6"/>
      <c r="AN45" t="s">
        <v>120</v>
      </c>
      <c r="AO45" s="6"/>
      <c r="AP45" s="6"/>
      <c r="AQ45" s="6"/>
      <c r="AR45" s="6"/>
      <c r="AX45" s="6"/>
      <c r="AY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X45" s="6"/>
      <c r="CY45" s="6"/>
      <c r="CZ45" s="6"/>
      <c r="DA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F45" s="6"/>
      <c r="EG45" s="6"/>
      <c r="EH45" s="6"/>
      <c r="EN45" s="6"/>
      <c r="EO45" s="6"/>
      <c r="EQ45" s="6"/>
      <c r="ER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B45" s="6"/>
      <c r="GC45" s="6"/>
      <c r="GD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</row>
    <row r="46" spans="1:224" x14ac:dyDescent="0.25">
      <c r="A46" t="s">
        <v>121</v>
      </c>
      <c r="C46" s="6">
        <v>7.1340000000000003</v>
      </c>
      <c r="D46" s="6">
        <f>C47-C46</f>
        <v>9.9999999999999645E-2</v>
      </c>
      <c r="E46" s="6"/>
      <c r="F46" s="6"/>
      <c r="G46" t="s">
        <v>121</v>
      </c>
      <c r="I46" s="6">
        <v>15.119</v>
      </c>
      <c r="J46" s="6">
        <f>I47-I46</f>
        <v>0.15300000000000047</v>
      </c>
      <c r="K46" s="6"/>
      <c r="L46" s="6"/>
      <c r="M46" s="6"/>
      <c r="N46" s="6"/>
      <c r="O46" s="6"/>
      <c r="P46" s="6"/>
      <c r="Q46" s="6"/>
      <c r="R46" s="6"/>
      <c r="S46" s="6"/>
      <c r="T46" t="s">
        <v>121</v>
      </c>
      <c r="V46" s="6">
        <v>14.173</v>
      </c>
      <c r="W46" s="6">
        <f>V47-V46</f>
        <v>0.42099999999999937</v>
      </c>
      <c r="X46" s="6"/>
      <c r="Y46" s="6"/>
      <c r="Z46" s="6"/>
      <c r="AC46" s="6"/>
      <c r="AD46" s="6"/>
      <c r="AE46" s="6"/>
      <c r="AF46" s="6"/>
      <c r="AG46" t="s">
        <v>121</v>
      </c>
      <c r="AI46" s="6">
        <v>18.701000000000001</v>
      </c>
      <c r="AJ46" s="6">
        <f>AI47-AI46</f>
        <v>0.60099999999999909</v>
      </c>
      <c r="AK46" s="6"/>
      <c r="AL46" s="6"/>
      <c r="AM46" t="s">
        <v>121</v>
      </c>
      <c r="AO46" s="6"/>
      <c r="AP46" s="6"/>
      <c r="AQ46" s="6"/>
      <c r="AR46" s="6"/>
      <c r="AX46" s="6"/>
      <c r="AY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X46" s="6"/>
      <c r="CY46" s="6"/>
      <c r="CZ46" s="6"/>
      <c r="DA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F46" s="6"/>
      <c r="EG46" s="6"/>
      <c r="EH46" s="6"/>
      <c r="EN46" s="6"/>
      <c r="EO46" s="6"/>
      <c r="EQ46" s="6"/>
      <c r="ER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B46" s="6"/>
      <c r="GC46" s="6"/>
      <c r="GD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</row>
    <row r="47" spans="1:224" x14ac:dyDescent="0.25">
      <c r="B47" t="s">
        <v>122</v>
      </c>
      <c r="C47" s="6">
        <v>7.234</v>
      </c>
      <c r="D47" s="6"/>
      <c r="E47" s="6">
        <f>C48-C47</f>
        <v>0.12399999999999967</v>
      </c>
      <c r="F47" s="6"/>
      <c r="H47" t="s">
        <v>122</v>
      </c>
      <c r="I47" s="6">
        <v>15.272</v>
      </c>
      <c r="J47" s="6"/>
      <c r="K47" s="6">
        <f>I48-I47</f>
        <v>4.8000000000000043E-2</v>
      </c>
      <c r="L47" s="6"/>
      <c r="M47" s="6"/>
      <c r="N47" s="6"/>
      <c r="O47" s="6"/>
      <c r="P47" s="6"/>
      <c r="Q47" s="6"/>
      <c r="R47" s="6"/>
      <c r="S47" s="6"/>
      <c r="U47" t="s">
        <v>122</v>
      </c>
      <c r="V47" s="6">
        <v>14.593999999999999</v>
      </c>
      <c r="W47" s="6"/>
      <c r="X47" s="6">
        <f>V48-V47</f>
        <v>0.22300000000000075</v>
      </c>
      <c r="Y47" s="6"/>
      <c r="Z47" s="6"/>
      <c r="AC47" s="6"/>
      <c r="AD47" s="6"/>
      <c r="AE47" s="6"/>
      <c r="AF47" s="6"/>
      <c r="AH47" t="s">
        <v>122</v>
      </c>
      <c r="AI47" s="6">
        <v>19.302</v>
      </c>
      <c r="AJ47" s="6"/>
      <c r="AK47" s="6">
        <f>AI48-AI47</f>
        <v>0.16700000000000159</v>
      </c>
      <c r="AL47" s="6"/>
      <c r="AN47" t="s">
        <v>122</v>
      </c>
      <c r="AO47" s="6"/>
      <c r="AP47" s="6"/>
      <c r="AQ47" s="6"/>
      <c r="AR47" s="6"/>
      <c r="AX47" s="6"/>
      <c r="AY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X47" s="6"/>
      <c r="CY47" s="6"/>
      <c r="CZ47" s="6"/>
      <c r="DA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F47" s="6"/>
      <c r="EG47" s="6"/>
      <c r="EH47" s="6"/>
      <c r="EN47" s="6"/>
      <c r="EO47" s="6"/>
      <c r="EQ47" s="6"/>
      <c r="ER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B47" s="6"/>
      <c r="GC47" s="6"/>
      <c r="GD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</row>
    <row r="48" spans="1:224" x14ac:dyDescent="0.25">
      <c r="A48" t="s">
        <v>123</v>
      </c>
      <c r="C48" s="6">
        <v>7.3579999999999997</v>
      </c>
      <c r="D48" s="6">
        <f>C49-C48</f>
        <v>0.27400000000000002</v>
      </c>
      <c r="E48" s="6"/>
      <c r="F48" s="6"/>
      <c r="G48" t="s">
        <v>123</v>
      </c>
      <c r="I48" s="6">
        <v>15.32</v>
      </c>
      <c r="J48" s="6">
        <f>I49-I48</f>
        <v>0.94500000000000028</v>
      </c>
      <c r="K48" s="6"/>
      <c r="L48" s="6"/>
      <c r="M48" s="6"/>
      <c r="N48" s="6"/>
      <c r="O48" s="6"/>
      <c r="P48" s="6"/>
      <c r="Q48" s="6"/>
      <c r="R48" s="6"/>
      <c r="S48" s="6"/>
      <c r="T48" t="s">
        <v>123</v>
      </c>
      <c r="V48" s="6">
        <v>14.817</v>
      </c>
      <c r="W48" s="6">
        <f>V49-V48</f>
        <v>0.51999999999999957</v>
      </c>
      <c r="X48" s="6"/>
      <c r="Y48" s="6"/>
      <c r="Z48" s="6"/>
      <c r="AC48" s="6"/>
      <c r="AD48" s="6"/>
      <c r="AE48" s="6"/>
      <c r="AF48" s="6"/>
      <c r="AG48" t="s">
        <v>123</v>
      </c>
      <c r="AI48" s="6">
        <v>19.469000000000001</v>
      </c>
      <c r="AJ48" s="6"/>
      <c r="AK48" s="6"/>
      <c r="AL48" s="6"/>
      <c r="AM48" t="s">
        <v>123</v>
      </c>
      <c r="AO48" s="6"/>
      <c r="AP48" s="6"/>
      <c r="AQ48" s="6"/>
      <c r="AR48" s="6"/>
      <c r="AX48" s="6"/>
      <c r="AY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X48" s="6"/>
      <c r="CY48" s="6"/>
      <c r="CZ48" s="6"/>
      <c r="DA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F48" s="6"/>
      <c r="EG48" s="6"/>
      <c r="EH48" s="6"/>
      <c r="EN48" s="6"/>
      <c r="EO48" s="6"/>
      <c r="EQ48" s="6"/>
      <c r="ER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B48" s="6"/>
      <c r="GC48" s="6"/>
      <c r="GD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</row>
    <row r="49" spans="1:224" x14ac:dyDescent="0.25">
      <c r="B49" t="s">
        <v>124</v>
      </c>
      <c r="C49" s="6">
        <v>7.6319999999999997</v>
      </c>
      <c r="D49" s="6"/>
      <c r="E49" s="6">
        <f>C50-C49</f>
        <v>5.0000000000000711E-2</v>
      </c>
      <c r="F49" s="6"/>
      <c r="H49" t="s">
        <v>124</v>
      </c>
      <c r="I49" s="6">
        <v>16.265000000000001</v>
      </c>
      <c r="J49" s="6"/>
      <c r="K49" s="6">
        <f>I50-I49</f>
        <v>0.16999999999999815</v>
      </c>
      <c r="L49" s="6"/>
      <c r="M49" s="6"/>
      <c r="N49" s="6"/>
      <c r="O49" s="6"/>
      <c r="P49" s="6"/>
      <c r="Q49" s="6"/>
      <c r="R49" s="6"/>
      <c r="S49" s="6"/>
      <c r="U49" t="s">
        <v>124</v>
      </c>
      <c r="V49" s="6">
        <v>15.337</v>
      </c>
      <c r="W49" s="6"/>
      <c r="X49" s="6">
        <f>V50-V49</f>
        <v>0.1899999999999995</v>
      </c>
      <c r="Y49" s="6"/>
      <c r="Z49" s="6"/>
      <c r="AC49" s="6"/>
      <c r="AD49" s="6"/>
      <c r="AE49" s="6"/>
      <c r="AF49" s="6"/>
      <c r="AH49" t="s">
        <v>124</v>
      </c>
      <c r="AI49" s="6"/>
      <c r="AJ49" s="6"/>
      <c r="AK49" s="6"/>
      <c r="AL49" s="6"/>
      <c r="AN49" t="s">
        <v>124</v>
      </c>
      <c r="AO49" s="6"/>
      <c r="AP49" s="6"/>
      <c r="AQ49" s="6"/>
      <c r="AR49" s="6"/>
      <c r="AX49" s="6"/>
      <c r="AY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X49" s="6"/>
      <c r="CY49" s="6"/>
      <c r="CZ49" s="6"/>
      <c r="DA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F49" s="6"/>
      <c r="EG49" s="6"/>
      <c r="EH49" s="6"/>
      <c r="EN49" s="6"/>
      <c r="EO49" s="6"/>
      <c r="EQ49" s="6"/>
      <c r="ER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B49" s="6"/>
      <c r="GC49" s="6"/>
      <c r="GD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</row>
    <row r="50" spans="1:224" x14ac:dyDescent="0.25">
      <c r="A50" t="s">
        <v>125</v>
      </c>
      <c r="C50" s="6">
        <v>7.6820000000000004</v>
      </c>
      <c r="D50" s="6">
        <f>C51-C50</f>
        <v>0.2759999999999998</v>
      </c>
      <c r="E50" s="6"/>
      <c r="F50" s="6"/>
      <c r="G50" t="s">
        <v>125</v>
      </c>
      <c r="I50" s="6">
        <v>16.434999999999999</v>
      </c>
      <c r="J50" s="6">
        <f>I51-I50</f>
        <v>6.4000000000000057E-2</v>
      </c>
      <c r="K50" s="6"/>
      <c r="L50" s="6"/>
      <c r="M50" s="6"/>
      <c r="N50" s="6"/>
      <c r="O50" s="6"/>
      <c r="P50" s="6"/>
      <c r="Q50" s="6"/>
      <c r="R50" s="6"/>
      <c r="S50" s="6"/>
      <c r="T50" t="s">
        <v>125</v>
      </c>
      <c r="V50" s="6">
        <v>15.526999999999999</v>
      </c>
      <c r="W50" s="6">
        <f>V51-V50</f>
        <v>0.34600000000000009</v>
      </c>
      <c r="X50" s="6"/>
      <c r="Y50" s="6"/>
      <c r="Z50" s="6"/>
      <c r="AC50" s="6"/>
      <c r="AD50" s="6"/>
      <c r="AE50" s="6"/>
      <c r="AF50" s="6"/>
      <c r="AG50" t="s">
        <v>125</v>
      </c>
      <c r="AI50" s="6"/>
      <c r="AJ50" s="6"/>
      <c r="AK50" s="6"/>
      <c r="AL50" s="6"/>
      <c r="AM50" t="s">
        <v>125</v>
      </c>
      <c r="AO50" s="6"/>
      <c r="AP50" s="6"/>
      <c r="AQ50" s="6"/>
      <c r="AR50" s="6"/>
      <c r="AX50" s="6"/>
      <c r="AY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X50" s="6"/>
      <c r="CY50" s="6"/>
      <c r="CZ50" s="6"/>
      <c r="DA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F50" s="6"/>
      <c r="EG50" s="6"/>
      <c r="EH50" s="6"/>
      <c r="EN50" s="6"/>
      <c r="EO50" s="6"/>
      <c r="EQ50" s="6"/>
      <c r="ER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B50" s="6"/>
      <c r="GC50" s="6"/>
      <c r="GD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</row>
    <row r="51" spans="1:224" x14ac:dyDescent="0.25">
      <c r="B51" t="s">
        <v>126</v>
      </c>
      <c r="C51" s="6">
        <v>7.9580000000000002</v>
      </c>
      <c r="D51" s="6"/>
      <c r="E51" s="6">
        <f>C52-C51</f>
        <v>5.1000000000000156E-2</v>
      </c>
      <c r="F51" s="6"/>
      <c r="H51" t="s">
        <v>126</v>
      </c>
      <c r="I51" s="6">
        <v>16.498999999999999</v>
      </c>
      <c r="J51" s="6"/>
      <c r="K51" s="6">
        <f>I52-I51</f>
        <v>0.26600000000000179</v>
      </c>
      <c r="L51" s="6"/>
      <c r="M51" s="6"/>
      <c r="N51" s="6"/>
      <c r="O51" s="6"/>
      <c r="P51" s="6"/>
      <c r="Q51" s="6"/>
      <c r="R51" s="6"/>
      <c r="S51" s="6"/>
      <c r="U51" t="s">
        <v>126</v>
      </c>
      <c r="V51" s="6">
        <v>15.872999999999999</v>
      </c>
      <c r="W51" s="6"/>
      <c r="X51" s="6">
        <f>V52-V51</f>
        <v>0.35400000000000098</v>
      </c>
      <c r="Y51" s="6"/>
      <c r="Z51" s="6"/>
      <c r="AC51" s="6"/>
      <c r="AD51" s="6"/>
      <c r="AE51" s="6"/>
      <c r="AF51" s="6"/>
      <c r="AH51" t="s">
        <v>126</v>
      </c>
      <c r="AI51" s="6"/>
      <c r="AJ51" s="6"/>
      <c r="AK51" s="6"/>
      <c r="AL51" s="6"/>
      <c r="AN51" t="s">
        <v>126</v>
      </c>
      <c r="AO51" s="6"/>
      <c r="AP51" s="6"/>
      <c r="AQ51" s="6"/>
      <c r="AR51" s="6"/>
      <c r="AX51" s="6"/>
      <c r="AY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X51" s="6"/>
      <c r="CY51" s="6"/>
      <c r="CZ51" s="6"/>
      <c r="DA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F51" s="6"/>
      <c r="EG51" s="6"/>
      <c r="EH51" s="6"/>
      <c r="EN51" s="6"/>
      <c r="EO51" s="6"/>
      <c r="EQ51" s="6"/>
      <c r="ER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B51" s="6"/>
      <c r="GC51" s="6"/>
      <c r="GD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</row>
    <row r="52" spans="1:224" x14ac:dyDescent="0.25">
      <c r="A52" t="s">
        <v>153</v>
      </c>
      <c r="C52" s="6">
        <v>8.0090000000000003</v>
      </c>
      <c r="D52" s="6"/>
      <c r="E52" s="6"/>
      <c r="G52" t="s">
        <v>153</v>
      </c>
      <c r="I52" s="6">
        <v>16.765000000000001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t="s">
        <v>153</v>
      </c>
      <c r="V52" s="6">
        <v>16.227</v>
      </c>
      <c r="W52" s="6"/>
      <c r="X52" s="6"/>
    </row>
  </sheetData>
  <printOptions gridLines="1"/>
  <pageMargins left="0.25" right="0.25" top="0.59" bottom="0.34" header="0.26" footer="0.3"/>
  <pageSetup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4"/>
  <sheetViews>
    <sheetView topLeftCell="A10" workbookViewId="0">
      <selection sqref="A1:O46"/>
    </sheetView>
  </sheetViews>
  <sheetFormatPr defaultColWidth="14.7109375" defaultRowHeight="15" x14ac:dyDescent="0.25"/>
  <cols>
    <col min="1" max="1" width="5" bestFit="1" customWidth="1"/>
    <col min="2" max="2" width="6.5703125" bestFit="1" customWidth="1"/>
    <col min="3" max="3" width="9.28515625" bestFit="1" customWidth="1"/>
    <col min="4" max="4" width="10.28515625" bestFit="1" customWidth="1"/>
    <col min="5" max="5" width="8" bestFit="1" customWidth="1"/>
    <col min="6" max="6" width="5.140625" bestFit="1" customWidth="1"/>
    <col min="7" max="7" width="7.140625" bestFit="1" customWidth="1"/>
    <col min="8" max="9" width="7.140625" customWidth="1"/>
    <col min="10" max="10" width="9.7109375" bestFit="1" customWidth="1"/>
    <col min="11" max="11" width="6" bestFit="1" customWidth="1"/>
    <col min="12" max="12" width="9.85546875" customWidth="1"/>
    <col min="13" max="13" width="10.140625" bestFit="1" customWidth="1"/>
    <col min="14" max="14" width="7" bestFit="1" customWidth="1"/>
    <col min="15" max="15" width="33.7109375" customWidth="1"/>
  </cols>
  <sheetData>
    <row r="1" spans="1:15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76</v>
      </c>
      <c r="I1" s="2" t="s">
        <v>193</v>
      </c>
      <c r="J1" s="2" t="s">
        <v>11</v>
      </c>
      <c r="K1" s="2" t="s">
        <v>12</v>
      </c>
      <c r="L1" s="2" t="s">
        <v>7</v>
      </c>
      <c r="M1" s="2" t="s">
        <v>8</v>
      </c>
      <c r="N1" s="2" t="s">
        <v>9</v>
      </c>
      <c r="O1" s="2" t="s">
        <v>10</v>
      </c>
    </row>
    <row r="2" spans="1:15" ht="15" customHeight="1" x14ac:dyDescent="0.25">
      <c r="A2" s="3">
        <v>1961</v>
      </c>
      <c r="B2" s="3">
        <v>107</v>
      </c>
      <c r="C2" s="1" t="s">
        <v>13</v>
      </c>
      <c r="D2" s="3">
        <v>611</v>
      </c>
      <c r="E2" s="3">
        <v>9</v>
      </c>
      <c r="F2" s="1" t="s">
        <v>23</v>
      </c>
      <c r="G2" s="3">
        <v>24</v>
      </c>
      <c r="H2" s="3" t="s">
        <v>77</v>
      </c>
      <c r="I2" s="3"/>
      <c r="J2" s="1" t="s">
        <v>24</v>
      </c>
      <c r="K2" s="1" t="s">
        <v>20</v>
      </c>
      <c r="L2" s="1" t="s">
        <v>18</v>
      </c>
      <c r="M2" s="35">
        <v>22413</v>
      </c>
      <c r="N2" s="3">
        <v>1</v>
      </c>
      <c r="O2" s="1" t="s">
        <v>19</v>
      </c>
    </row>
    <row r="3" spans="1:15" ht="15" customHeight="1" x14ac:dyDescent="0.25">
      <c r="A3" s="3">
        <v>1961</v>
      </c>
      <c r="B3" s="3">
        <v>221</v>
      </c>
      <c r="C3" s="1" t="s">
        <v>13</v>
      </c>
      <c r="D3" s="3">
        <v>611</v>
      </c>
      <c r="E3" s="3">
        <v>10</v>
      </c>
      <c r="F3" s="1" t="s">
        <v>22</v>
      </c>
      <c r="G3" s="3">
        <v>26</v>
      </c>
      <c r="H3" s="3" t="s">
        <v>77</v>
      </c>
      <c r="I3" s="3"/>
      <c r="J3" s="1" t="s">
        <v>26</v>
      </c>
      <c r="K3" s="1" t="s">
        <v>20</v>
      </c>
      <c r="L3" s="1" t="s">
        <v>18</v>
      </c>
      <c r="M3" s="35">
        <v>22432</v>
      </c>
      <c r="N3" s="3">
        <v>1</v>
      </c>
      <c r="O3" s="1" t="s">
        <v>14</v>
      </c>
    </row>
    <row r="4" spans="1:15" ht="15" customHeight="1" x14ac:dyDescent="0.25">
      <c r="A4" s="3">
        <v>1961</v>
      </c>
      <c r="B4" s="3">
        <v>471</v>
      </c>
      <c r="C4" s="1" t="s">
        <v>13</v>
      </c>
      <c r="D4" s="3">
        <v>611</v>
      </c>
      <c r="E4" s="3">
        <v>11</v>
      </c>
      <c r="F4" s="1" t="s">
        <v>22</v>
      </c>
      <c r="G4" s="3">
        <v>25.5</v>
      </c>
      <c r="H4" s="3" t="s">
        <v>77</v>
      </c>
      <c r="I4" s="3"/>
      <c r="J4" s="1" t="s">
        <v>27</v>
      </c>
      <c r="K4" s="1" t="s">
        <v>25</v>
      </c>
      <c r="L4" s="1" t="s">
        <v>18</v>
      </c>
      <c r="M4" s="35">
        <v>22432</v>
      </c>
      <c r="N4" s="3">
        <v>1</v>
      </c>
      <c r="O4" s="1" t="s">
        <v>14</v>
      </c>
    </row>
    <row r="5" spans="1:15" ht="15" customHeight="1" x14ac:dyDescent="0.25">
      <c r="A5" s="3">
        <v>1964</v>
      </c>
      <c r="B5" s="3">
        <v>536</v>
      </c>
      <c r="C5" s="1" t="s">
        <v>13</v>
      </c>
      <c r="D5" s="3">
        <v>611</v>
      </c>
      <c r="E5" s="3">
        <v>27</v>
      </c>
      <c r="F5" s="1" t="s">
        <v>14</v>
      </c>
      <c r="G5" s="3">
        <v>24.6</v>
      </c>
      <c r="H5" s="3" t="s">
        <v>77</v>
      </c>
      <c r="I5" s="3"/>
      <c r="J5" s="1" t="s">
        <v>30</v>
      </c>
      <c r="K5" s="1" t="s">
        <v>15</v>
      </c>
      <c r="L5" s="1" t="s">
        <v>18</v>
      </c>
      <c r="M5" s="35">
        <v>23592</v>
      </c>
      <c r="N5" s="3">
        <v>1</v>
      </c>
      <c r="O5" s="1" t="s">
        <v>29</v>
      </c>
    </row>
    <row r="6" spans="1:15" ht="15" customHeight="1" x14ac:dyDescent="0.25">
      <c r="A6" s="3">
        <v>1965</v>
      </c>
      <c r="B6" s="3">
        <v>30</v>
      </c>
      <c r="C6" s="1" t="s">
        <v>13</v>
      </c>
      <c r="D6" s="3">
        <v>611</v>
      </c>
      <c r="E6" s="3">
        <v>36</v>
      </c>
      <c r="F6" s="1" t="s">
        <v>14</v>
      </c>
      <c r="G6" s="3">
        <v>25</v>
      </c>
      <c r="H6" s="3" t="s">
        <v>77</v>
      </c>
      <c r="I6" s="3"/>
      <c r="J6" s="1" t="s">
        <v>32</v>
      </c>
      <c r="K6" s="1" t="s">
        <v>15</v>
      </c>
      <c r="L6" s="1" t="s">
        <v>18</v>
      </c>
      <c r="M6" s="35">
        <v>23870</v>
      </c>
      <c r="N6" s="3">
        <v>1</v>
      </c>
      <c r="O6" s="1" t="s">
        <v>31</v>
      </c>
    </row>
    <row r="7" spans="1:15" ht="15" customHeight="1" x14ac:dyDescent="0.25">
      <c r="A7" s="3">
        <v>1965</v>
      </c>
      <c r="B7" s="3">
        <v>6</v>
      </c>
      <c r="C7" s="1" t="s">
        <v>13</v>
      </c>
      <c r="D7" s="3">
        <v>611</v>
      </c>
      <c r="E7" s="3">
        <v>41</v>
      </c>
      <c r="F7" s="1" t="s">
        <v>14</v>
      </c>
      <c r="G7" s="3">
        <v>25.3</v>
      </c>
      <c r="H7" s="3" t="s">
        <v>77</v>
      </c>
      <c r="I7" s="3"/>
      <c r="J7" s="1" t="s">
        <v>35</v>
      </c>
      <c r="K7" s="1" t="s">
        <v>15</v>
      </c>
      <c r="L7" s="1" t="s">
        <v>18</v>
      </c>
      <c r="M7" s="35">
        <v>23819</v>
      </c>
      <c r="N7" s="3">
        <v>1</v>
      </c>
      <c r="O7" s="1" t="s">
        <v>34</v>
      </c>
    </row>
    <row r="8" spans="1:15" ht="15" customHeight="1" x14ac:dyDescent="0.25">
      <c r="A8" s="3">
        <v>1970</v>
      </c>
      <c r="B8" s="3">
        <v>18</v>
      </c>
      <c r="C8" s="1" t="s">
        <v>13</v>
      </c>
      <c r="D8" s="3">
        <v>611</v>
      </c>
      <c r="E8" s="3">
        <v>47</v>
      </c>
      <c r="F8" s="1" t="s">
        <v>14</v>
      </c>
      <c r="G8" s="3">
        <v>24</v>
      </c>
      <c r="H8" s="3" t="s">
        <v>77</v>
      </c>
      <c r="I8" s="3"/>
      <c r="J8" s="1" t="s">
        <v>39</v>
      </c>
      <c r="K8" s="1" t="s">
        <v>37</v>
      </c>
      <c r="L8" s="1" t="s">
        <v>18</v>
      </c>
      <c r="M8" s="35">
        <v>25702</v>
      </c>
      <c r="N8" s="3">
        <v>0</v>
      </c>
      <c r="O8" s="1" t="s">
        <v>38</v>
      </c>
    </row>
    <row r="9" spans="1:15" ht="15" customHeight="1" x14ac:dyDescent="0.25">
      <c r="A9" s="3">
        <v>1961</v>
      </c>
      <c r="B9" s="3">
        <v>103</v>
      </c>
      <c r="C9" s="1" t="s">
        <v>13</v>
      </c>
      <c r="D9" s="3">
        <v>612</v>
      </c>
      <c r="E9" s="3">
        <v>3</v>
      </c>
      <c r="F9" s="1" t="s">
        <v>21</v>
      </c>
      <c r="G9" s="3">
        <v>24.7</v>
      </c>
      <c r="H9" s="3" t="s">
        <v>175</v>
      </c>
      <c r="I9" s="3"/>
      <c r="J9" s="1" t="s">
        <v>41</v>
      </c>
      <c r="K9" s="1" t="s">
        <v>20</v>
      </c>
      <c r="L9" s="1" t="s">
        <v>18</v>
      </c>
      <c r="M9" s="35">
        <v>22413</v>
      </c>
      <c r="N9" s="3">
        <v>1</v>
      </c>
      <c r="O9" s="1" t="s">
        <v>19</v>
      </c>
    </row>
    <row r="10" spans="1:15" ht="15" customHeight="1" x14ac:dyDescent="0.25">
      <c r="A10" s="3">
        <v>1961</v>
      </c>
      <c r="B10" s="3">
        <v>1237</v>
      </c>
      <c r="C10" s="1" t="s">
        <v>13</v>
      </c>
      <c r="D10" s="3">
        <v>612</v>
      </c>
      <c r="E10" s="3">
        <v>3</v>
      </c>
      <c r="F10" s="1" t="s">
        <v>176</v>
      </c>
      <c r="G10" s="3">
        <v>26.2</v>
      </c>
      <c r="H10" s="3" t="s">
        <v>77</v>
      </c>
      <c r="I10" s="3"/>
      <c r="J10" s="1" t="s">
        <v>177</v>
      </c>
      <c r="K10" s="1" t="s">
        <v>20</v>
      </c>
      <c r="L10" s="1" t="s">
        <v>18</v>
      </c>
      <c r="M10" s="35">
        <v>22413</v>
      </c>
      <c r="N10" s="3">
        <v>1</v>
      </c>
      <c r="O10" s="1" t="s">
        <v>19</v>
      </c>
    </row>
    <row r="11" spans="1:15" ht="15" customHeight="1" x14ac:dyDescent="0.25">
      <c r="A11" s="3">
        <v>1961</v>
      </c>
      <c r="B11" s="3">
        <v>98</v>
      </c>
      <c r="C11" s="1" t="s">
        <v>13</v>
      </c>
      <c r="D11" s="3">
        <v>612</v>
      </c>
      <c r="E11" s="3">
        <v>4</v>
      </c>
      <c r="F11" s="1" t="s">
        <v>21</v>
      </c>
      <c r="G11" s="3">
        <v>24.7</v>
      </c>
      <c r="H11" s="3" t="s">
        <v>175</v>
      </c>
      <c r="I11" s="3"/>
      <c r="J11" s="1" t="s">
        <v>42</v>
      </c>
      <c r="K11" s="1" t="s">
        <v>20</v>
      </c>
      <c r="L11" s="1" t="s">
        <v>18</v>
      </c>
      <c r="M11" s="35">
        <v>22413</v>
      </c>
      <c r="N11" s="3">
        <v>1</v>
      </c>
      <c r="O11" s="1" t="s">
        <v>14</v>
      </c>
    </row>
    <row r="12" spans="1:15" ht="15" customHeight="1" x14ac:dyDescent="0.25">
      <c r="A12" s="3">
        <v>1961</v>
      </c>
      <c r="B12" s="3">
        <v>201</v>
      </c>
      <c r="C12" s="1" t="s">
        <v>13</v>
      </c>
      <c r="D12" s="3">
        <v>612</v>
      </c>
      <c r="E12" s="3">
        <v>4</v>
      </c>
      <c r="F12" s="1" t="s">
        <v>176</v>
      </c>
      <c r="G12" s="3">
        <v>25.5</v>
      </c>
      <c r="H12" s="3" t="s">
        <v>77</v>
      </c>
      <c r="I12" s="3"/>
      <c r="J12" s="1" t="s">
        <v>178</v>
      </c>
      <c r="K12" s="1" t="s">
        <v>20</v>
      </c>
      <c r="L12" s="1" t="s">
        <v>18</v>
      </c>
      <c r="M12" s="35">
        <v>22413</v>
      </c>
      <c r="N12" s="3">
        <v>1</v>
      </c>
      <c r="O12" s="1" t="s">
        <v>14</v>
      </c>
    </row>
    <row r="13" spans="1:15" ht="15" customHeight="1" x14ac:dyDescent="0.25">
      <c r="A13" s="3">
        <v>1961</v>
      </c>
      <c r="B13" s="3">
        <v>112</v>
      </c>
      <c r="C13" s="1" t="s">
        <v>13</v>
      </c>
      <c r="D13" s="3">
        <v>612</v>
      </c>
      <c r="E13" s="3">
        <v>5</v>
      </c>
      <c r="F13" s="1" t="s">
        <v>16</v>
      </c>
      <c r="G13" s="3">
        <v>23.5</v>
      </c>
      <c r="H13" s="3" t="s">
        <v>175</v>
      </c>
      <c r="I13" s="3"/>
      <c r="J13" s="1" t="s">
        <v>43</v>
      </c>
      <c r="K13" s="1" t="s">
        <v>20</v>
      </c>
      <c r="L13" s="1" t="s">
        <v>18</v>
      </c>
      <c r="M13" s="35">
        <v>22413</v>
      </c>
      <c r="N13" s="3">
        <v>1</v>
      </c>
      <c r="O13" s="1" t="s">
        <v>14</v>
      </c>
    </row>
    <row r="14" spans="1:15" ht="15" customHeight="1" x14ac:dyDescent="0.25">
      <c r="A14" s="3">
        <v>1963</v>
      </c>
      <c r="B14" s="3">
        <v>89</v>
      </c>
      <c r="C14" s="1" t="s">
        <v>13</v>
      </c>
      <c r="D14" s="3">
        <v>612</v>
      </c>
      <c r="E14" s="3">
        <v>8</v>
      </c>
      <c r="F14" s="1" t="s">
        <v>14</v>
      </c>
      <c r="G14" s="3">
        <v>24.5</v>
      </c>
      <c r="H14" s="3" t="s">
        <v>179</v>
      </c>
      <c r="I14" s="3"/>
      <c r="J14" s="1" t="s">
        <v>182</v>
      </c>
      <c r="K14" s="1" t="s">
        <v>40</v>
      </c>
      <c r="L14" s="1" t="s">
        <v>180</v>
      </c>
      <c r="M14" s="35">
        <v>23131</v>
      </c>
      <c r="N14" s="3">
        <v>0</v>
      </c>
      <c r="O14" s="1" t="s">
        <v>181</v>
      </c>
    </row>
    <row r="15" spans="1:15" ht="15" customHeight="1" x14ac:dyDescent="0.25">
      <c r="A15" s="3">
        <v>1964</v>
      </c>
      <c r="B15" s="3">
        <v>190</v>
      </c>
      <c r="C15" s="1" t="s">
        <v>13</v>
      </c>
      <c r="D15" s="3">
        <v>612</v>
      </c>
      <c r="E15" s="3">
        <v>20</v>
      </c>
      <c r="F15" s="1" t="s">
        <v>14</v>
      </c>
      <c r="G15" s="3">
        <v>25.3</v>
      </c>
      <c r="H15" s="3" t="s">
        <v>183</v>
      </c>
      <c r="I15" s="3"/>
      <c r="J15" s="1" t="s">
        <v>186</v>
      </c>
      <c r="K15" s="1" t="s">
        <v>40</v>
      </c>
      <c r="L15" s="1" t="s">
        <v>184</v>
      </c>
      <c r="M15" s="35">
        <v>23554</v>
      </c>
      <c r="N15" s="3">
        <v>1</v>
      </c>
      <c r="O15" s="1" t="s">
        <v>185</v>
      </c>
    </row>
    <row r="16" spans="1:15" ht="15" customHeight="1" x14ac:dyDescent="0.25">
      <c r="A16" s="3">
        <v>1970</v>
      </c>
      <c r="B16" s="3">
        <v>17</v>
      </c>
      <c r="C16" s="1" t="s">
        <v>13</v>
      </c>
      <c r="D16" s="3">
        <v>612</v>
      </c>
      <c r="E16" s="3">
        <v>27</v>
      </c>
      <c r="F16" s="1" t="s">
        <v>17</v>
      </c>
      <c r="G16" s="3">
        <v>24</v>
      </c>
      <c r="H16" s="3" t="s">
        <v>77</v>
      </c>
      <c r="I16" s="3"/>
      <c r="J16" s="1" t="s">
        <v>44</v>
      </c>
      <c r="K16" s="1" t="s">
        <v>37</v>
      </c>
      <c r="L16" s="1" t="s">
        <v>18</v>
      </c>
      <c r="M16" s="35">
        <v>25702</v>
      </c>
      <c r="N16" s="3">
        <v>0</v>
      </c>
      <c r="O16" s="1" t="s">
        <v>36</v>
      </c>
    </row>
    <row r="17" spans="1:15" ht="15" customHeight="1" x14ac:dyDescent="0.25">
      <c r="A17" s="3">
        <v>1970</v>
      </c>
      <c r="B17" s="3">
        <v>418</v>
      </c>
      <c r="C17" s="1" t="s">
        <v>13</v>
      </c>
      <c r="D17" s="3">
        <v>612</v>
      </c>
      <c r="E17" s="3">
        <v>32</v>
      </c>
      <c r="F17" s="1" t="s">
        <v>14</v>
      </c>
      <c r="G17" s="3">
        <v>23.8</v>
      </c>
      <c r="H17" s="3" t="s">
        <v>77</v>
      </c>
      <c r="I17" s="3"/>
      <c r="J17" s="1" t="s">
        <v>46</v>
      </c>
      <c r="K17" s="1" t="s">
        <v>37</v>
      </c>
      <c r="L17" s="1" t="s">
        <v>18</v>
      </c>
      <c r="M17" s="35">
        <v>25773</v>
      </c>
      <c r="N17" s="3">
        <v>0</v>
      </c>
      <c r="O17" s="1" t="s">
        <v>45</v>
      </c>
    </row>
    <row r="18" spans="1:15" ht="15" customHeight="1" x14ac:dyDescent="0.25">
      <c r="A18" s="3">
        <v>1970</v>
      </c>
      <c r="B18" s="3">
        <v>477</v>
      </c>
      <c r="C18" s="1" t="s">
        <v>13</v>
      </c>
      <c r="D18" s="3">
        <v>612</v>
      </c>
      <c r="E18" s="3">
        <v>35</v>
      </c>
      <c r="F18" s="1" t="s">
        <v>14</v>
      </c>
      <c r="G18" s="3">
        <v>23</v>
      </c>
      <c r="H18" s="3" t="s">
        <v>77</v>
      </c>
      <c r="I18" s="3"/>
      <c r="J18" s="1" t="s">
        <v>188</v>
      </c>
      <c r="K18" s="1" t="s">
        <v>37</v>
      </c>
      <c r="L18" s="1" t="s">
        <v>18</v>
      </c>
      <c r="M18" s="35">
        <v>25822</v>
      </c>
      <c r="N18" s="3">
        <v>0</v>
      </c>
      <c r="O18" s="1" t="s">
        <v>187</v>
      </c>
    </row>
    <row r="19" spans="1:15" ht="15" customHeight="1" x14ac:dyDescent="0.25">
      <c r="A19" s="3">
        <v>1970</v>
      </c>
      <c r="B19" s="3">
        <v>483</v>
      </c>
      <c r="C19" s="1" t="s">
        <v>13</v>
      </c>
      <c r="D19" s="3">
        <v>612</v>
      </c>
      <c r="E19" s="3">
        <v>36</v>
      </c>
      <c r="F19" s="1" t="s">
        <v>14</v>
      </c>
      <c r="G19" s="3">
        <v>23</v>
      </c>
      <c r="H19" s="3" t="s">
        <v>77</v>
      </c>
      <c r="I19" s="3"/>
      <c r="J19" s="1" t="s">
        <v>190</v>
      </c>
      <c r="K19" s="1" t="s">
        <v>191</v>
      </c>
      <c r="L19" s="1" t="s">
        <v>18</v>
      </c>
      <c r="M19" s="35">
        <v>25822</v>
      </c>
      <c r="N19" s="3">
        <v>0</v>
      </c>
      <c r="O19" s="1" t="s">
        <v>189</v>
      </c>
    </row>
    <row r="20" spans="1:15" ht="15" customHeight="1" x14ac:dyDescent="0.25">
      <c r="A20" s="3">
        <v>1962</v>
      </c>
      <c r="B20" s="3">
        <v>255</v>
      </c>
      <c r="C20" s="1" t="s">
        <v>13</v>
      </c>
      <c r="D20" s="3">
        <v>613</v>
      </c>
      <c r="E20" s="3">
        <v>9</v>
      </c>
      <c r="F20" s="1" t="s">
        <v>16</v>
      </c>
      <c r="G20" s="3">
        <v>24</v>
      </c>
      <c r="H20" s="3" t="s">
        <v>77</v>
      </c>
      <c r="I20" s="3"/>
      <c r="J20" s="1" t="s">
        <v>49</v>
      </c>
      <c r="K20" s="1" t="s">
        <v>40</v>
      </c>
      <c r="L20" s="1" t="s">
        <v>47</v>
      </c>
      <c r="M20" s="35">
        <v>22820</v>
      </c>
      <c r="N20" s="3">
        <v>1</v>
      </c>
      <c r="O20" s="1" t="s">
        <v>48</v>
      </c>
    </row>
    <row r="21" spans="1:15" ht="15" customHeight="1" x14ac:dyDescent="0.25">
      <c r="A21" s="3">
        <v>1962</v>
      </c>
      <c r="B21" s="3">
        <v>271</v>
      </c>
      <c r="C21" s="1" t="s">
        <v>13</v>
      </c>
      <c r="D21" s="3">
        <v>613</v>
      </c>
      <c r="E21" s="3">
        <v>10</v>
      </c>
      <c r="F21" s="1" t="s">
        <v>14</v>
      </c>
      <c r="G21" s="3">
        <v>27.3</v>
      </c>
      <c r="H21" s="3" t="s">
        <v>77</v>
      </c>
      <c r="I21" s="3"/>
      <c r="J21" s="1" t="s">
        <v>192</v>
      </c>
      <c r="K21" s="1" t="s">
        <v>40</v>
      </c>
      <c r="L21" s="1" t="s">
        <v>47</v>
      </c>
      <c r="M21" s="35">
        <v>22820</v>
      </c>
      <c r="N21" s="3">
        <v>1</v>
      </c>
      <c r="O21" s="1" t="s">
        <v>48</v>
      </c>
    </row>
    <row r="22" spans="1:15" ht="15" customHeight="1" x14ac:dyDescent="0.25">
      <c r="A22" s="3">
        <v>1962</v>
      </c>
      <c r="B22" s="3">
        <v>296</v>
      </c>
      <c r="C22" s="1" t="s">
        <v>13</v>
      </c>
      <c r="D22" s="3">
        <v>613</v>
      </c>
      <c r="E22" s="3">
        <v>11</v>
      </c>
      <c r="F22" s="1" t="s">
        <v>14</v>
      </c>
      <c r="G22" s="3">
        <v>25.8</v>
      </c>
      <c r="H22" s="3" t="s">
        <v>77</v>
      </c>
      <c r="I22" s="3"/>
      <c r="J22" s="1" t="s">
        <v>50</v>
      </c>
      <c r="K22" s="1" t="s">
        <v>40</v>
      </c>
      <c r="L22" s="1" t="s">
        <v>47</v>
      </c>
      <c r="M22" s="35">
        <v>22820</v>
      </c>
      <c r="N22" s="3">
        <v>1</v>
      </c>
      <c r="O22" s="1" t="s">
        <v>48</v>
      </c>
    </row>
    <row r="23" spans="1:15" ht="15" customHeight="1" x14ac:dyDescent="0.25">
      <c r="A23" s="3">
        <v>1962</v>
      </c>
      <c r="B23" s="3">
        <v>302</v>
      </c>
      <c r="C23" s="1" t="s">
        <v>13</v>
      </c>
      <c r="D23" s="3">
        <v>613</v>
      </c>
      <c r="E23" s="3">
        <v>12</v>
      </c>
      <c r="F23" s="1" t="s">
        <v>14</v>
      </c>
      <c r="G23" s="3">
        <v>25.2</v>
      </c>
      <c r="H23" s="3" t="s">
        <v>77</v>
      </c>
      <c r="I23" s="3"/>
      <c r="J23" s="1" t="s">
        <v>51</v>
      </c>
      <c r="K23" s="1" t="s">
        <v>40</v>
      </c>
      <c r="L23" s="1" t="s">
        <v>47</v>
      </c>
      <c r="M23" s="35">
        <v>22820</v>
      </c>
      <c r="N23" s="3">
        <v>1</v>
      </c>
      <c r="O23" s="1" t="s">
        <v>48</v>
      </c>
    </row>
    <row r="24" spans="1:15" ht="15" customHeight="1" x14ac:dyDescent="0.25">
      <c r="A24" s="3">
        <v>1958</v>
      </c>
      <c r="B24" s="3">
        <v>94</v>
      </c>
      <c r="C24" s="1" t="s">
        <v>13</v>
      </c>
      <c r="D24" s="3">
        <v>617</v>
      </c>
      <c r="E24" s="3">
        <v>1</v>
      </c>
      <c r="F24" s="1" t="s">
        <v>16</v>
      </c>
      <c r="G24" s="3">
        <v>25</v>
      </c>
      <c r="H24" s="3" t="s">
        <v>77</v>
      </c>
      <c r="I24" s="3"/>
      <c r="J24" s="1" t="s">
        <v>53</v>
      </c>
      <c r="K24" s="1" t="s">
        <v>40</v>
      </c>
      <c r="L24" s="1" t="s">
        <v>33</v>
      </c>
      <c r="M24" s="35">
        <v>21421</v>
      </c>
      <c r="N24" s="3">
        <v>3</v>
      </c>
      <c r="O24" s="1" t="s">
        <v>52</v>
      </c>
    </row>
    <row r="25" spans="1:15" ht="15" customHeight="1" x14ac:dyDescent="0.25">
      <c r="A25" s="3">
        <v>1958</v>
      </c>
      <c r="B25" s="3">
        <v>95</v>
      </c>
      <c r="C25" s="1" t="s">
        <v>13</v>
      </c>
      <c r="D25" s="3">
        <v>617</v>
      </c>
      <c r="E25" s="3">
        <v>2</v>
      </c>
      <c r="F25" s="1" t="s">
        <v>14</v>
      </c>
      <c r="G25" s="3">
        <v>25.5</v>
      </c>
      <c r="H25" s="3" t="s">
        <v>77</v>
      </c>
      <c r="I25" s="3"/>
      <c r="J25" s="1" t="s">
        <v>54</v>
      </c>
      <c r="K25" s="1" t="s">
        <v>40</v>
      </c>
      <c r="L25" s="1" t="s">
        <v>33</v>
      </c>
      <c r="M25" s="35">
        <v>21421</v>
      </c>
      <c r="N25" s="3">
        <v>3</v>
      </c>
      <c r="O25" s="1" t="s">
        <v>52</v>
      </c>
    </row>
    <row r="26" spans="1:15" ht="15" customHeight="1" x14ac:dyDescent="0.25">
      <c r="A26" s="3">
        <v>1958</v>
      </c>
      <c r="B26" s="3">
        <v>121</v>
      </c>
      <c r="C26" s="1" t="s">
        <v>13</v>
      </c>
      <c r="D26" s="3">
        <v>617</v>
      </c>
      <c r="E26" s="3">
        <v>3</v>
      </c>
      <c r="F26" s="1" t="s">
        <v>16</v>
      </c>
      <c r="G26" s="3">
        <v>25.5</v>
      </c>
      <c r="H26" s="3" t="s">
        <v>77</v>
      </c>
      <c r="I26" s="3"/>
      <c r="J26" s="1" t="s">
        <v>55</v>
      </c>
      <c r="K26" s="1" t="s">
        <v>40</v>
      </c>
      <c r="L26" s="1" t="s">
        <v>33</v>
      </c>
      <c r="M26" s="35">
        <v>21421</v>
      </c>
      <c r="N26" s="3">
        <v>3</v>
      </c>
      <c r="O26" s="1" t="s">
        <v>52</v>
      </c>
    </row>
    <row r="27" spans="1:15" ht="15" customHeight="1" x14ac:dyDescent="0.25">
      <c r="A27" s="3">
        <v>1963</v>
      </c>
      <c r="B27" s="3">
        <v>74</v>
      </c>
      <c r="C27" s="1" t="s">
        <v>13</v>
      </c>
      <c r="D27" s="3">
        <v>617</v>
      </c>
      <c r="E27" s="3">
        <v>5</v>
      </c>
      <c r="F27" s="1" t="s">
        <v>16</v>
      </c>
      <c r="G27" s="3">
        <v>24.5</v>
      </c>
      <c r="H27" s="3" t="s">
        <v>77</v>
      </c>
      <c r="I27" s="3"/>
      <c r="J27" s="1" t="s">
        <v>57</v>
      </c>
      <c r="K27" s="1" t="s">
        <v>40</v>
      </c>
      <c r="L27" s="1" t="s">
        <v>33</v>
      </c>
      <c r="M27" s="35">
        <v>23129</v>
      </c>
      <c r="N27" s="3">
        <v>2</v>
      </c>
      <c r="O27" s="1" t="s">
        <v>56</v>
      </c>
    </row>
    <row r="28" spans="1:15" ht="15" customHeight="1" x14ac:dyDescent="0.25">
      <c r="A28" s="3">
        <v>1963</v>
      </c>
      <c r="B28" s="3">
        <v>102</v>
      </c>
      <c r="C28" s="1" t="s">
        <v>13</v>
      </c>
      <c r="D28" s="3">
        <v>617</v>
      </c>
      <c r="E28" s="3">
        <v>6</v>
      </c>
      <c r="F28" s="1" t="s">
        <v>14</v>
      </c>
      <c r="G28" s="3">
        <v>25.5</v>
      </c>
      <c r="H28" s="3" t="s">
        <v>77</v>
      </c>
      <c r="I28" s="3"/>
      <c r="J28" s="1" t="s">
        <v>58</v>
      </c>
      <c r="K28" s="1" t="s">
        <v>40</v>
      </c>
      <c r="L28" s="1" t="s">
        <v>33</v>
      </c>
      <c r="M28" s="35">
        <v>23129</v>
      </c>
      <c r="N28" s="3">
        <v>2</v>
      </c>
      <c r="O28" s="1" t="s">
        <v>56</v>
      </c>
    </row>
    <row r="29" spans="1:15" ht="15" customHeight="1" x14ac:dyDescent="0.25">
      <c r="A29" s="3">
        <v>1963</v>
      </c>
      <c r="B29" s="3">
        <v>103</v>
      </c>
      <c r="C29" s="1" t="s">
        <v>13</v>
      </c>
      <c r="D29" s="3">
        <v>617</v>
      </c>
      <c r="E29" s="3">
        <v>7</v>
      </c>
      <c r="F29" s="1" t="s">
        <v>16</v>
      </c>
      <c r="G29" s="3">
        <v>25</v>
      </c>
      <c r="H29" s="3" t="s">
        <v>77</v>
      </c>
      <c r="I29" s="3"/>
      <c r="J29" s="1" t="s">
        <v>59</v>
      </c>
      <c r="K29" s="1" t="s">
        <v>40</v>
      </c>
      <c r="L29" s="1" t="s">
        <v>33</v>
      </c>
      <c r="M29" s="35">
        <v>23129</v>
      </c>
      <c r="N29" s="3">
        <v>2</v>
      </c>
      <c r="O29" s="1" t="s">
        <v>56</v>
      </c>
    </row>
    <row r="30" spans="1:15" ht="15" customHeight="1" x14ac:dyDescent="0.25">
      <c r="A30" s="3">
        <v>1963</v>
      </c>
      <c r="B30" s="3">
        <v>124</v>
      </c>
      <c r="C30" s="1" t="s">
        <v>13</v>
      </c>
      <c r="D30" s="3">
        <v>617</v>
      </c>
      <c r="E30" s="3">
        <v>8</v>
      </c>
      <c r="F30" s="1" t="s">
        <v>16</v>
      </c>
      <c r="G30" s="3">
        <v>25.5</v>
      </c>
      <c r="H30" s="3" t="s">
        <v>77</v>
      </c>
      <c r="I30" s="3"/>
      <c r="J30" s="1" t="s">
        <v>60</v>
      </c>
      <c r="K30" s="1" t="s">
        <v>40</v>
      </c>
      <c r="L30" s="1" t="s">
        <v>33</v>
      </c>
      <c r="M30" s="35">
        <v>23129</v>
      </c>
      <c r="N30" s="3">
        <v>2</v>
      </c>
      <c r="O30" s="1" t="s">
        <v>56</v>
      </c>
    </row>
    <row r="31" spans="1:15" ht="15" customHeight="1" x14ac:dyDescent="0.25">
      <c r="A31" s="3">
        <v>1963</v>
      </c>
      <c r="B31" s="3">
        <v>26</v>
      </c>
      <c r="C31" s="1" t="s">
        <v>13</v>
      </c>
      <c r="D31" s="3">
        <v>618</v>
      </c>
      <c r="E31" s="3">
        <v>2</v>
      </c>
      <c r="F31" s="1" t="s">
        <v>14</v>
      </c>
      <c r="G31" s="3">
        <v>26</v>
      </c>
      <c r="H31" s="3" t="s">
        <v>77</v>
      </c>
      <c r="I31" s="3"/>
      <c r="J31" s="1" t="s">
        <v>62</v>
      </c>
      <c r="K31" s="1" t="s">
        <v>40</v>
      </c>
      <c r="L31" s="1" t="s">
        <v>28</v>
      </c>
      <c r="M31" s="35">
        <v>23119</v>
      </c>
      <c r="N31" s="3">
        <v>4</v>
      </c>
      <c r="O31" s="1" t="s">
        <v>61</v>
      </c>
    </row>
    <row r="32" spans="1:15" ht="15" customHeight="1" x14ac:dyDescent="0.25">
      <c r="A32" s="3">
        <v>1963</v>
      </c>
      <c r="B32" s="3">
        <v>27</v>
      </c>
      <c r="C32" s="1" t="s">
        <v>13</v>
      </c>
      <c r="D32" s="3">
        <v>618</v>
      </c>
      <c r="E32" s="3">
        <v>3</v>
      </c>
      <c r="F32" s="1" t="s">
        <v>14</v>
      </c>
      <c r="G32" s="3">
        <v>25.2</v>
      </c>
      <c r="H32" s="3" t="s">
        <v>77</v>
      </c>
      <c r="I32" s="3"/>
      <c r="J32" s="1" t="s">
        <v>63</v>
      </c>
      <c r="K32" s="1" t="s">
        <v>40</v>
      </c>
      <c r="L32" s="1" t="s">
        <v>28</v>
      </c>
      <c r="M32" s="35">
        <v>23119</v>
      </c>
      <c r="N32" s="3">
        <v>4</v>
      </c>
      <c r="O32" s="1" t="s">
        <v>61</v>
      </c>
    </row>
    <row r="33" spans="1:15" ht="15" customHeight="1" x14ac:dyDescent="0.25">
      <c r="A33" s="3">
        <v>1963</v>
      </c>
      <c r="B33" s="3">
        <v>23</v>
      </c>
      <c r="C33" s="1" t="s">
        <v>13</v>
      </c>
      <c r="D33" s="3">
        <v>618</v>
      </c>
      <c r="E33" s="3">
        <v>4</v>
      </c>
      <c r="F33" s="1" t="s">
        <v>14</v>
      </c>
      <c r="G33" s="3">
        <v>25.5</v>
      </c>
      <c r="H33" s="3" t="s">
        <v>77</v>
      </c>
      <c r="I33" s="3"/>
      <c r="J33" s="1" t="s">
        <v>64</v>
      </c>
      <c r="K33" s="1" t="s">
        <v>40</v>
      </c>
      <c r="L33" s="1" t="s">
        <v>28</v>
      </c>
      <c r="M33" s="35">
        <v>23119</v>
      </c>
      <c r="N33" s="3">
        <v>4</v>
      </c>
      <c r="O33" s="1" t="s">
        <v>61</v>
      </c>
    </row>
    <row r="34" spans="1:15" ht="15" customHeight="1" x14ac:dyDescent="0.25">
      <c r="A34" s="3">
        <v>1963</v>
      </c>
      <c r="B34" s="3">
        <v>90</v>
      </c>
      <c r="C34" s="1" t="s">
        <v>13</v>
      </c>
      <c r="D34" s="3">
        <v>618</v>
      </c>
      <c r="E34" s="3">
        <v>5</v>
      </c>
      <c r="F34" s="1" t="s">
        <v>14</v>
      </c>
      <c r="G34" s="3">
        <v>25</v>
      </c>
      <c r="H34" s="3" t="s">
        <v>77</v>
      </c>
      <c r="I34" s="3"/>
      <c r="J34" s="1" t="s">
        <v>65</v>
      </c>
      <c r="K34" s="1" t="s">
        <v>40</v>
      </c>
      <c r="L34" s="1" t="s">
        <v>28</v>
      </c>
      <c r="M34" s="35">
        <v>23119</v>
      </c>
      <c r="N34" s="3">
        <v>4</v>
      </c>
      <c r="O34" s="1" t="s">
        <v>61</v>
      </c>
    </row>
    <row r="35" spans="1:15" ht="15" customHeight="1" x14ac:dyDescent="0.25">
      <c r="A35" s="3">
        <v>1963</v>
      </c>
      <c r="B35" s="3">
        <v>91</v>
      </c>
      <c r="C35" s="1" t="s">
        <v>13</v>
      </c>
      <c r="D35" s="3">
        <v>618</v>
      </c>
      <c r="E35" s="3">
        <v>6</v>
      </c>
      <c r="F35" s="1" t="s">
        <v>14</v>
      </c>
      <c r="G35" s="3">
        <v>24.5</v>
      </c>
      <c r="H35" s="3" t="s">
        <v>77</v>
      </c>
      <c r="I35" s="3"/>
      <c r="J35" s="1" t="s">
        <v>66</v>
      </c>
      <c r="K35" s="1" t="s">
        <v>40</v>
      </c>
      <c r="L35" s="1" t="s">
        <v>28</v>
      </c>
      <c r="M35" s="35">
        <v>23119</v>
      </c>
      <c r="N35" s="3">
        <v>4</v>
      </c>
      <c r="O35" s="1" t="s">
        <v>61</v>
      </c>
    </row>
    <row r="36" spans="1:15" ht="15" customHeight="1" x14ac:dyDescent="0.25">
      <c r="A36" s="3">
        <v>1964</v>
      </c>
      <c r="B36" s="3">
        <v>579</v>
      </c>
      <c r="C36" s="1" t="s">
        <v>13</v>
      </c>
      <c r="D36" s="3">
        <v>618</v>
      </c>
      <c r="E36" s="3">
        <v>10</v>
      </c>
      <c r="F36" s="1" t="s">
        <v>14</v>
      </c>
      <c r="G36" s="3">
        <v>24.7</v>
      </c>
      <c r="H36" s="3" t="s">
        <v>77</v>
      </c>
      <c r="I36" s="3"/>
      <c r="J36" s="1" t="s">
        <v>68</v>
      </c>
      <c r="K36" s="1" t="s">
        <v>40</v>
      </c>
      <c r="L36" s="1" t="s">
        <v>18</v>
      </c>
      <c r="M36" s="35">
        <v>23597</v>
      </c>
      <c r="N36" s="3">
        <v>3</v>
      </c>
      <c r="O36" s="1" t="s">
        <v>67</v>
      </c>
    </row>
    <row r="37" spans="1:15" ht="15" customHeight="1" x14ac:dyDescent="0.25">
      <c r="A37" s="3">
        <v>1964</v>
      </c>
      <c r="B37" s="3">
        <v>546</v>
      </c>
      <c r="C37" s="1" t="s">
        <v>13</v>
      </c>
      <c r="D37" s="3">
        <v>618</v>
      </c>
      <c r="E37" s="3">
        <v>11</v>
      </c>
      <c r="F37" s="1" t="s">
        <v>16</v>
      </c>
      <c r="G37" s="3">
        <v>24.5</v>
      </c>
      <c r="H37" s="3" t="s">
        <v>77</v>
      </c>
      <c r="I37" s="3"/>
      <c r="J37" s="1" t="s">
        <v>69</v>
      </c>
      <c r="K37" s="1" t="s">
        <v>40</v>
      </c>
      <c r="L37" s="1" t="s">
        <v>18</v>
      </c>
      <c r="M37" s="35">
        <v>23597</v>
      </c>
      <c r="N37" s="3">
        <v>3</v>
      </c>
      <c r="O37" s="1" t="s">
        <v>67</v>
      </c>
    </row>
    <row r="38" spans="1:15" ht="15" customHeight="1" x14ac:dyDescent="0.25">
      <c r="A38" s="3">
        <v>1964</v>
      </c>
      <c r="B38" s="3">
        <v>342</v>
      </c>
      <c r="C38" s="1" t="s">
        <v>13</v>
      </c>
      <c r="D38" s="3">
        <v>618</v>
      </c>
      <c r="E38" s="3">
        <v>12</v>
      </c>
      <c r="F38" s="1" t="s">
        <v>17</v>
      </c>
      <c r="G38" s="3">
        <v>24.2</v>
      </c>
      <c r="H38" s="3" t="s">
        <v>77</v>
      </c>
      <c r="I38" s="3"/>
      <c r="J38" s="1" t="s">
        <v>71</v>
      </c>
      <c r="K38" s="1" t="s">
        <v>40</v>
      </c>
      <c r="L38" s="1" t="s">
        <v>18</v>
      </c>
      <c r="M38" s="35">
        <v>23565</v>
      </c>
      <c r="N38" s="3">
        <v>2</v>
      </c>
      <c r="O38" s="1" t="s">
        <v>70</v>
      </c>
    </row>
    <row r="39" spans="1:15" ht="15" customHeight="1" x14ac:dyDescent="0.25">
      <c r="A39" s="3">
        <v>1965</v>
      </c>
      <c r="B39" s="3">
        <v>7</v>
      </c>
      <c r="C39" s="1" t="s">
        <v>13</v>
      </c>
      <c r="D39" s="3">
        <v>618</v>
      </c>
      <c r="E39" s="3">
        <v>13</v>
      </c>
      <c r="F39" s="1" t="s">
        <v>14</v>
      </c>
      <c r="G39" s="3">
        <v>25.2</v>
      </c>
      <c r="H39" s="3" t="s">
        <v>77</v>
      </c>
      <c r="I39" s="3"/>
      <c r="J39" s="1" t="s">
        <v>73</v>
      </c>
      <c r="K39" s="1" t="s">
        <v>40</v>
      </c>
      <c r="L39" s="1" t="s">
        <v>18</v>
      </c>
      <c r="M39" s="35">
        <v>23824</v>
      </c>
      <c r="N39" s="3">
        <v>0</v>
      </c>
      <c r="O39" s="1" t="s">
        <v>72</v>
      </c>
    </row>
    <row r="40" spans="1:15" ht="15" customHeight="1" x14ac:dyDescent="0.25">
      <c r="A40" s="3">
        <v>1965</v>
      </c>
      <c r="B40" s="3">
        <v>29</v>
      </c>
      <c r="C40" s="1" t="s">
        <v>13</v>
      </c>
      <c r="D40" s="3">
        <v>618</v>
      </c>
      <c r="E40" s="3">
        <v>14</v>
      </c>
      <c r="F40" s="1" t="s">
        <v>14</v>
      </c>
      <c r="G40" s="3">
        <v>25.2</v>
      </c>
      <c r="H40" s="3" t="s">
        <v>77</v>
      </c>
      <c r="I40" s="3"/>
      <c r="J40" s="1" t="s">
        <v>75</v>
      </c>
      <c r="K40" s="1" t="s">
        <v>40</v>
      </c>
      <c r="L40" s="1" t="s">
        <v>18</v>
      </c>
      <c r="M40" s="35">
        <v>23870</v>
      </c>
      <c r="N40" s="3">
        <v>1</v>
      </c>
      <c r="O40" s="1" t="s">
        <v>74</v>
      </c>
    </row>
    <row r="41" spans="1:15" ht="15" customHeight="1" x14ac:dyDescent="0.25">
      <c r="A41" s="3">
        <v>1958</v>
      </c>
      <c r="B41" s="3">
        <v>97</v>
      </c>
      <c r="C41" s="1" t="s">
        <v>13</v>
      </c>
      <c r="D41" s="3">
        <v>619</v>
      </c>
      <c r="E41" s="3">
        <v>1</v>
      </c>
      <c r="G41" s="3">
        <v>26</v>
      </c>
      <c r="H41" s="3" t="s">
        <v>77</v>
      </c>
      <c r="I41" s="3"/>
      <c r="J41" s="1" t="s">
        <v>196</v>
      </c>
      <c r="K41" s="1" t="s">
        <v>40</v>
      </c>
      <c r="L41" s="1" t="s">
        <v>194</v>
      </c>
      <c r="M41" s="35">
        <v>21417</v>
      </c>
      <c r="N41" s="3">
        <v>4</v>
      </c>
      <c r="O41" s="1" t="s">
        <v>195</v>
      </c>
    </row>
    <row r="42" spans="1:15" ht="15" customHeight="1" x14ac:dyDescent="0.25">
      <c r="A42" s="3">
        <v>1963</v>
      </c>
      <c r="B42" s="3">
        <v>37</v>
      </c>
      <c r="C42" s="1" t="s">
        <v>13</v>
      </c>
      <c r="D42" s="3">
        <v>619</v>
      </c>
      <c r="E42" s="3">
        <v>2</v>
      </c>
      <c r="G42" s="3">
        <v>21.5</v>
      </c>
      <c r="H42" s="3" t="s">
        <v>197</v>
      </c>
      <c r="I42" s="3"/>
      <c r="J42" s="1" t="s">
        <v>199</v>
      </c>
      <c r="K42" s="1" t="s">
        <v>40</v>
      </c>
      <c r="L42" s="1" t="s">
        <v>194</v>
      </c>
      <c r="M42" s="35">
        <v>23126</v>
      </c>
      <c r="N42" s="3">
        <v>3</v>
      </c>
      <c r="O42" s="1" t="s">
        <v>198</v>
      </c>
    </row>
    <row r="43" spans="1:15" ht="15" customHeight="1" x14ac:dyDescent="0.25">
      <c r="A43" s="3">
        <v>1964</v>
      </c>
      <c r="B43" s="3">
        <v>109</v>
      </c>
      <c r="C43" s="1" t="s">
        <v>13</v>
      </c>
      <c r="D43" s="3">
        <v>619</v>
      </c>
      <c r="E43" s="3">
        <v>3</v>
      </c>
      <c r="G43" s="3">
        <v>27</v>
      </c>
      <c r="H43" s="3" t="s">
        <v>77</v>
      </c>
      <c r="I43" s="3"/>
      <c r="J43" s="1" t="s">
        <v>200</v>
      </c>
      <c r="K43" s="1" t="s">
        <v>40</v>
      </c>
      <c r="L43" s="1" t="s">
        <v>194</v>
      </c>
      <c r="M43" s="35">
        <v>23548</v>
      </c>
      <c r="N43" s="3">
        <v>1</v>
      </c>
      <c r="O43" s="1" t="s">
        <v>198</v>
      </c>
    </row>
    <row r="44" spans="1:15" ht="15" customHeight="1" x14ac:dyDescent="0.25">
      <c r="A44" s="3">
        <v>1964</v>
      </c>
      <c r="B44" s="3">
        <v>110</v>
      </c>
      <c r="C44" s="1" t="s">
        <v>13</v>
      </c>
      <c r="D44" s="3">
        <v>619</v>
      </c>
      <c r="E44" s="3">
        <v>4</v>
      </c>
      <c r="G44" s="3">
        <v>27</v>
      </c>
      <c r="H44" s="3" t="s">
        <v>77</v>
      </c>
      <c r="I44" s="3"/>
      <c r="J44" s="1" t="s">
        <v>201</v>
      </c>
      <c r="K44" s="1" t="s">
        <v>40</v>
      </c>
      <c r="L44" s="1" t="s">
        <v>194</v>
      </c>
      <c r="M44" s="35">
        <v>23548</v>
      </c>
      <c r="N44" s="3">
        <v>1</v>
      </c>
      <c r="O44" s="1" t="s">
        <v>198</v>
      </c>
    </row>
    <row r="45" spans="1:15" ht="15" customHeight="1" x14ac:dyDescent="0.25">
      <c r="A45" s="3">
        <v>1964</v>
      </c>
      <c r="B45" s="3">
        <v>111</v>
      </c>
      <c r="C45" s="1" t="s">
        <v>13</v>
      </c>
      <c r="D45" s="3">
        <v>619</v>
      </c>
      <c r="E45" s="3">
        <v>5</v>
      </c>
      <c r="G45" s="3">
        <v>27</v>
      </c>
      <c r="H45" s="3" t="s">
        <v>77</v>
      </c>
      <c r="I45" s="3"/>
      <c r="J45" s="1" t="s">
        <v>202</v>
      </c>
      <c r="K45" s="1" t="s">
        <v>40</v>
      </c>
      <c r="L45" s="1" t="s">
        <v>194</v>
      </c>
      <c r="M45" s="35">
        <v>23548</v>
      </c>
      <c r="N45" s="3">
        <v>1</v>
      </c>
      <c r="O45" s="1" t="s">
        <v>198</v>
      </c>
    </row>
    <row r="46" spans="1:15" ht="15" customHeight="1" x14ac:dyDescent="0.25">
      <c r="A46" s="3">
        <v>1965</v>
      </c>
      <c r="B46" s="3">
        <v>97</v>
      </c>
      <c r="C46" s="1" t="s">
        <v>13</v>
      </c>
      <c r="D46" s="3">
        <v>619</v>
      </c>
      <c r="E46" s="3">
        <v>6</v>
      </c>
      <c r="G46" s="3">
        <v>21.9</v>
      </c>
      <c r="H46" s="3" t="s">
        <v>197</v>
      </c>
      <c r="I46" s="3"/>
      <c r="J46" s="1" t="s">
        <v>203</v>
      </c>
      <c r="K46" s="1" t="s">
        <v>40</v>
      </c>
      <c r="L46" s="1" t="s">
        <v>194</v>
      </c>
      <c r="M46" s="35">
        <v>23926</v>
      </c>
      <c r="N46" s="3">
        <v>2</v>
      </c>
      <c r="O46" s="1" t="s">
        <v>198</v>
      </c>
    </row>
    <row r="47" spans="1:15" ht="15" customHeight="1" x14ac:dyDescent="0.25">
      <c r="A47" s="3"/>
      <c r="B47" s="3"/>
      <c r="C47" s="1"/>
      <c r="D47" s="3"/>
      <c r="E47" s="3"/>
      <c r="F47" s="1"/>
      <c r="G47" s="3"/>
      <c r="H47" s="3"/>
      <c r="I47" s="3"/>
      <c r="J47" s="1"/>
      <c r="K47" s="1"/>
      <c r="L47" s="1"/>
      <c r="M47" s="35"/>
      <c r="N47" s="3"/>
      <c r="O47" s="1"/>
    </row>
    <row r="48" spans="1:15" ht="15" customHeight="1" x14ac:dyDescent="0.25">
      <c r="A48" s="3"/>
      <c r="B48" s="3"/>
      <c r="C48" s="1"/>
      <c r="D48" s="3"/>
      <c r="E48" s="3"/>
      <c r="F48" s="1"/>
      <c r="G48" s="3"/>
      <c r="H48" s="3"/>
      <c r="I48" s="3"/>
      <c r="J48" s="1"/>
      <c r="K48" s="1"/>
      <c r="L48" s="1"/>
      <c r="M48" s="35"/>
      <c r="N48" s="3"/>
      <c r="O48" s="1"/>
    </row>
    <row r="49" spans="1:15" ht="15" customHeight="1" x14ac:dyDescent="0.25">
      <c r="A49" s="3"/>
      <c r="B49" s="3"/>
      <c r="C49" s="1"/>
      <c r="D49" s="3"/>
      <c r="E49" s="3"/>
      <c r="F49" s="1"/>
      <c r="G49" s="3"/>
      <c r="H49" s="3"/>
      <c r="I49" s="3"/>
      <c r="J49" s="1"/>
      <c r="K49" s="1"/>
      <c r="L49" s="1"/>
      <c r="M49" s="35"/>
      <c r="N49" s="3"/>
      <c r="O49" s="1"/>
    </row>
    <row r="50" spans="1:15" ht="15" customHeight="1" x14ac:dyDescent="0.25">
      <c r="A50" s="3"/>
      <c r="B50" s="3"/>
      <c r="C50" s="1"/>
      <c r="D50" s="3"/>
      <c r="E50" s="3"/>
      <c r="F50" s="1"/>
      <c r="G50" s="3"/>
      <c r="H50" s="3"/>
      <c r="I50" s="3"/>
      <c r="J50" s="1"/>
      <c r="K50" s="1"/>
      <c r="L50" s="1"/>
      <c r="M50" s="35"/>
      <c r="N50" s="3"/>
      <c r="O50" s="1"/>
    </row>
    <row r="51" spans="1:15" ht="15" customHeight="1" x14ac:dyDescent="0.25">
      <c r="A51" s="3"/>
      <c r="B51" s="3"/>
      <c r="C51" s="1"/>
      <c r="D51" s="3"/>
      <c r="E51" s="3"/>
      <c r="F51" s="1"/>
      <c r="G51" s="3"/>
      <c r="H51" s="3"/>
      <c r="I51" s="3"/>
      <c r="J51" s="1"/>
      <c r="K51" s="1"/>
      <c r="L51" s="1"/>
      <c r="M51" s="35"/>
      <c r="N51" s="3"/>
      <c r="O51" s="1"/>
    </row>
    <row r="52" spans="1:15" ht="15" customHeight="1" x14ac:dyDescent="0.25">
      <c r="A52" s="3"/>
      <c r="B52" s="3"/>
      <c r="C52" s="1"/>
      <c r="D52" s="3"/>
      <c r="E52" s="3"/>
      <c r="F52" s="1"/>
      <c r="G52" s="3"/>
      <c r="H52" s="3"/>
      <c r="I52" s="3"/>
      <c r="J52" s="1"/>
      <c r="K52" s="1"/>
      <c r="L52" s="1"/>
      <c r="M52" s="35"/>
      <c r="N52" s="3"/>
      <c r="O52" s="1"/>
    </row>
    <row r="53" spans="1:15" ht="15" customHeight="1" x14ac:dyDescent="0.25">
      <c r="A53" s="3"/>
      <c r="B53" s="3"/>
      <c r="C53" s="1"/>
      <c r="D53" s="3"/>
      <c r="E53" s="3"/>
      <c r="F53" s="1"/>
      <c r="G53" s="3"/>
      <c r="H53" s="3"/>
      <c r="I53" s="3"/>
      <c r="J53" s="1"/>
      <c r="K53" s="1"/>
      <c r="L53" s="1"/>
      <c r="M53" s="35"/>
      <c r="N53" s="3"/>
      <c r="O53" s="1"/>
    </row>
    <row r="54" spans="1:15" ht="15" customHeight="1" x14ac:dyDescent="0.25">
      <c r="A54" s="3"/>
      <c r="B54" s="3"/>
      <c r="C54" s="1"/>
      <c r="D54" s="3"/>
      <c r="E54" s="3"/>
      <c r="F54" s="1"/>
      <c r="G54" s="3"/>
      <c r="H54" s="3"/>
      <c r="I54" s="3"/>
      <c r="J54" s="1"/>
      <c r="K54" s="1"/>
      <c r="L54" s="1"/>
      <c r="M54" s="35"/>
      <c r="N54" s="3"/>
      <c r="O54" s="1"/>
    </row>
    <row r="55" spans="1:15" ht="15" customHeight="1" x14ac:dyDescent="0.25">
      <c r="A55" s="3"/>
      <c r="B55" s="3"/>
      <c r="C55" s="1"/>
      <c r="D55" s="3"/>
      <c r="E55" s="3"/>
      <c r="F55" s="1"/>
      <c r="G55" s="3"/>
      <c r="H55" s="3"/>
      <c r="I55" s="3"/>
      <c r="J55" s="1"/>
      <c r="K55" s="1"/>
      <c r="L55" s="1"/>
      <c r="M55" s="35"/>
      <c r="N55" s="3"/>
      <c r="O55" s="1"/>
    </row>
    <row r="56" spans="1:15" ht="15" customHeight="1" x14ac:dyDescent="0.25">
      <c r="A56" s="3"/>
      <c r="B56" s="3"/>
      <c r="C56" s="1"/>
      <c r="D56" s="3"/>
      <c r="E56" s="3"/>
      <c r="F56" s="1"/>
      <c r="G56" s="3"/>
      <c r="H56" s="3"/>
      <c r="I56" s="3"/>
      <c r="J56" s="1"/>
      <c r="K56" s="1"/>
      <c r="L56" s="1"/>
      <c r="M56" s="35"/>
      <c r="N56" s="3"/>
      <c r="O56" s="1"/>
    </row>
    <row r="57" spans="1:15" ht="15" customHeight="1" x14ac:dyDescent="0.25">
      <c r="A57" s="3"/>
      <c r="B57" s="3"/>
      <c r="C57" s="1"/>
      <c r="D57" s="3"/>
      <c r="E57" s="3"/>
      <c r="F57" s="1"/>
      <c r="G57" s="3"/>
      <c r="H57" s="3"/>
      <c r="I57" s="3"/>
      <c r="J57" s="1"/>
      <c r="K57" s="1"/>
      <c r="L57" s="1"/>
      <c r="M57" s="35"/>
      <c r="N57" s="3"/>
      <c r="O57" s="1"/>
    </row>
    <row r="58" spans="1:15" ht="15" customHeight="1" x14ac:dyDescent="0.25">
      <c r="A58" s="3"/>
      <c r="B58" s="3"/>
      <c r="C58" s="1"/>
      <c r="D58" s="3"/>
      <c r="E58" s="3"/>
      <c r="F58" s="1"/>
      <c r="G58" s="3"/>
      <c r="H58" s="3"/>
      <c r="I58" s="3"/>
      <c r="J58" s="1"/>
      <c r="K58" s="1"/>
      <c r="L58" s="1"/>
      <c r="M58" s="35"/>
      <c r="N58" s="3"/>
      <c r="O58" s="1"/>
    </row>
    <row r="59" spans="1:15" ht="15" customHeight="1" x14ac:dyDescent="0.25">
      <c r="A59" s="3"/>
      <c r="B59" s="3"/>
      <c r="C59" s="1"/>
      <c r="D59" s="3"/>
      <c r="E59" s="3"/>
      <c r="F59" s="1"/>
      <c r="G59" s="3"/>
      <c r="H59" s="3"/>
      <c r="I59" s="3"/>
      <c r="J59" s="1"/>
      <c r="K59" s="1"/>
      <c r="L59" s="1"/>
      <c r="M59" s="35"/>
      <c r="N59" s="3"/>
      <c r="O59" s="1"/>
    </row>
    <row r="60" spans="1:15" ht="15" customHeight="1" x14ac:dyDescent="0.25">
      <c r="A60" s="3"/>
      <c r="B60" s="3"/>
      <c r="C60" s="1"/>
      <c r="D60" s="3"/>
      <c r="E60" s="3"/>
      <c r="F60" s="1"/>
      <c r="G60" s="3"/>
      <c r="H60" s="3"/>
      <c r="I60" s="3"/>
      <c r="J60" s="1"/>
      <c r="K60" s="1"/>
      <c r="L60" s="1"/>
      <c r="M60" s="35"/>
      <c r="N60" s="3"/>
      <c r="O60" s="1"/>
    </row>
    <row r="61" spans="1:15" ht="15" customHeight="1" x14ac:dyDescent="0.25">
      <c r="A61" s="3"/>
      <c r="B61" s="3"/>
      <c r="C61" s="1"/>
      <c r="D61" s="3"/>
      <c r="E61" s="3"/>
      <c r="F61" s="1"/>
      <c r="G61" s="3"/>
      <c r="H61" s="3"/>
      <c r="I61" s="3"/>
      <c r="J61" s="1"/>
      <c r="K61" s="1"/>
      <c r="L61" s="1"/>
      <c r="M61" s="35"/>
      <c r="N61" s="3"/>
      <c r="O61" s="1"/>
    </row>
    <row r="62" spans="1:15" ht="15" customHeight="1" x14ac:dyDescent="0.25">
      <c r="A62" s="3"/>
      <c r="B62" s="3"/>
      <c r="C62" s="1"/>
      <c r="D62" s="3"/>
      <c r="E62" s="3"/>
      <c r="F62" s="1"/>
      <c r="G62" s="3"/>
      <c r="H62" s="3"/>
      <c r="I62" s="3"/>
      <c r="J62" s="1"/>
      <c r="K62" s="1"/>
      <c r="L62" s="1"/>
      <c r="M62" s="35"/>
      <c r="N62" s="3"/>
      <c r="O62" s="1"/>
    </row>
    <row r="63" spans="1:15" ht="15" customHeight="1" x14ac:dyDescent="0.25">
      <c r="A63" s="3"/>
      <c r="B63" s="3"/>
      <c r="C63" s="1"/>
      <c r="D63" s="3"/>
      <c r="E63" s="3"/>
      <c r="F63" s="1"/>
      <c r="G63" s="3"/>
      <c r="H63" s="3"/>
      <c r="I63" s="3"/>
      <c r="J63" s="1"/>
      <c r="K63" s="1"/>
      <c r="L63" s="1"/>
      <c r="M63" s="35"/>
      <c r="N63" s="3"/>
      <c r="O63" s="1"/>
    </row>
    <row r="64" spans="1:15" ht="15" customHeight="1" x14ac:dyDescent="0.25">
      <c r="A64" s="3"/>
      <c r="B64" s="3"/>
      <c r="C64" s="1"/>
      <c r="D64" s="3"/>
      <c r="E64" s="3"/>
      <c r="F64" s="1"/>
      <c r="G64" s="3"/>
      <c r="H64" s="3"/>
      <c r="I64" s="3"/>
      <c r="J64" s="1"/>
      <c r="K64" s="1"/>
      <c r="L64" s="1"/>
      <c r="M64" s="35"/>
      <c r="N64" s="3"/>
      <c r="O64" s="1"/>
    </row>
    <row r="65" spans="1:15" ht="15" customHeight="1" x14ac:dyDescent="0.25">
      <c r="A65" s="3"/>
      <c r="B65" s="3"/>
      <c r="C65" s="1"/>
      <c r="D65" s="3"/>
      <c r="E65" s="3"/>
      <c r="F65" s="1"/>
      <c r="G65" s="3"/>
      <c r="H65" s="3"/>
      <c r="I65" s="3"/>
      <c r="J65" s="1"/>
      <c r="K65" s="1"/>
      <c r="L65" s="1"/>
      <c r="M65" s="35"/>
      <c r="N65" s="3"/>
      <c r="O65" s="1"/>
    </row>
    <row r="66" spans="1:15" ht="15" customHeight="1" x14ac:dyDescent="0.25">
      <c r="A66" s="3"/>
      <c r="B66" s="3"/>
      <c r="C66" s="1"/>
      <c r="D66" s="3"/>
      <c r="E66" s="3"/>
      <c r="F66" s="1"/>
      <c r="G66" s="3"/>
      <c r="H66" s="3"/>
      <c r="I66" s="3"/>
      <c r="J66" s="1"/>
      <c r="K66" s="1"/>
      <c r="L66" s="1"/>
      <c r="M66" s="35"/>
      <c r="N66" s="3"/>
      <c r="O66" s="1"/>
    </row>
    <row r="67" spans="1:15" ht="15" customHeight="1" x14ac:dyDescent="0.25">
      <c r="A67" s="3"/>
      <c r="B67" s="3"/>
      <c r="C67" s="1"/>
      <c r="D67" s="3"/>
      <c r="E67" s="3"/>
      <c r="F67" s="1"/>
      <c r="G67" s="3"/>
      <c r="H67" s="3"/>
      <c r="I67" s="3"/>
      <c r="J67" s="1"/>
      <c r="K67" s="1"/>
      <c r="L67" s="1"/>
      <c r="M67" s="35"/>
      <c r="N67" s="3"/>
      <c r="O67" s="1"/>
    </row>
    <row r="68" spans="1:15" ht="15" customHeight="1" x14ac:dyDescent="0.25">
      <c r="A68" s="3"/>
      <c r="B68" s="3"/>
      <c r="C68" s="1"/>
      <c r="D68" s="3"/>
      <c r="E68" s="3"/>
      <c r="F68" s="1"/>
      <c r="G68" s="3"/>
      <c r="H68" s="3"/>
      <c r="I68" s="3"/>
      <c r="J68" s="1"/>
      <c r="K68" s="1"/>
      <c r="L68" s="1"/>
      <c r="M68" s="35"/>
      <c r="N68" s="3"/>
      <c r="O68" s="1"/>
    </row>
    <row r="69" spans="1:15" ht="15" customHeight="1" x14ac:dyDescent="0.25">
      <c r="A69" s="3"/>
      <c r="B69" s="3"/>
      <c r="C69" s="1"/>
      <c r="D69" s="3"/>
      <c r="E69" s="3"/>
      <c r="F69" s="1"/>
      <c r="G69" s="3"/>
      <c r="H69" s="3"/>
      <c r="I69" s="3"/>
      <c r="J69" s="1"/>
      <c r="K69" s="1"/>
      <c r="L69" s="1"/>
      <c r="M69" s="35"/>
      <c r="N69" s="3"/>
      <c r="O69" s="1"/>
    </row>
    <row r="70" spans="1:15" ht="15" customHeight="1" x14ac:dyDescent="0.25">
      <c r="A70" s="3"/>
      <c r="B70" s="3"/>
      <c r="C70" s="1"/>
      <c r="D70" s="3"/>
      <c r="E70" s="3"/>
      <c r="F70" s="1"/>
      <c r="G70" s="3"/>
      <c r="H70" s="3"/>
      <c r="I70" s="3"/>
      <c r="J70" s="1"/>
      <c r="K70" s="1"/>
      <c r="L70" s="1"/>
      <c r="M70" s="35"/>
      <c r="N70" s="3"/>
      <c r="O70" s="1"/>
    </row>
    <row r="71" spans="1:15" ht="15" customHeight="1" x14ac:dyDescent="0.25">
      <c r="A71" s="3"/>
      <c r="B71" s="3"/>
      <c r="C71" s="1"/>
      <c r="D71" s="3"/>
      <c r="E71" s="3"/>
      <c r="F71" s="1"/>
      <c r="G71" s="3"/>
      <c r="H71" s="3"/>
      <c r="I71" s="3"/>
      <c r="J71" s="1"/>
      <c r="K71" s="1"/>
      <c r="L71" s="1"/>
      <c r="M71" s="35"/>
      <c r="N71" s="3"/>
      <c r="O71" s="1"/>
    </row>
    <row r="72" spans="1:15" ht="15" customHeight="1" x14ac:dyDescent="0.25">
      <c r="A72" s="3"/>
      <c r="B72" s="3"/>
      <c r="C72" s="1"/>
      <c r="D72" s="3"/>
      <c r="E72" s="3"/>
      <c r="F72" s="1"/>
      <c r="G72" s="3"/>
      <c r="H72" s="3"/>
      <c r="I72" s="3"/>
      <c r="J72" s="1"/>
      <c r="K72" s="1"/>
      <c r="L72" s="1"/>
      <c r="M72" s="35"/>
      <c r="N72" s="3"/>
      <c r="O72" s="1"/>
    </row>
    <row r="73" spans="1:15" ht="15" customHeight="1" x14ac:dyDescent="0.25">
      <c r="A73" s="3"/>
      <c r="B73" s="3"/>
      <c r="C73" s="1"/>
      <c r="D73" s="3"/>
      <c r="E73" s="3"/>
      <c r="F73" s="1"/>
      <c r="G73" s="3"/>
      <c r="H73" s="3"/>
      <c r="I73" s="3"/>
      <c r="J73" s="1"/>
      <c r="K73" s="1"/>
      <c r="L73" s="1"/>
      <c r="M73" s="35"/>
      <c r="N73" s="3"/>
      <c r="O73" s="1"/>
    </row>
    <row r="74" spans="1:15" ht="15" customHeight="1" x14ac:dyDescent="0.25">
      <c r="A74" s="3"/>
      <c r="B74" s="3"/>
      <c r="C74" s="1"/>
      <c r="D74" s="3"/>
      <c r="E74" s="3"/>
      <c r="F74" s="1"/>
      <c r="G74" s="3"/>
      <c r="H74" s="3"/>
      <c r="I74" s="3"/>
      <c r="J74" s="1"/>
      <c r="K74" s="1"/>
      <c r="L74" s="1"/>
      <c r="M74" s="35"/>
      <c r="N74" s="3"/>
      <c r="O74" s="1"/>
    </row>
    <row r="75" spans="1:15" ht="15" customHeight="1" x14ac:dyDescent="0.25">
      <c r="A75" s="3"/>
      <c r="B75" s="3"/>
      <c r="C75" s="1"/>
      <c r="D75" s="3"/>
      <c r="E75" s="3"/>
      <c r="F75" s="1"/>
      <c r="G75" s="3"/>
      <c r="H75" s="3"/>
      <c r="I75" s="3"/>
      <c r="J75" s="1"/>
      <c r="K75" s="1"/>
      <c r="L75" s="1"/>
      <c r="M75" s="35"/>
      <c r="N75" s="3"/>
      <c r="O75" s="1"/>
    </row>
    <row r="76" spans="1:15" ht="15" customHeight="1" x14ac:dyDescent="0.25">
      <c r="A76" s="3"/>
      <c r="B76" s="3"/>
      <c r="C76" s="1"/>
      <c r="D76" s="3"/>
      <c r="E76" s="3"/>
      <c r="F76" s="1"/>
      <c r="G76" s="3"/>
      <c r="H76" s="3"/>
      <c r="I76" s="3"/>
      <c r="J76" s="1"/>
      <c r="K76" s="1"/>
      <c r="L76" s="1"/>
      <c r="M76" s="35"/>
      <c r="N76" s="3"/>
      <c r="O76" s="1"/>
    </row>
    <row r="77" spans="1:15" ht="15" customHeight="1" x14ac:dyDescent="0.25">
      <c r="A77" s="3"/>
      <c r="B77" s="3"/>
      <c r="C77" s="1"/>
      <c r="D77" s="3"/>
      <c r="E77" s="3"/>
      <c r="F77" s="1"/>
      <c r="G77" s="3"/>
      <c r="H77" s="3"/>
      <c r="I77" s="3"/>
      <c r="J77" s="1"/>
      <c r="K77" s="1"/>
      <c r="L77" s="1"/>
      <c r="M77" s="35"/>
      <c r="N77" s="3"/>
      <c r="O77" s="1"/>
    </row>
    <row r="78" spans="1:15" ht="15" customHeight="1" x14ac:dyDescent="0.25">
      <c r="A78" s="3"/>
      <c r="B78" s="3"/>
      <c r="C78" s="1"/>
      <c r="D78" s="3"/>
      <c r="E78" s="3"/>
      <c r="F78" s="1"/>
      <c r="G78" s="3"/>
      <c r="H78" s="3"/>
      <c r="I78" s="3"/>
      <c r="J78" s="1"/>
      <c r="K78" s="1"/>
      <c r="L78" s="1"/>
      <c r="M78" s="35"/>
      <c r="N78" s="3"/>
      <c r="O78" s="1"/>
    </row>
    <row r="79" spans="1:15" ht="15" customHeight="1" x14ac:dyDescent="0.25">
      <c r="A79" s="3"/>
      <c r="B79" s="3"/>
      <c r="C79" s="1"/>
      <c r="D79" s="3"/>
      <c r="E79" s="3"/>
      <c r="F79" s="1"/>
      <c r="G79" s="3"/>
      <c r="H79" s="3"/>
      <c r="I79" s="3"/>
      <c r="J79" s="1"/>
      <c r="K79" s="1"/>
      <c r="L79" s="1"/>
      <c r="M79" s="35"/>
      <c r="N79" s="36"/>
      <c r="O79" s="1"/>
    </row>
    <row r="80" spans="1:15" ht="15" customHeight="1" x14ac:dyDescent="0.25">
      <c r="A80" s="3"/>
      <c r="B80" s="3"/>
      <c r="C80" s="1"/>
      <c r="D80" s="3"/>
      <c r="E80" s="3"/>
      <c r="F80" s="1"/>
      <c r="G80" s="3"/>
      <c r="H80" s="3"/>
      <c r="I80" s="3"/>
      <c r="J80" s="1"/>
      <c r="K80" s="1"/>
      <c r="L80" s="1"/>
      <c r="M80" s="35"/>
      <c r="N80" s="3"/>
      <c r="O80" s="1"/>
    </row>
    <row r="81" spans="1:15" ht="15" customHeight="1" x14ac:dyDescent="0.25">
      <c r="A81" s="3"/>
      <c r="B81" s="3"/>
      <c r="C81" s="1"/>
      <c r="D81" s="3"/>
      <c r="E81" s="3"/>
      <c r="F81" s="1"/>
      <c r="G81" s="3"/>
      <c r="H81" s="3"/>
      <c r="I81" s="3"/>
      <c r="J81" s="1"/>
      <c r="K81" s="1"/>
      <c r="L81" s="1"/>
      <c r="M81" s="35"/>
      <c r="N81" s="3"/>
      <c r="O81" s="1"/>
    </row>
    <row r="82" spans="1:15" ht="15" customHeight="1" x14ac:dyDescent="0.25">
      <c r="A82" s="3"/>
      <c r="B82" s="3"/>
      <c r="C82" s="1"/>
      <c r="D82" s="3"/>
      <c r="E82" s="3"/>
      <c r="F82" s="1"/>
      <c r="G82" s="3"/>
      <c r="H82" s="3"/>
      <c r="I82" s="3"/>
      <c r="J82" s="1"/>
      <c r="K82" s="1"/>
      <c r="L82" s="1"/>
      <c r="M82" s="35"/>
      <c r="N82" s="3"/>
      <c r="O82" s="1"/>
    </row>
    <row r="83" spans="1:15" ht="15" customHeight="1" x14ac:dyDescent="0.25">
      <c r="A83" s="3"/>
      <c r="B83" s="3"/>
      <c r="C83" s="1"/>
      <c r="D83" s="3"/>
      <c r="E83" s="3"/>
      <c r="F83" s="1"/>
      <c r="G83" s="3"/>
      <c r="H83" s="3"/>
      <c r="I83" s="3"/>
      <c r="J83" s="1"/>
      <c r="K83" s="1"/>
      <c r="L83" s="1"/>
      <c r="M83" s="35"/>
      <c r="N83" s="3"/>
      <c r="O83" s="1"/>
    </row>
    <row r="84" spans="1:15" ht="15" customHeight="1" x14ac:dyDescent="0.25">
      <c r="A84" s="3"/>
      <c r="B84" s="3"/>
      <c r="C84" s="1"/>
      <c r="D84" s="3"/>
      <c r="E84" s="3"/>
      <c r="F84" s="1"/>
      <c r="G84" s="3"/>
      <c r="H84" s="3"/>
      <c r="I84" s="3"/>
      <c r="J84" s="1"/>
      <c r="K84" s="1"/>
      <c r="L84" s="1"/>
      <c r="M84" s="35"/>
      <c r="N84" s="3"/>
      <c r="O84" s="1"/>
    </row>
    <row r="85" spans="1:15" ht="15" customHeight="1" x14ac:dyDescent="0.25">
      <c r="A85" s="3"/>
      <c r="B85" s="3"/>
      <c r="C85" s="1"/>
      <c r="D85" s="3"/>
      <c r="E85" s="3"/>
      <c r="F85" s="1"/>
      <c r="G85" s="3"/>
      <c r="H85" s="3"/>
      <c r="I85" s="3"/>
      <c r="J85" s="1"/>
      <c r="K85" s="1"/>
      <c r="L85" s="1"/>
      <c r="M85" s="35"/>
      <c r="N85" s="3"/>
      <c r="O85" s="1"/>
    </row>
    <row r="86" spans="1:15" ht="15" customHeight="1" x14ac:dyDescent="0.25">
      <c r="A86" s="3"/>
      <c r="B86" s="3"/>
      <c r="C86" s="1"/>
      <c r="D86" s="3"/>
      <c r="E86" s="3"/>
      <c r="F86" s="1"/>
      <c r="G86" s="3"/>
      <c r="H86" s="3"/>
      <c r="I86" s="3"/>
      <c r="J86" s="1"/>
      <c r="K86" s="1"/>
      <c r="L86" s="1"/>
      <c r="M86" s="35"/>
      <c r="N86" s="3"/>
      <c r="O86" s="1"/>
    </row>
    <row r="87" spans="1:15" ht="15" customHeight="1" x14ac:dyDescent="0.25">
      <c r="A87" s="3"/>
      <c r="B87" s="3"/>
      <c r="C87" s="1"/>
      <c r="D87" s="3"/>
      <c r="E87" s="3"/>
      <c r="F87" s="1"/>
      <c r="G87" s="3"/>
      <c r="H87" s="3"/>
      <c r="I87" s="3"/>
      <c r="J87" s="1"/>
      <c r="K87" s="1"/>
      <c r="L87" s="1"/>
      <c r="M87" s="35"/>
      <c r="N87" s="3"/>
      <c r="O87" s="1"/>
    </row>
    <row r="88" spans="1:15" ht="15" customHeight="1" x14ac:dyDescent="0.25">
      <c r="A88" s="3"/>
      <c r="B88" s="3"/>
      <c r="C88" s="1"/>
      <c r="D88" s="3"/>
      <c r="E88" s="3"/>
      <c r="F88" s="1"/>
      <c r="G88" s="3"/>
      <c r="H88" s="3"/>
      <c r="I88" s="3"/>
      <c r="J88" s="1"/>
      <c r="K88" s="1"/>
      <c r="L88" s="1"/>
      <c r="M88" s="35"/>
      <c r="N88" s="3"/>
      <c r="O88" s="1"/>
    </row>
    <row r="89" spans="1:15" ht="15" customHeight="1" x14ac:dyDescent="0.25">
      <c r="A89" s="3"/>
      <c r="B89" s="3"/>
      <c r="C89" s="1"/>
      <c r="D89" s="3"/>
      <c r="E89" s="3"/>
      <c r="F89" s="1"/>
      <c r="G89" s="3"/>
      <c r="H89" s="3"/>
      <c r="I89" s="3"/>
      <c r="J89" s="1"/>
      <c r="K89" s="1"/>
      <c r="L89" s="1"/>
      <c r="M89" s="35"/>
      <c r="N89" s="3"/>
      <c r="O89" s="1"/>
    </row>
    <row r="90" spans="1:15" ht="15" customHeight="1" x14ac:dyDescent="0.25">
      <c r="A90" s="3"/>
      <c r="B90" s="3"/>
      <c r="C90" s="1"/>
      <c r="D90" s="3"/>
      <c r="E90" s="3"/>
      <c r="F90" s="1"/>
      <c r="G90" s="3"/>
      <c r="H90" s="3"/>
      <c r="I90" s="3"/>
      <c r="J90" s="1"/>
      <c r="K90" s="1"/>
      <c r="L90" s="1"/>
      <c r="M90" s="35"/>
      <c r="N90" s="3"/>
      <c r="O90" s="1"/>
    </row>
    <row r="91" spans="1:15" ht="15" customHeight="1" x14ac:dyDescent="0.25">
      <c r="A91" s="3"/>
      <c r="B91" s="3"/>
      <c r="C91" s="1"/>
      <c r="D91" s="3"/>
      <c r="E91" s="3"/>
      <c r="F91" s="1"/>
      <c r="G91" s="3"/>
      <c r="H91" s="3"/>
      <c r="I91" s="3"/>
      <c r="J91" s="1"/>
      <c r="K91" s="1"/>
      <c r="L91" s="1"/>
      <c r="M91" s="35"/>
      <c r="N91" s="3"/>
      <c r="O91" s="1"/>
    </row>
    <row r="92" spans="1:15" ht="15" customHeight="1" x14ac:dyDescent="0.25">
      <c r="A92" s="3"/>
      <c r="B92" s="3"/>
      <c r="C92" s="1"/>
      <c r="D92" s="3"/>
      <c r="E92" s="3"/>
      <c r="F92" s="1"/>
      <c r="G92" s="3"/>
      <c r="H92" s="3"/>
      <c r="I92" s="3"/>
      <c r="J92" s="1"/>
      <c r="K92" s="1"/>
      <c r="L92" s="1"/>
      <c r="M92" s="37"/>
      <c r="N92" s="3"/>
      <c r="O92" s="1"/>
    </row>
    <row r="93" spans="1:15" ht="15" customHeight="1" x14ac:dyDescent="0.25">
      <c r="A93" s="3"/>
      <c r="B93" s="3"/>
      <c r="C93" s="1"/>
      <c r="D93" s="3"/>
      <c r="E93" s="3"/>
      <c r="F93" s="1"/>
      <c r="G93" s="3"/>
      <c r="H93" s="3"/>
      <c r="I93" s="3"/>
      <c r="J93" s="1"/>
      <c r="K93" s="1"/>
      <c r="L93" s="1"/>
      <c r="M93" s="35"/>
      <c r="N93" s="3"/>
      <c r="O93" s="1"/>
    </row>
    <row r="94" spans="1:15" ht="15" customHeight="1" x14ac:dyDescent="0.25">
      <c r="A94" s="3"/>
      <c r="B94" s="3"/>
      <c r="C94" s="1"/>
      <c r="D94" s="3"/>
      <c r="E94" s="3"/>
      <c r="F94" s="1"/>
      <c r="G94" s="3"/>
      <c r="H94" s="3"/>
      <c r="I94" s="3"/>
      <c r="J94" s="1"/>
      <c r="K94" s="1"/>
      <c r="L94" s="1"/>
      <c r="M94" s="35"/>
      <c r="N94" s="3"/>
      <c r="O94" s="1"/>
    </row>
    <row r="95" spans="1:15" ht="15" customHeight="1" x14ac:dyDescent="0.25">
      <c r="A95" s="3"/>
      <c r="B95" s="3"/>
      <c r="C95" s="1"/>
      <c r="D95" s="3"/>
      <c r="E95" s="3"/>
      <c r="F95" s="1"/>
      <c r="G95" s="3"/>
      <c r="H95" s="3"/>
      <c r="I95" s="3"/>
      <c r="J95" s="1"/>
      <c r="K95" s="1"/>
      <c r="L95" s="1"/>
      <c r="M95" s="35"/>
      <c r="N95" s="3"/>
      <c r="O95" s="1"/>
    </row>
    <row r="96" spans="1:15" ht="15" customHeight="1" x14ac:dyDescent="0.25">
      <c r="A96" s="3"/>
      <c r="B96" s="3"/>
      <c r="C96" s="1"/>
      <c r="D96" s="3"/>
      <c r="E96" s="3"/>
      <c r="F96" s="1"/>
      <c r="G96" s="3"/>
      <c r="H96" s="3"/>
      <c r="I96" s="3"/>
      <c r="J96" s="1"/>
      <c r="K96" s="1"/>
      <c r="L96" s="1"/>
      <c r="M96" s="35"/>
      <c r="N96" s="3"/>
      <c r="O96" s="1"/>
    </row>
    <row r="97" spans="1:15" ht="15" customHeight="1" x14ac:dyDescent="0.25">
      <c r="A97" s="3"/>
      <c r="B97" s="3"/>
      <c r="C97" s="1"/>
      <c r="D97" s="3"/>
      <c r="E97" s="3"/>
      <c r="F97" s="1"/>
      <c r="G97" s="3"/>
      <c r="H97" s="3"/>
      <c r="I97" s="3"/>
      <c r="J97" s="1"/>
      <c r="K97" s="1"/>
      <c r="L97" s="1"/>
      <c r="M97" s="35"/>
      <c r="N97" s="3"/>
      <c r="O97" s="1"/>
    </row>
    <row r="98" spans="1:15" ht="15" customHeight="1" x14ac:dyDescent="0.25">
      <c r="A98" s="3"/>
      <c r="B98" s="3"/>
      <c r="C98" s="1"/>
      <c r="D98" s="3"/>
      <c r="E98" s="3"/>
      <c r="F98" s="1"/>
      <c r="G98" s="3"/>
      <c r="H98" s="3"/>
      <c r="I98" s="3"/>
      <c r="J98" s="1"/>
      <c r="K98" s="1"/>
      <c r="L98" s="1"/>
      <c r="M98" s="35"/>
      <c r="N98" s="3"/>
      <c r="O98" s="1"/>
    </row>
    <row r="99" spans="1:15" ht="15" customHeight="1" x14ac:dyDescent="0.25">
      <c r="A99" s="3"/>
      <c r="B99" s="3"/>
      <c r="C99" s="1"/>
      <c r="D99" s="3"/>
      <c r="E99" s="3"/>
      <c r="F99" s="1"/>
      <c r="G99" s="3"/>
      <c r="H99" s="3"/>
      <c r="I99" s="3"/>
      <c r="J99" s="1"/>
      <c r="K99" s="1"/>
      <c r="L99" s="1"/>
      <c r="M99" s="35"/>
      <c r="N99" s="3"/>
      <c r="O99" s="1"/>
    </row>
    <row r="100" spans="1:15" ht="15" customHeight="1" x14ac:dyDescent="0.25">
      <c r="A100" s="3"/>
      <c r="B100" s="3"/>
      <c r="C100" s="1"/>
      <c r="D100" s="3"/>
      <c r="E100" s="3"/>
      <c r="F100" s="1"/>
      <c r="G100" s="3"/>
      <c r="H100" s="3"/>
      <c r="I100" s="3"/>
      <c r="J100" s="1"/>
      <c r="K100" s="1"/>
      <c r="L100" s="1"/>
      <c r="M100" s="35"/>
      <c r="N100" s="3"/>
      <c r="O100" s="1"/>
    </row>
    <row r="101" spans="1:15" ht="15" customHeight="1" x14ac:dyDescent="0.25">
      <c r="A101" s="3"/>
      <c r="B101" s="3"/>
      <c r="C101" s="1"/>
      <c r="D101" s="3"/>
      <c r="E101" s="3"/>
      <c r="F101" s="1"/>
      <c r="G101" s="3"/>
      <c r="H101" s="3"/>
      <c r="I101" s="3"/>
      <c r="J101" s="1"/>
      <c r="K101" s="1"/>
      <c r="L101" s="1"/>
      <c r="M101" s="35"/>
      <c r="N101" s="3"/>
      <c r="O101" s="1"/>
    </row>
    <row r="102" spans="1:15" ht="15" customHeight="1" x14ac:dyDescent="0.25">
      <c r="A102" s="3"/>
      <c r="B102" s="3"/>
      <c r="C102" s="1"/>
      <c r="D102" s="3"/>
      <c r="E102" s="3"/>
      <c r="F102" s="1"/>
      <c r="G102" s="3"/>
      <c r="H102" s="3"/>
      <c r="I102" s="3"/>
      <c r="J102" s="1"/>
      <c r="K102" s="1"/>
      <c r="L102" s="1"/>
      <c r="M102" s="35"/>
      <c r="N102" s="3"/>
      <c r="O102" s="1"/>
    </row>
    <row r="103" spans="1:15" ht="15" customHeight="1" x14ac:dyDescent="0.25">
      <c r="A103" s="3"/>
      <c r="B103" s="3"/>
      <c r="C103" s="1"/>
      <c r="D103" s="3"/>
      <c r="E103" s="3"/>
      <c r="F103" s="1"/>
      <c r="G103" s="3"/>
      <c r="H103" s="3"/>
      <c r="I103" s="3"/>
      <c r="J103" s="1"/>
      <c r="K103" s="1"/>
      <c r="L103" s="1"/>
      <c r="M103" s="35"/>
      <c r="N103" s="3"/>
      <c r="O103" s="1"/>
    </row>
    <row r="104" spans="1:15" ht="15" customHeight="1" x14ac:dyDescent="0.25">
      <c r="A104" s="3"/>
      <c r="B104" s="3"/>
      <c r="C104" s="1"/>
      <c r="D104" s="3"/>
      <c r="E104" s="3"/>
      <c r="F104" s="1"/>
      <c r="G104" s="3"/>
      <c r="H104" s="3"/>
      <c r="I104" s="3"/>
      <c r="J104" s="1"/>
      <c r="K104" s="1"/>
      <c r="L104" s="1"/>
      <c r="M104" s="35"/>
      <c r="N104" s="3"/>
      <c r="O104" s="1"/>
    </row>
    <row r="105" spans="1:15" ht="15" customHeight="1" x14ac:dyDescent="0.25">
      <c r="A105" s="3"/>
      <c r="B105" s="3"/>
      <c r="C105" s="1"/>
      <c r="D105" s="3"/>
      <c r="E105" s="3"/>
      <c r="F105" s="1"/>
      <c r="G105" s="3"/>
      <c r="H105" s="3"/>
      <c r="I105" s="3"/>
      <c r="J105" s="1"/>
      <c r="K105" s="1"/>
      <c r="L105" s="1"/>
      <c r="M105" s="35"/>
      <c r="N105" s="3"/>
      <c r="O105" s="1"/>
    </row>
    <row r="106" spans="1:15" ht="15" customHeight="1" x14ac:dyDescent="0.25">
      <c r="A106" s="3"/>
      <c r="B106" s="3"/>
      <c r="C106" s="1"/>
      <c r="D106" s="3"/>
      <c r="E106" s="3"/>
      <c r="F106" s="1"/>
      <c r="G106" s="3"/>
      <c r="H106" s="3"/>
      <c r="I106" s="3"/>
      <c r="J106" s="1"/>
      <c r="K106" s="1"/>
      <c r="L106" s="1"/>
      <c r="M106" s="35"/>
      <c r="N106" s="3"/>
      <c r="O106" s="1"/>
    </row>
    <row r="107" spans="1:15" ht="15" customHeight="1" x14ac:dyDescent="0.25">
      <c r="A107" s="3"/>
      <c r="B107" s="3"/>
      <c r="C107" s="1"/>
      <c r="D107" s="3"/>
      <c r="E107" s="3"/>
      <c r="F107" s="1"/>
      <c r="G107" s="3"/>
      <c r="H107" s="3"/>
      <c r="I107" s="3"/>
      <c r="J107" s="1"/>
      <c r="K107" s="1"/>
      <c r="L107" s="1"/>
      <c r="M107" s="35"/>
      <c r="N107" s="3"/>
      <c r="O107" s="1"/>
    </row>
    <row r="108" spans="1:15" ht="15" customHeight="1" x14ac:dyDescent="0.25">
      <c r="A108" s="3"/>
      <c r="B108" s="3"/>
      <c r="C108" s="1"/>
      <c r="D108" s="3"/>
      <c r="E108" s="3"/>
      <c r="F108" s="1"/>
      <c r="G108" s="3"/>
      <c r="H108" s="3"/>
      <c r="I108" s="3"/>
      <c r="J108" s="1"/>
      <c r="K108" s="1"/>
      <c r="L108" s="1"/>
      <c r="M108" s="35"/>
      <c r="N108" s="3"/>
      <c r="O108" s="1"/>
    </row>
    <row r="109" spans="1:15" ht="15" customHeight="1" x14ac:dyDescent="0.25">
      <c r="A109" s="3"/>
      <c r="B109" s="3"/>
      <c r="C109" s="1"/>
      <c r="D109" s="3"/>
      <c r="E109" s="3"/>
      <c r="F109" s="1"/>
      <c r="G109" s="3"/>
      <c r="H109" s="3"/>
      <c r="I109" s="3"/>
      <c r="J109" s="1"/>
      <c r="K109" s="1"/>
      <c r="L109" s="1"/>
      <c r="M109" s="35"/>
      <c r="N109" s="3"/>
      <c r="O109" s="1"/>
    </row>
    <row r="110" spans="1:15" ht="15" customHeight="1" x14ac:dyDescent="0.25">
      <c r="A110" s="3"/>
      <c r="B110" s="3"/>
      <c r="C110" s="1"/>
      <c r="D110" s="3"/>
      <c r="E110" s="3"/>
      <c r="F110" s="1"/>
      <c r="G110" s="3"/>
      <c r="H110" s="3"/>
      <c r="I110" s="3"/>
      <c r="J110" s="1"/>
      <c r="K110" s="1"/>
      <c r="L110" s="1"/>
      <c r="M110" s="35"/>
      <c r="N110" s="3"/>
      <c r="O110" s="1"/>
    </row>
    <row r="111" spans="1:15" ht="15" customHeight="1" x14ac:dyDescent="0.25">
      <c r="A111" s="3"/>
      <c r="B111" s="3"/>
      <c r="C111" s="1"/>
      <c r="D111" s="3"/>
      <c r="E111" s="3"/>
      <c r="F111" s="1"/>
      <c r="G111" s="3"/>
      <c r="H111" s="3"/>
      <c r="I111" s="3"/>
      <c r="J111" s="1"/>
      <c r="K111" s="1"/>
      <c r="L111" s="1"/>
      <c r="M111" s="35"/>
      <c r="N111" s="3"/>
      <c r="O111" s="1"/>
    </row>
    <row r="112" spans="1:15" ht="15" customHeight="1" x14ac:dyDescent="0.25">
      <c r="A112" s="3"/>
      <c r="B112" s="3"/>
      <c r="C112" s="1"/>
      <c r="D112" s="3"/>
      <c r="E112" s="3"/>
      <c r="F112" s="1"/>
      <c r="G112" s="3"/>
      <c r="H112" s="3"/>
      <c r="I112" s="3"/>
      <c r="J112" s="1"/>
      <c r="K112" s="1"/>
      <c r="L112" s="1"/>
      <c r="M112" s="35"/>
      <c r="N112" s="3"/>
      <c r="O112" s="1"/>
    </row>
    <row r="113" spans="1:15" ht="15" customHeight="1" x14ac:dyDescent="0.25">
      <c r="A113" s="3"/>
      <c r="B113" s="3"/>
      <c r="C113" s="1"/>
      <c r="D113" s="3"/>
      <c r="E113" s="3"/>
      <c r="F113" s="1"/>
      <c r="G113" s="3"/>
      <c r="H113" s="3"/>
      <c r="I113" s="3"/>
      <c r="J113" s="1"/>
      <c r="K113" s="1"/>
      <c r="L113" s="1"/>
      <c r="M113" s="35"/>
      <c r="N113" s="4"/>
      <c r="O113" s="1"/>
    </row>
    <row r="114" spans="1:15" ht="15" customHeight="1" x14ac:dyDescent="0.25">
      <c r="A114" s="3"/>
      <c r="B114" s="3"/>
      <c r="C114" s="1"/>
      <c r="D114" s="3"/>
      <c r="E114" s="3"/>
      <c r="F114" s="1"/>
      <c r="G114" s="3"/>
      <c r="H114" s="3"/>
      <c r="I114" s="3"/>
      <c r="J114" s="1"/>
      <c r="K114" s="1"/>
      <c r="L114" s="1"/>
      <c r="M114" s="35"/>
      <c r="N114" s="3"/>
      <c r="O114" s="1"/>
    </row>
    <row r="115" spans="1:15" ht="15" customHeight="1" x14ac:dyDescent="0.25">
      <c r="A115" s="3"/>
      <c r="B115" s="3"/>
      <c r="C115" s="1"/>
      <c r="D115" s="3"/>
      <c r="E115" s="3"/>
      <c r="F115" s="1"/>
      <c r="G115" s="3"/>
      <c r="H115" s="3"/>
      <c r="I115" s="3"/>
      <c r="J115" s="1"/>
      <c r="K115" s="1"/>
      <c r="L115" s="1"/>
      <c r="M115" s="35"/>
      <c r="N115" s="3"/>
      <c r="O115" s="1"/>
    </row>
    <row r="116" spans="1:15" ht="15" customHeight="1" x14ac:dyDescent="0.25">
      <c r="A116" s="3"/>
      <c r="B116" s="3"/>
      <c r="C116" s="1"/>
      <c r="D116" s="3"/>
      <c r="E116" s="3"/>
      <c r="F116" s="1"/>
      <c r="G116" s="3"/>
      <c r="H116" s="3"/>
      <c r="I116" s="3"/>
      <c r="J116" s="1"/>
      <c r="K116" s="1"/>
      <c r="L116" s="1"/>
      <c r="M116" s="35"/>
      <c r="N116" s="3"/>
      <c r="O116" s="1"/>
    </row>
    <row r="117" spans="1:15" ht="15" customHeight="1" x14ac:dyDescent="0.25">
      <c r="A117" s="3"/>
      <c r="B117" s="3"/>
      <c r="C117" s="1"/>
      <c r="D117" s="3"/>
      <c r="E117" s="3"/>
      <c r="F117" s="1"/>
      <c r="G117" s="3"/>
      <c r="H117" s="3"/>
      <c r="I117" s="3"/>
      <c r="J117" s="1"/>
      <c r="K117" s="1"/>
      <c r="L117" s="1"/>
      <c r="M117" s="35"/>
      <c r="N117" s="3"/>
      <c r="O117" s="1"/>
    </row>
    <row r="118" spans="1:15" ht="15" customHeight="1" x14ac:dyDescent="0.25">
      <c r="A118" s="3"/>
      <c r="B118" s="3"/>
      <c r="C118" s="1"/>
      <c r="D118" s="3"/>
      <c r="E118" s="3"/>
      <c r="F118" s="1"/>
      <c r="G118" s="3"/>
      <c r="H118" s="3"/>
      <c r="I118" s="3"/>
      <c r="J118" s="1"/>
      <c r="K118" s="1"/>
      <c r="L118" s="1"/>
      <c r="M118" s="35"/>
      <c r="N118" s="3"/>
      <c r="O118" s="1"/>
    </row>
    <row r="119" spans="1:15" ht="15" customHeight="1" x14ac:dyDescent="0.25">
      <c r="A119" s="3"/>
      <c r="B119" s="3"/>
      <c r="C119" s="1"/>
      <c r="D119" s="3"/>
      <c r="E119" s="3"/>
      <c r="F119" s="1"/>
      <c r="G119" s="3"/>
      <c r="H119" s="3"/>
      <c r="I119" s="3"/>
      <c r="J119" s="1"/>
      <c r="K119" s="1"/>
      <c r="L119" s="1"/>
      <c r="M119" s="35"/>
      <c r="N119" s="3"/>
      <c r="O119" s="1"/>
    </row>
    <row r="120" spans="1:15" ht="15" customHeight="1" x14ac:dyDescent="0.25">
      <c r="A120" s="3"/>
      <c r="B120" s="3"/>
      <c r="C120" s="1"/>
      <c r="D120" s="3"/>
      <c r="E120" s="3"/>
      <c r="F120" s="1"/>
      <c r="G120" s="3"/>
      <c r="H120" s="3"/>
      <c r="I120" s="3"/>
      <c r="J120" s="1"/>
      <c r="K120" s="1"/>
      <c r="L120" s="1"/>
      <c r="M120" s="35"/>
      <c r="N120" s="3"/>
      <c r="O120" s="1"/>
    </row>
    <row r="121" spans="1:15" ht="15" customHeight="1" x14ac:dyDescent="0.25">
      <c r="A121" s="3"/>
      <c r="B121" s="3"/>
      <c r="C121" s="1"/>
      <c r="D121" s="3"/>
      <c r="E121" s="3"/>
      <c r="F121" s="1"/>
      <c r="G121" s="3"/>
      <c r="H121" s="3"/>
      <c r="I121" s="3"/>
      <c r="J121" s="1"/>
      <c r="K121" s="1"/>
      <c r="L121" s="1"/>
      <c r="M121" s="35"/>
      <c r="N121" s="3"/>
      <c r="O121" s="1"/>
    </row>
    <row r="122" spans="1:15" ht="15" customHeight="1" x14ac:dyDescent="0.25">
      <c r="A122" s="3"/>
      <c r="B122" s="3"/>
      <c r="C122" s="1"/>
      <c r="D122" s="3"/>
      <c r="E122" s="3"/>
      <c r="F122" s="1"/>
      <c r="G122" s="3"/>
      <c r="H122" s="3"/>
      <c r="I122" s="3"/>
      <c r="J122" s="1"/>
      <c r="K122" s="1"/>
      <c r="L122" s="1"/>
      <c r="M122" s="35"/>
      <c r="N122" s="3"/>
      <c r="O122" s="1"/>
    </row>
    <row r="123" spans="1:15" ht="15" customHeight="1" x14ac:dyDescent="0.25">
      <c r="A123" s="3"/>
      <c r="B123" s="3"/>
      <c r="C123" s="1"/>
      <c r="D123" s="3"/>
      <c r="E123" s="3"/>
      <c r="F123" s="1"/>
      <c r="G123" s="3"/>
      <c r="H123" s="3"/>
      <c r="I123" s="3"/>
      <c r="J123" s="1"/>
      <c r="K123" s="1"/>
      <c r="L123" s="1"/>
      <c r="M123" s="35"/>
      <c r="N123" s="3"/>
      <c r="O123" s="1"/>
    </row>
    <row r="124" spans="1:15" ht="15" customHeight="1" x14ac:dyDescent="0.25">
      <c r="A124" s="3"/>
      <c r="B124" s="3"/>
      <c r="C124" s="1"/>
      <c r="D124" s="3"/>
      <c r="E124" s="3"/>
      <c r="F124" s="1"/>
      <c r="G124" s="3"/>
      <c r="H124" s="3"/>
      <c r="I124" s="3"/>
      <c r="J124" s="1"/>
      <c r="K124" s="1"/>
      <c r="L124" s="1"/>
      <c r="M124" s="4"/>
      <c r="N124" s="3"/>
      <c r="O124" s="1"/>
    </row>
    <row r="125" spans="1:15" ht="15" customHeight="1" x14ac:dyDescent="0.25">
      <c r="A125" s="3"/>
      <c r="B125" s="3"/>
      <c r="C125" s="1"/>
      <c r="D125" s="3"/>
      <c r="E125" s="3"/>
      <c r="F125" s="1"/>
      <c r="G125" s="3"/>
      <c r="H125" s="3"/>
      <c r="I125" s="3"/>
      <c r="J125" s="1"/>
      <c r="K125" s="1"/>
      <c r="L125" s="1"/>
      <c r="M125" s="35"/>
      <c r="N125" s="3"/>
      <c r="O125" s="1"/>
    </row>
    <row r="126" spans="1:15" ht="15" customHeight="1" x14ac:dyDescent="0.25">
      <c r="A126" s="3"/>
      <c r="B126" s="3"/>
      <c r="C126" s="1"/>
      <c r="D126" s="3"/>
      <c r="E126" s="3"/>
      <c r="F126" s="1"/>
      <c r="G126" s="3"/>
      <c r="H126" s="3"/>
      <c r="I126" s="3"/>
      <c r="J126" s="1"/>
      <c r="K126" s="1"/>
      <c r="L126" s="1"/>
      <c r="M126" s="35"/>
      <c r="N126" s="3"/>
      <c r="O126" s="1"/>
    </row>
    <row r="127" spans="1:15" ht="15" customHeight="1" x14ac:dyDescent="0.25">
      <c r="A127" s="3"/>
      <c r="B127" s="3"/>
      <c r="C127" s="1"/>
      <c r="D127" s="3"/>
      <c r="E127" s="3"/>
      <c r="F127" s="1"/>
      <c r="G127" s="3"/>
      <c r="H127" s="3"/>
      <c r="I127" s="3"/>
      <c r="J127" s="1"/>
      <c r="K127" s="1"/>
      <c r="L127" s="1"/>
      <c r="M127" s="35"/>
      <c r="N127" s="3"/>
      <c r="O127" s="1"/>
    </row>
    <row r="128" spans="1:15" ht="15" customHeight="1" x14ac:dyDescent="0.25">
      <c r="A128" s="3"/>
      <c r="B128" s="3"/>
      <c r="C128" s="1"/>
      <c r="D128" s="3"/>
      <c r="E128" s="3"/>
      <c r="F128" s="1"/>
      <c r="G128" s="3"/>
      <c r="H128" s="3"/>
      <c r="I128" s="3"/>
      <c r="J128" s="1"/>
      <c r="K128" s="1"/>
      <c r="L128" s="1"/>
      <c r="M128" s="35"/>
      <c r="N128" s="3"/>
      <c r="O128" s="1"/>
    </row>
    <row r="129" spans="1:15" ht="15" customHeight="1" x14ac:dyDescent="0.25">
      <c r="A129" s="3"/>
      <c r="B129" s="3"/>
      <c r="C129" s="1"/>
      <c r="D129" s="3"/>
      <c r="E129" s="3"/>
      <c r="F129" s="1"/>
      <c r="G129" s="3"/>
      <c r="H129" s="3"/>
      <c r="I129" s="3"/>
      <c r="J129" s="1"/>
      <c r="K129" s="1"/>
      <c r="L129" s="1"/>
      <c r="M129" s="35"/>
      <c r="N129" s="3"/>
      <c r="O129" s="1"/>
    </row>
    <row r="130" spans="1:15" ht="15" customHeight="1" x14ac:dyDescent="0.25">
      <c r="A130" s="3"/>
      <c r="B130" s="3"/>
      <c r="C130" s="1"/>
      <c r="D130" s="3"/>
      <c r="E130" s="3"/>
      <c r="F130" s="1"/>
      <c r="G130" s="3"/>
      <c r="H130" s="3"/>
      <c r="I130" s="3"/>
      <c r="J130" s="1"/>
      <c r="K130" s="1"/>
      <c r="L130" s="1"/>
      <c r="M130" s="35"/>
      <c r="N130" s="3"/>
      <c r="O130" s="1"/>
    </row>
    <row r="131" spans="1:15" ht="15" customHeight="1" x14ac:dyDescent="0.25">
      <c r="A131" s="3"/>
      <c r="B131" s="3"/>
      <c r="C131" s="1"/>
      <c r="D131" s="3"/>
      <c r="E131" s="3"/>
      <c r="F131" s="1"/>
      <c r="G131" s="3"/>
      <c r="H131" s="3"/>
      <c r="I131" s="3"/>
      <c r="J131" s="1"/>
      <c r="K131" s="1"/>
      <c r="L131" s="1"/>
      <c r="M131" s="35"/>
      <c r="N131" s="3"/>
      <c r="O131" s="1"/>
    </row>
    <row r="132" spans="1:15" ht="15" customHeight="1" x14ac:dyDescent="0.25">
      <c r="A132" s="3"/>
      <c r="B132" s="3"/>
      <c r="C132" s="1"/>
      <c r="D132" s="3"/>
      <c r="E132" s="3"/>
      <c r="F132" s="1"/>
      <c r="G132" s="3"/>
      <c r="H132" s="3"/>
      <c r="I132" s="3"/>
      <c r="J132" s="1"/>
      <c r="K132" s="1"/>
      <c r="L132" s="1"/>
      <c r="M132" s="35"/>
      <c r="N132" s="3"/>
      <c r="O132" s="1"/>
    </row>
    <row r="133" spans="1:15" ht="15" customHeight="1" x14ac:dyDescent="0.25">
      <c r="A133" s="3"/>
      <c r="B133" s="3"/>
      <c r="C133" s="1"/>
      <c r="D133" s="3"/>
      <c r="E133" s="3"/>
      <c r="F133" s="1"/>
      <c r="G133" s="3"/>
      <c r="H133" s="3"/>
      <c r="I133" s="3"/>
      <c r="J133" s="1"/>
      <c r="K133" s="1"/>
      <c r="L133" s="1"/>
      <c r="M133" s="35"/>
      <c r="N133" s="3"/>
      <c r="O133" s="1"/>
    </row>
    <row r="134" spans="1:15" ht="15" customHeight="1" x14ac:dyDescent="0.25">
      <c r="A134" s="3"/>
      <c r="B134" s="3"/>
      <c r="C134" s="1"/>
      <c r="D134" s="3"/>
      <c r="E134" s="3"/>
      <c r="F134" s="1"/>
      <c r="G134" s="3"/>
      <c r="H134" s="3"/>
      <c r="I134" s="3"/>
      <c r="J134" s="1"/>
      <c r="K134" s="1"/>
      <c r="L134" s="1"/>
      <c r="M134" s="35"/>
      <c r="N134" s="3"/>
      <c r="O134" s="1"/>
    </row>
    <row r="135" spans="1:15" ht="15" customHeight="1" x14ac:dyDescent="0.25">
      <c r="A135" s="3"/>
      <c r="B135" s="3"/>
      <c r="C135" s="1"/>
      <c r="D135" s="3"/>
      <c r="E135" s="3"/>
      <c r="F135" s="1"/>
      <c r="G135" s="3"/>
      <c r="H135" s="3"/>
      <c r="I135" s="3"/>
      <c r="J135" s="1"/>
      <c r="K135" s="1"/>
      <c r="L135" s="1"/>
      <c r="M135" s="35"/>
      <c r="N135" s="3"/>
      <c r="O135" s="1"/>
    </row>
    <row r="136" spans="1:15" ht="15" customHeight="1" x14ac:dyDescent="0.25">
      <c r="A136" s="3"/>
      <c r="B136" s="3"/>
      <c r="C136" s="1"/>
      <c r="D136" s="3"/>
      <c r="E136" s="3"/>
      <c r="F136" s="1"/>
      <c r="G136" s="3"/>
      <c r="H136" s="3"/>
      <c r="I136" s="3"/>
      <c r="J136" s="1"/>
      <c r="K136" s="1"/>
      <c r="L136" s="1"/>
      <c r="M136" s="35"/>
      <c r="N136" s="3"/>
      <c r="O136" s="1"/>
    </row>
    <row r="137" spans="1:15" ht="15" customHeight="1" x14ac:dyDescent="0.25">
      <c r="A137" s="3"/>
      <c r="B137" s="3"/>
      <c r="C137" s="1"/>
      <c r="D137" s="3"/>
      <c r="E137" s="3"/>
      <c r="F137" s="1"/>
      <c r="G137" s="3"/>
      <c r="H137" s="3"/>
      <c r="I137" s="3"/>
      <c r="J137" s="1"/>
      <c r="K137" s="1"/>
      <c r="L137" s="1"/>
      <c r="M137" s="35"/>
      <c r="N137" s="3"/>
      <c r="O137" s="1"/>
    </row>
    <row r="138" spans="1:15" ht="15" customHeight="1" x14ac:dyDescent="0.25">
      <c r="A138" s="3"/>
      <c r="B138" s="3"/>
      <c r="C138" s="1"/>
      <c r="D138" s="3"/>
      <c r="E138" s="3"/>
      <c r="F138" s="1"/>
      <c r="G138" s="3"/>
      <c r="H138" s="3"/>
      <c r="I138" s="3"/>
      <c r="J138" s="1"/>
      <c r="K138" s="1"/>
      <c r="L138" s="1"/>
      <c r="M138" s="35"/>
      <c r="N138" s="3"/>
      <c r="O138" s="1"/>
    </row>
    <row r="139" spans="1:15" ht="15" customHeight="1" x14ac:dyDescent="0.25">
      <c r="A139" s="3"/>
      <c r="B139" s="3"/>
      <c r="C139" s="1"/>
      <c r="D139" s="3"/>
      <c r="E139" s="3"/>
      <c r="F139" s="1"/>
      <c r="G139" s="3"/>
      <c r="H139" s="3"/>
      <c r="I139" s="3"/>
      <c r="J139" s="1"/>
      <c r="K139" s="1"/>
      <c r="L139" s="1"/>
      <c r="M139" s="35"/>
      <c r="N139" s="3"/>
      <c r="O139" s="1"/>
    </row>
    <row r="140" spans="1:15" ht="15" customHeight="1" x14ac:dyDescent="0.25">
      <c r="A140" s="3"/>
      <c r="B140" s="3"/>
      <c r="C140" s="1"/>
      <c r="D140" s="3"/>
      <c r="E140" s="3"/>
      <c r="F140" s="1"/>
      <c r="G140" s="3"/>
      <c r="H140" s="3"/>
      <c r="I140" s="3"/>
      <c r="J140" s="1"/>
      <c r="K140" s="1"/>
      <c r="L140" s="1"/>
      <c r="M140" s="35"/>
      <c r="N140" s="3"/>
      <c r="O140" s="1"/>
    </row>
    <row r="141" spans="1:15" ht="15" customHeight="1" x14ac:dyDescent="0.25">
      <c r="A141" s="3"/>
      <c r="B141" s="3"/>
      <c r="C141" s="1"/>
      <c r="D141" s="3"/>
      <c r="E141" s="3"/>
      <c r="F141" s="1"/>
      <c r="G141" s="3"/>
      <c r="H141" s="3"/>
      <c r="I141" s="3"/>
      <c r="J141" s="1"/>
      <c r="K141" s="1"/>
      <c r="L141" s="1"/>
      <c r="M141" s="35"/>
      <c r="N141" s="3"/>
      <c r="O141" s="1"/>
    </row>
    <row r="142" spans="1:15" ht="15" customHeight="1" x14ac:dyDescent="0.25">
      <c r="A142" s="3"/>
      <c r="B142" s="3"/>
      <c r="C142" s="1"/>
      <c r="D142" s="3"/>
      <c r="E142" s="3"/>
      <c r="F142" s="1"/>
      <c r="G142" s="3"/>
      <c r="H142" s="3"/>
      <c r="I142" s="3"/>
      <c r="J142" s="1"/>
      <c r="K142" s="1"/>
      <c r="L142" s="1"/>
      <c r="M142" s="35"/>
      <c r="N142" s="3"/>
      <c r="O142" s="1"/>
    </row>
    <row r="143" spans="1:15" ht="15" customHeight="1" x14ac:dyDescent="0.25">
      <c r="A143" s="3"/>
      <c r="B143" s="3"/>
      <c r="C143" s="1"/>
      <c r="D143" s="3"/>
      <c r="E143" s="3"/>
      <c r="F143" s="1"/>
      <c r="G143" s="3"/>
      <c r="H143" s="3"/>
      <c r="I143" s="3"/>
      <c r="J143" s="1"/>
      <c r="K143" s="1"/>
      <c r="L143" s="1"/>
      <c r="M143" s="35"/>
      <c r="N143" s="3"/>
      <c r="O143" s="1"/>
    </row>
    <row r="144" spans="1:15" ht="15" customHeight="1" x14ac:dyDescent="0.25">
      <c r="A144" s="3"/>
      <c r="B144" s="3"/>
      <c r="C144" s="1"/>
      <c r="D144" s="3"/>
      <c r="E144" s="3"/>
      <c r="F144" s="1"/>
      <c r="G144" s="3"/>
      <c r="H144" s="3"/>
      <c r="I144" s="3"/>
      <c r="J144" s="1"/>
      <c r="K144" s="1"/>
      <c r="L144" s="1"/>
      <c r="M144" s="35"/>
      <c r="N144" s="3"/>
      <c r="O144" s="1"/>
    </row>
    <row r="145" spans="1:15" ht="15" customHeight="1" x14ac:dyDescent="0.25">
      <c r="A145" s="3"/>
      <c r="B145" s="3"/>
      <c r="C145" s="1"/>
      <c r="D145" s="3"/>
      <c r="E145" s="3"/>
      <c r="F145" s="1"/>
      <c r="G145" s="3"/>
      <c r="H145" s="3"/>
      <c r="I145" s="3"/>
      <c r="J145" s="1"/>
      <c r="K145" s="1"/>
      <c r="L145" s="1"/>
      <c r="M145" s="35"/>
      <c r="N145" s="3"/>
      <c r="O145" s="1"/>
    </row>
    <row r="146" spans="1:15" ht="15" customHeight="1" x14ac:dyDescent="0.25">
      <c r="A146" s="3"/>
      <c r="B146" s="3"/>
      <c r="C146" s="1"/>
      <c r="D146" s="3"/>
      <c r="E146" s="3"/>
      <c r="F146" s="1"/>
      <c r="G146" s="3"/>
      <c r="H146" s="3"/>
      <c r="I146" s="3"/>
      <c r="J146" s="1"/>
      <c r="K146" s="1"/>
      <c r="L146" s="1"/>
      <c r="M146" s="35"/>
      <c r="N146" s="3"/>
      <c r="O146" s="1"/>
    </row>
    <row r="147" spans="1:15" ht="15" customHeight="1" x14ac:dyDescent="0.25">
      <c r="A147" s="3"/>
      <c r="B147" s="3"/>
      <c r="C147" s="1"/>
      <c r="D147" s="3"/>
      <c r="E147" s="3"/>
      <c r="F147" s="1"/>
      <c r="G147" s="3"/>
      <c r="H147" s="3"/>
      <c r="I147" s="3"/>
      <c r="J147" s="1"/>
      <c r="K147" s="1"/>
      <c r="L147" s="1"/>
      <c r="M147" s="35"/>
      <c r="N147" s="3"/>
      <c r="O147" s="1"/>
    </row>
    <row r="148" spans="1:15" ht="15" customHeight="1" x14ac:dyDescent="0.25">
      <c r="A148" s="3"/>
      <c r="B148" s="3"/>
      <c r="C148" s="1"/>
      <c r="D148" s="3"/>
      <c r="E148" s="3"/>
      <c r="F148" s="1"/>
      <c r="G148" s="3"/>
      <c r="H148" s="3"/>
      <c r="I148" s="3"/>
      <c r="J148" s="1"/>
      <c r="K148" s="1"/>
      <c r="L148" s="1"/>
      <c r="M148" s="35"/>
      <c r="N148" s="3"/>
      <c r="O148" s="1"/>
    </row>
    <row r="149" spans="1:15" ht="15" customHeight="1" x14ac:dyDescent="0.25">
      <c r="A149" s="3"/>
      <c r="B149" s="3"/>
      <c r="C149" s="1"/>
      <c r="D149" s="3"/>
      <c r="E149" s="3"/>
      <c r="F149" s="1"/>
      <c r="G149" s="3"/>
      <c r="H149" s="3"/>
      <c r="I149" s="3"/>
      <c r="J149" s="1"/>
      <c r="K149" s="1"/>
      <c r="L149" s="1"/>
      <c r="M149" s="35"/>
      <c r="N149" s="3"/>
      <c r="O149" s="1"/>
    </row>
    <row r="150" spans="1:15" ht="15" customHeight="1" x14ac:dyDescent="0.25">
      <c r="A150" s="3"/>
      <c r="B150" s="3"/>
      <c r="C150" s="1"/>
      <c r="D150" s="3"/>
      <c r="E150" s="3"/>
      <c r="F150" s="1"/>
      <c r="G150" s="3"/>
      <c r="H150" s="3"/>
      <c r="I150" s="3"/>
      <c r="J150" s="1"/>
      <c r="K150" s="1"/>
      <c r="L150" s="1"/>
      <c r="M150" s="35"/>
      <c r="N150" s="3"/>
      <c r="O150" s="1"/>
    </row>
    <row r="151" spans="1:15" ht="15" customHeight="1" x14ac:dyDescent="0.25">
      <c r="A151" s="3"/>
      <c r="B151" s="3"/>
      <c r="C151" s="1"/>
      <c r="D151" s="3"/>
      <c r="E151" s="3"/>
      <c r="F151" s="1"/>
      <c r="G151" s="3"/>
      <c r="H151" s="3"/>
      <c r="I151" s="3"/>
      <c r="J151" s="1"/>
      <c r="K151" s="1"/>
      <c r="L151" s="1"/>
      <c r="M151" s="35"/>
      <c r="N151" s="3"/>
      <c r="O151" s="1"/>
    </row>
    <row r="152" spans="1:15" ht="15" customHeight="1" x14ac:dyDescent="0.25">
      <c r="A152" s="3"/>
      <c r="B152" s="3"/>
      <c r="C152" s="1"/>
      <c r="D152" s="3"/>
      <c r="E152" s="3"/>
      <c r="F152" s="1"/>
      <c r="G152" s="3"/>
      <c r="H152" s="3"/>
      <c r="I152" s="3"/>
      <c r="J152" s="1"/>
      <c r="K152" s="1"/>
      <c r="L152" s="1"/>
      <c r="M152" s="35"/>
      <c r="N152" s="3"/>
      <c r="O152" s="1"/>
    </row>
    <row r="153" spans="1:15" ht="15" customHeight="1" x14ac:dyDescent="0.25">
      <c r="A153" s="3"/>
      <c r="B153" s="3"/>
      <c r="C153" s="1"/>
      <c r="D153" s="3"/>
      <c r="E153" s="3"/>
      <c r="F153" s="1"/>
      <c r="G153" s="3"/>
      <c r="H153" s="3"/>
      <c r="I153" s="3"/>
      <c r="J153" s="1"/>
      <c r="K153" s="1"/>
      <c r="L153" s="1"/>
      <c r="M153" s="35"/>
      <c r="N153" s="3"/>
      <c r="O153" s="1"/>
    </row>
    <row r="154" spans="1:15" ht="15" customHeight="1" x14ac:dyDescent="0.25">
      <c r="A154" s="3"/>
      <c r="B154" s="3"/>
      <c r="C154" s="1"/>
      <c r="D154" s="3"/>
      <c r="E154" s="3"/>
      <c r="F154" s="1"/>
      <c r="G154" s="3"/>
      <c r="H154" s="3"/>
      <c r="I154" s="3"/>
      <c r="J154" s="1"/>
      <c r="K154" s="1"/>
      <c r="L154" s="1"/>
      <c r="M154" s="35"/>
      <c r="N154" s="3"/>
      <c r="O154" s="1"/>
    </row>
    <row r="155" spans="1:15" ht="15" customHeight="1" x14ac:dyDescent="0.25">
      <c r="A155" s="3"/>
      <c r="B155" s="3"/>
      <c r="C155" s="1"/>
      <c r="D155" s="3"/>
      <c r="E155" s="3"/>
      <c r="F155" s="1"/>
      <c r="G155" s="3"/>
      <c r="H155" s="3"/>
      <c r="I155" s="3"/>
      <c r="J155" s="1"/>
      <c r="K155" s="1"/>
      <c r="L155" s="1"/>
      <c r="M155" s="35"/>
      <c r="N155" s="3"/>
      <c r="O155" s="1"/>
    </row>
    <row r="156" spans="1:15" ht="15" customHeight="1" x14ac:dyDescent="0.25">
      <c r="A156" s="3"/>
      <c r="B156" s="3"/>
      <c r="C156" s="1"/>
      <c r="D156" s="3"/>
      <c r="E156" s="3"/>
      <c r="F156" s="1"/>
      <c r="G156" s="3"/>
      <c r="H156" s="3"/>
      <c r="I156" s="3"/>
      <c r="J156" s="1"/>
      <c r="K156" s="1"/>
      <c r="L156" s="1"/>
      <c r="M156" s="35"/>
      <c r="N156" s="3"/>
      <c r="O156" s="1"/>
    </row>
    <row r="157" spans="1:15" ht="15" customHeight="1" x14ac:dyDescent="0.25">
      <c r="A157" s="3"/>
      <c r="B157" s="3"/>
      <c r="C157" s="1"/>
      <c r="D157" s="3"/>
      <c r="E157" s="3"/>
      <c r="F157" s="1"/>
      <c r="G157" s="3"/>
      <c r="H157" s="3"/>
      <c r="I157" s="3"/>
      <c r="J157" s="1"/>
      <c r="K157" s="1"/>
      <c r="L157" s="1"/>
      <c r="M157" s="35"/>
      <c r="N157" s="3"/>
      <c r="O157" s="1"/>
    </row>
    <row r="158" spans="1:15" ht="15" customHeight="1" x14ac:dyDescent="0.25">
      <c r="A158" s="3"/>
      <c r="B158" s="3"/>
      <c r="C158" s="1"/>
      <c r="D158" s="3"/>
      <c r="E158" s="3"/>
      <c r="F158" s="1"/>
      <c r="G158" s="3"/>
      <c r="H158" s="3"/>
      <c r="I158" s="3"/>
      <c r="J158" s="1"/>
      <c r="K158" s="1"/>
      <c r="L158" s="1"/>
      <c r="M158" s="35"/>
      <c r="N158" s="3"/>
      <c r="O158" s="1"/>
    </row>
    <row r="159" spans="1:15" ht="15" customHeight="1" x14ac:dyDescent="0.25">
      <c r="A159" s="3"/>
      <c r="B159" s="3"/>
      <c r="C159" s="1"/>
      <c r="D159" s="3"/>
      <c r="E159" s="3"/>
      <c r="F159" s="1"/>
      <c r="G159" s="3"/>
      <c r="H159" s="3"/>
      <c r="I159" s="3"/>
      <c r="J159" s="1"/>
      <c r="K159" s="1"/>
      <c r="L159" s="1"/>
      <c r="M159" s="35"/>
      <c r="N159" s="3"/>
      <c r="O159" s="1"/>
    </row>
    <row r="160" spans="1:15" ht="15" customHeight="1" x14ac:dyDescent="0.25">
      <c r="A160" s="3"/>
      <c r="B160" s="3"/>
      <c r="C160" s="1"/>
      <c r="D160" s="3"/>
      <c r="E160" s="3"/>
      <c r="F160" s="1"/>
      <c r="G160" s="3"/>
      <c r="H160" s="3"/>
      <c r="I160" s="3"/>
      <c r="J160" s="1"/>
      <c r="K160" s="1"/>
      <c r="L160" s="1"/>
      <c r="M160" s="35"/>
      <c r="N160" s="3"/>
      <c r="O160" s="1"/>
    </row>
    <row r="161" spans="1:15" ht="15" customHeight="1" x14ac:dyDescent="0.25">
      <c r="A161" s="3"/>
      <c r="B161" s="3"/>
      <c r="C161" s="1"/>
      <c r="D161" s="3"/>
      <c r="E161" s="3"/>
      <c r="F161" s="1"/>
      <c r="G161" s="3"/>
      <c r="H161" s="3"/>
      <c r="I161" s="3"/>
      <c r="J161" s="1"/>
      <c r="K161" s="1"/>
      <c r="L161" s="1"/>
      <c r="M161" s="35"/>
      <c r="N161" s="3"/>
      <c r="O161" s="1"/>
    </row>
    <row r="162" spans="1:15" ht="15" customHeight="1" x14ac:dyDescent="0.25">
      <c r="A162" s="3"/>
      <c r="B162" s="3"/>
      <c r="C162" s="1"/>
      <c r="D162" s="3"/>
      <c r="E162" s="3"/>
      <c r="F162" s="1"/>
      <c r="G162" s="3"/>
      <c r="H162" s="3"/>
      <c r="I162" s="3"/>
      <c r="J162" s="1"/>
      <c r="K162" s="1"/>
      <c r="L162" s="1"/>
      <c r="M162" s="35"/>
      <c r="N162" s="3"/>
      <c r="O162" s="1"/>
    </row>
    <row r="163" spans="1:15" ht="15" customHeight="1" x14ac:dyDescent="0.25">
      <c r="A163" s="3"/>
      <c r="B163" s="3"/>
      <c r="C163" s="1"/>
      <c r="D163" s="3"/>
      <c r="E163" s="3"/>
      <c r="F163" s="1"/>
      <c r="G163" s="3"/>
      <c r="H163" s="3"/>
      <c r="I163" s="3"/>
      <c r="J163" s="1"/>
      <c r="K163" s="1"/>
      <c r="L163" s="1"/>
      <c r="M163" s="35"/>
      <c r="N163" s="3"/>
      <c r="O163" s="1"/>
    </row>
    <row r="164" spans="1:15" ht="15" customHeight="1" x14ac:dyDescent="0.25">
      <c r="A164" s="3"/>
      <c r="B164" s="3"/>
      <c r="C164" s="1"/>
      <c r="D164" s="3"/>
      <c r="E164" s="3"/>
      <c r="F164" s="1"/>
      <c r="G164" s="3"/>
      <c r="H164" s="3"/>
      <c r="I164" s="3"/>
      <c r="J164" s="1"/>
      <c r="K164" s="1"/>
      <c r="L164" s="1"/>
      <c r="M164" s="35"/>
      <c r="N164" s="3"/>
      <c r="O164" s="1"/>
    </row>
    <row r="165" spans="1:15" ht="15" customHeight="1" x14ac:dyDescent="0.25">
      <c r="A165" s="3"/>
      <c r="B165" s="3"/>
      <c r="C165" s="1"/>
      <c r="D165" s="3"/>
      <c r="E165" s="3"/>
      <c r="F165" s="1"/>
      <c r="G165" s="3"/>
      <c r="H165" s="3"/>
      <c r="I165" s="3"/>
      <c r="J165" s="1"/>
      <c r="K165" s="1"/>
      <c r="L165" s="1"/>
      <c r="M165" s="35"/>
      <c r="N165" s="3"/>
      <c r="O165" s="1"/>
    </row>
    <row r="166" spans="1:15" ht="15" customHeight="1" x14ac:dyDescent="0.25">
      <c r="A166" s="3"/>
      <c r="B166" s="3"/>
      <c r="C166" s="1"/>
      <c r="D166" s="3"/>
      <c r="E166" s="3"/>
      <c r="F166" s="1"/>
      <c r="G166" s="3"/>
      <c r="H166" s="3"/>
      <c r="I166" s="3"/>
      <c r="J166" s="1"/>
      <c r="K166" s="1"/>
      <c r="L166" s="1"/>
      <c r="M166" s="35"/>
      <c r="N166" s="3"/>
      <c r="O166" s="1"/>
    </row>
    <row r="167" spans="1:15" ht="15" customHeight="1" x14ac:dyDescent="0.25">
      <c r="A167" s="3"/>
      <c r="B167" s="3"/>
      <c r="C167" s="1"/>
      <c r="D167" s="3"/>
      <c r="E167" s="3"/>
      <c r="F167" s="1"/>
      <c r="G167" s="3"/>
      <c r="H167" s="3"/>
      <c r="I167" s="3"/>
      <c r="J167" s="1"/>
      <c r="K167" s="1"/>
      <c r="L167" s="1"/>
      <c r="M167" s="35"/>
      <c r="N167" s="3"/>
      <c r="O167" s="1"/>
    </row>
    <row r="168" spans="1:15" ht="15" customHeight="1" x14ac:dyDescent="0.25">
      <c r="A168" s="3"/>
      <c r="B168" s="3"/>
      <c r="C168" s="1"/>
      <c r="D168" s="3"/>
      <c r="E168" s="3"/>
      <c r="F168" s="1"/>
      <c r="G168" s="3"/>
      <c r="H168" s="3"/>
      <c r="I168" s="3"/>
      <c r="J168" s="1"/>
      <c r="K168" s="1"/>
      <c r="L168" s="1"/>
      <c r="M168" s="35"/>
      <c r="N168" s="3"/>
      <c r="O168" s="1"/>
    </row>
    <row r="169" spans="1:15" ht="15" customHeight="1" x14ac:dyDescent="0.25">
      <c r="A169" s="3"/>
      <c r="B169" s="3"/>
      <c r="C169" s="1"/>
      <c r="D169" s="3"/>
      <c r="E169" s="3"/>
      <c r="F169" s="1"/>
      <c r="G169" s="3"/>
      <c r="H169" s="3"/>
      <c r="I169" s="3"/>
      <c r="J169" s="1"/>
      <c r="K169" s="1"/>
      <c r="L169" s="1"/>
      <c r="M169" s="35"/>
      <c r="N169" s="3"/>
      <c r="O169" s="1"/>
    </row>
    <row r="170" spans="1:15" ht="15" customHeight="1" x14ac:dyDescent="0.25">
      <c r="A170" s="3"/>
      <c r="B170" s="3"/>
      <c r="C170" s="1"/>
      <c r="D170" s="3"/>
      <c r="E170" s="3"/>
      <c r="F170" s="1"/>
      <c r="G170" s="3"/>
      <c r="H170" s="3"/>
      <c r="I170" s="3"/>
      <c r="J170" s="1"/>
      <c r="K170" s="1"/>
      <c r="L170" s="1"/>
      <c r="M170" s="35"/>
      <c r="N170" s="3"/>
      <c r="O170" s="1"/>
    </row>
    <row r="171" spans="1:15" ht="15" customHeight="1" x14ac:dyDescent="0.25">
      <c r="A171" s="3"/>
      <c r="B171" s="3"/>
      <c r="C171" s="1"/>
      <c r="D171" s="3"/>
      <c r="E171" s="3"/>
      <c r="F171" s="1"/>
      <c r="G171" s="3"/>
      <c r="H171" s="3"/>
      <c r="I171" s="3"/>
      <c r="J171" s="1"/>
      <c r="K171" s="1"/>
      <c r="L171" s="1"/>
      <c r="M171" s="35"/>
      <c r="N171" s="3"/>
      <c r="O171" s="1"/>
    </row>
    <row r="172" spans="1:15" ht="15" customHeight="1" x14ac:dyDescent="0.25">
      <c r="A172" s="3"/>
      <c r="B172" s="3"/>
      <c r="C172" s="1"/>
      <c r="D172" s="3"/>
      <c r="E172" s="3"/>
      <c r="F172" s="1"/>
      <c r="G172" s="3"/>
      <c r="H172" s="3"/>
      <c r="I172" s="3"/>
      <c r="J172" s="1"/>
      <c r="K172" s="1"/>
      <c r="L172" s="1"/>
      <c r="M172" s="35"/>
      <c r="N172" s="3"/>
      <c r="O172" s="1"/>
    </row>
    <row r="173" spans="1:15" ht="15" customHeight="1" x14ac:dyDescent="0.25">
      <c r="A173" s="3"/>
      <c r="B173" s="3"/>
      <c r="C173" s="1"/>
      <c r="D173" s="3"/>
      <c r="E173" s="3"/>
      <c r="F173" s="1"/>
      <c r="G173" s="3"/>
      <c r="H173" s="3"/>
      <c r="I173" s="3"/>
      <c r="J173" s="1"/>
      <c r="K173" s="1"/>
      <c r="L173" s="1"/>
      <c r="M173" s="35"/>
      <c r="N173" s="3"/>
      <c r="O173" s="1"/>
    </row>
    <row r="174" spans="1:15" ht="15" customHeight="1" x14ac:dyDescent="0.25">
      <c r="A174" s="3"/>
      <c r="B174" s="3"/>
      <c r="C174" s="1"/>
      <c r="D174" s="3"/>
      <c r="E174" s="3"/>
      <c r="F174" s="1"/>
      <c r="G174" s="3"/>
      <c r="H174" s="3"/>
      <c r="I174" s="3"/>
      <c r="J174" s="1"/>
      <c r="K174" s="1"/>
      <c r="L174" s="1"/>
      <c r="M174" s="35"/>
      <c r="N174" s="3"/>
      <c r="O174" s="1"/>
    </row>
    <row r="175" spans="1:15" ht="15" customHeight="1" x14ac:dyDescent="0.25">
      <c r="A175" s="3"/>
      <c r="B175" s="3"/>
      <c r="C175" s="1"/>
      <c r="D175" s="3"/>
      <c r="E175" s="3"/>
      <c r="F175" s="1"/>
      <c r="G175" s="3"/>
      <c r="H175" s="3"/>
      <c r="I175" s="3"/>
      <c r="J175" s="1"/>
      <c r="K175" s="1"/>
      <c r="L175" s="1"/>
      <c r="M175" s="35"/>
      <c r="N175" s="3"/>
      <c r="O175" s="1"/>
    </row>
    <row r="176" spans="1:15" ht="15" customHeight="1" x14ac:dyDescent="0.25">
      <c r="A176" s="3"/>
      <c r="B176" s="3"/>
      <c r="C176" s="1"/>
      <c r="D176" s="3"/>
      <c r="E176" s="3"/>
      <c r="F176" s="1"/>
      <c r="G176" s="3"/>
      <c r="H176" s="3"/>
      <c r="I176" s="3"/>
      <c r="J176" s="1"/>
      <c r="K176" s="1"/>
      <c r="L176" s="1"/>
      <c r="M176" s="35"/>
      <c r="N176" s="3"/>
      <c r="O176" s="1"/>
    </row>
    <row r="177" spans="1:15" ht="15" customHeight="1" x14ac:dyDescent="0.25">
      <c r="A177" s="3"/>
      <c r="B177" s="3"/>
      <c r="C177" s="1"/>
      <c r="D177" s="3"/>
      <c r="E177" s="3"/>
      <c r="F177" s="1"/>
      <c r="G177" s="3"/>
      <c r="H177" s="3"/>
      <c r="I177" s="3"/>
      <c r="J177" s="1"/>
      <c r="K177" s="1"/>
      <c r="L177" s="1"/>
      <c r="M177" s="35"/>
      <c r="N177" s="3"/>
      <c r="O177" s="1"/>
    </row>
    <row r="178" spans="1:15" ht="15" customHeight="1" x14ac:dyDescent="0.25">
      <c r="A178" s="3"/>
      <c r="B178" s="3"/>
      <c r="C178" s="1"/>
      <c r="D178" s="3"/>
      <c r="E178" s="3"/>
      <c r="F178" s="1"/>
      <c r="G178" s="3"/>
      <c r="H178" s="3"/>
      <c r="I178" s="3"/>
      <c r="J178" s="1"/>
      <c r="K178" s="1"/>
      <c r="L178" s="1"/>
      <c r="M178" s="35"/>
      <c r="N178" s="3"/>
      <c r="O178" s="1"/>
    </row>
    <row r="179" spans="1:15" ht="15" customHeight="1" x14ac:dyDescent="0.25">
      <c r="A179" s="3"/>
      <c r="B179" s="3"/>
      <c r="C179" s="1"/>
      <c r="D179" s="3"/>
      <c r="E179" s="3"/>
      <c r="F179" s="1"/>
      <c r="G179" s="3"/>
      <c r="H179" s="3"/>
      <c r="I179" s="3"/>
      <c r="J179" s="1"/>
      <c r="K179" s="1"/>
      <c r="L179" s="1"/>
      <c r="M179" s="35"/>
      <c r="N179" s="3"/>
      <c r="O179" s="1"/>
    </row>
    <row r="180" spans="1:15" ht="15" customHeight="1" x14ac:dyDescent="0.25">
      <c r="A180" s="3"/>
      <c r="B180" s="3"/>
      <c r="C180" s="1"/>
      <c r="D180" s="3"/>
      <c r="E180" s="3"/>
      <c r="F180" s="1"/>
      <c r="G180" s="3"/>
      <c r="H180" s="3"/>
      <c r="I180" s="3"/>
      <c r="J180" s="1"/>
      <c r="K180" s="1"/>
      <c r="L180" s="1"/>
      <c r="M180" s="35"/>
      <c r="N180" s="3"/>
      <c r="O180" s="1"/>
    </row>
    <row r="181" spans="1:15" ht="15" customHeight="1" x14ac:dyDescent="0.25">
      <c r="A181" s="3"/>
      <c r="B181" s="3"/>
      <c r="C181" s="1"/>
      <c r="D181" s="3"/>
      <c r="E181" s="3"/>
      <c r="F181" s="1"/>
      <c r="G181" s="3"/>
      <c r="H181" s="3"/>
      <c r="I181" s="3"/>
      <c r="J181" s="1"/>
      <c r="K181" s="1"/>
      <c r="L181" s="1"/>
      <c r="M181" s="35"/>
      <c r="N181" s="3"/>
      <c r="O181" s="1"/>
    </row>
    <row r="182" spans="1:15" ht="15" customHeight="1" x14ac:dyDescent="0.25">
      <c r="A182" s="3"/>
      <c r="B182" s="3"/>
      <c r="C182" s="1"/>
      <c r="D182" s="3"/>
      <c r="E182" s="3"/>
      <c r="F182" s="1"/>
      <c r="G182" s="3"/>
      <c r="H182" s="3"/>
      <c r="I182" s="3"/>
      <c r="J182" s="1"/>
      <c r="K182" s="1"/>
      <c r="L182" s="1"/>
      <c r="M182" s="35"/>
      <c r="N182" s="3"/>
      <c r="O182" s="1"/>
    </row>
    <row r="183" spans="1:15" ht="15" customHeight="1" x14ac:dyDescent="0.25">
      <c r="A183" s="3"/>
      <c r="B183" s="3"/>
      <c r="C183" s="1"/>
      <c r="D183" s="3"/>
      <c r="E183" s="3"/>
      <c r="F183" s="1"/>
      <c r="G183" s="3"/>
      <c r="H183" s="3"/>
      <c r="I183" s="3"/>
      <c r="J183" s="1"/>
      <c r="K183" s="1"/>
      <c r="L183" s="1"/>
      <c r="M183" s="35"/>
      <c r="N183" s="3"/>
      <c r="O183" s="1"/>
    </row>
    <row r="184" spans="1:15" ht="15" customHeight="1" x14ac:dyDescent="0.25">
      <c r="A184" s="3"/>
      <c r="B184" s="3"/>
      <c r="C184" s="1"/>
      <c r="D184" s="3"/>
      <c r="E184" s="3"/>
      <c r="F184" s="1"/>
      <c r="G184" s="3"/>
      <c r="H184" s="3"/>
      <c r="I184" s="3"/>
      <c r="J184" s="1"/>
      <c r="K184" s="1"/>
      <c r="L184" s="1"/>
      <c r="M184" s="35"/>
      <c r="N184" s="3"/>
      <c r="O184" s="1"/>
    </row>
    <row r="185" spans="1:15" ht="15" customHeight="1" x14ac:dyDescent="0.25">
      <c r="A185" s="3"/>
      <c r="B185" s="3"/>
      <c r="C185" s="1"/>
      <c r="D185" s="3"/>
      <c r="E185" s="3"/>
      <c r="F185" s="1"/>
      <c r="G185" s="3"/>
      <c r="H185" s="3"/>
      <c r="I185" s="3"/>
      <c r="J185" s="1"/>
      <c r="K185" s="1"/>
      <c r="L185" s="1"/>
      <c r="M185" s="35"/>
      <c r="N185" s="3"/>
      <c r="O185" s="1"/>
    </row>
    <row r="186" spans="1:15" ht="15" customHeight="1" x14ac:dyDescent="0.25">
      <c r="A186" s="3"/>
      <c r="B186" s="3"/>
      <c r="C186" s="1"/>
      <c r="D186" s="3"/>
      <c r="E186" s="3"/>
      <c r="F186" s="1"/>
      <c r="G186" s="3"/>
      <c r="H186" s="3"/>
      <c r="I186" s="3"/>
      <c r="J186" s="1"/>
      <c r="K186" s="1"/>
      <c r="L186" s="1"/>
      <c r="M186" s="35"/>
      <c r="N186" s="3"/>
      <c r="O186" s="1"/>
    </row>
    <row r="187" spans="1:15" ht="15" customHeight="1" x14ac:dyDescent="0.25">
      <c r="A187" s="3"/>
      <c r="B187" s="3"/>
      <c r="C187" s="1"/>
      <c r="D187" s="3"/>
      <c r="E187" s="3"/>
      <c r="F187" s="1"/>
      <c r="G187" s="3"/>
      <c r="H187" s="3"/>
      <c r="I187" s="3"/>
      <c r="J187" s="1"/>
      <c r="K187" s="1"/>
      <c r="L187" s="1"/>
      <c r="M187" s="35"/>
      <c r="N187" s="3"/>
      <c r="O187" s="1"/>
    </row>
    <row r="188" spans="1:15" ht="15" customHeight="1" x14ac:dyDescent="0.25">
      <c r="A188" s="3"/>
      <c r="B188" s="3"/>
      <c r="C188" s="1"/>
      <c r="D188" s="3"/>
      <c r="E188" s="3"/>
      <c r="F188" s="1"/>
      <c r="G188" s="3"/>
      <c r="H188" s="3"/>
      <c r="I188" s="3"/>
      <c r="J188" s="1"/>
      <c r="K188" s="1"/>
      <c r="L188" s="1"/>
      <c r="M188" s="35"/>
      <c r="N188" s="3"/>
      <c r="O188" s="1"/>
    </row>
    <row r="189" spans="1:15" ht="15" customHeight="1" x14ac:dyDescent="0.25">
      <c r="A189" s="3"/>
      <c r="B189" s="3"/>
      <c r="C189" s="1"/>
      <c r="D189" s="3"/>
      <c r="E189" s="3"/>
      <c r="F189" s="1"/>
      <c r="G189" s="3"/>
      <c r="H189" s="3"/>
      <c r="I189" s="3"/>
      <c r="J189" s="1"/>
      <c r="K189" s="1"/>
      <c r="L189" s="1"/>
      <c r="M189" s="35"/>
      <c r="N189" s="3"/>
      <c r="O189" s="1"/>
    </row>
    <row r="190" spans="1:15" ht="15" customHeight="1" x14ac:dyDescent="0.25">
      <c r="A190" s="3"/>
      <c r="B190" s="3"/>
      <c r="C190" s="1"/>
      <c r="D190" s="3"/>
      <c r="E190" s="3"/>
      <c r="F190" s="1"/>
      <c r="G190" s="3"/>
      <c r="H190" s="3"/>
      <c r="I190" s="3"/>
      <c r="J190" s="1"/>
      <c r="K190" s="1"/>
      <c r="L190" s="1"/>
      <c r="M190" s="35"/>
      <c r="N190" s="3"/>
      <c r="O190" s="1"/>
    </row>
    <row r="191" spans="1:15" ht="15" customHeight="1" x14ac:dyDescent="0.25">
      <c r="A191" s="3"/>
      <c r="B191" s="3"/>
      <c r="C191" s="1"/>
      <c r="D191" s="3"/>
      <c r="E191" s="3"/>
      <c r="F191" s="1"/>
      <c r="G191" s="3"/>
      <c r="H191" s="3"/>
      <c r="I191" s="3"/>
      <c r="J191" s="1"/>
      <c r="K191" s="1"/>
      <c r="L191" s="1"/>
      <c r="M191" s="35"/>
      <c r="N191" s="3"/>
      <c r="O191" s="1"/>
    </row>
    <row r="192" spans="1:15" ht="15" customHeight="1" x14ac:dyDescent="0.25">
      <c r="A192" s="3"/>
      <c r="B192" s="3"/>
      <c r="C192" s="1"/>
      <c r="D192" s="3"/>
      <c r="E192" s="3"/>
      <c r="F192" s="1"/>
      <c r="G192" s="3"/>
      <c r="H192" s="3"/>
      <c r="I192" s="3"/>
      <c r="J192" s="1"/>
      <c r="K192" s="1"/>
      <c r="L192" s="1"/>
      <c r="M192" s="35"/>
      <c r="N192" s="3"/>
      <c r="O192" s="1"/>
    </row>
    <row r="193" spans="1:15" ht="15" customHeight="1" x14ac:dyDescent="0.25">
      <c r="A193" s="3"/>
      <c r="B193" s="3"/>
      <c r="C193" s="1"/>
      <c r="D193" s="3"/>
      <c r="E193" s="3"/>
      <c r="F193" s="1"/>
      <c r="G193" s="3"/>
      <c r="H193" s="3"/>
      <c r="I193" s="3"/>
      <c r="J193" s="1"/>
      <c r="K193" s="1"/>
      <c r="L193" s="1"/>
      <c r="M193" s="35"/>
      <c r="N193" s="3"/>
      <c r="O193" s="1"/>
    </row>
    <row r="194" spans="1:15" ht="15" customHeight="1" x14ac:dyDescent="0.25">
      <c r="A194" s="3"/>
      <c r="B194" s="3"/>
      <c r="C194" s="1"/>
      <c r="D194" s="3"/>
      <c r="E194" s="3"/>
      <c r="F194" s="1"/>
      <c r="G194" s="3"/>
      <c r="H194" s="3"/>
      <c r="I194" s="3"/>
      <c r="J194" s="1"/>
      <c r="K194" s="1"/>
      <c r="L194" s="1"/>
      <c r="M194" s="35"/>
      <c r="N194" s="3"/>
      <c r="O194" s="1"/>
    </row>
    <row r="195" spans="1:15" ht="15" customHeight="1" x14ac:dyDescent="0.25">
      <c r="A195" s="3"/>
      <c r="B195" s="3"/>
      <c r="C195" s="1"/>
      <c r="D195" s="3"/>
      <c r="E195" s="3"/>
      <c r="F195" s="1"/>
      <c r="G195" s="3"/>
      <c r="H195" s="3"/>
      <c r="I195" s="3"/>
      <c r="J195" s="1"/>
      <c r="K195" s="1"/>
      <c r="L195" s="1"/>
      <c r="M195" s="35"/>
      <c r="N195" s="3"/>
      <c r="O195" s="1"/>
    </row>
    <row r="196" spans="1:15" ht="15" customHeight="1" x14ac:dyDescent="0.25">
      <c r="A196" s="3"/>
      <c r="B196" s="3"/>
      <c r="C196" s="1"/>
      <c r="D196" s="3"/>
      <c r="E196" s="3"/>
      <c r="F196" s="1"/>
      <c r="G196" s="3"/>
      <c r="H196" s="3"/>
      <c r="I196" s="3"/>
      <c r="J196" s="1"/>
      <c r="K196" s="1"/>
      <c r="L196" s="1"/>
      <c r="M196" s="35"/>
      <c r="N196" s="3"/>
      <c r="O196" s="1"/>
    </row>
    <row r="197" spans="1:15" ht="15" customHeight="1" x14ac:dyDescent="0.25">
      <c r="A197" s="3"/>
      <c r="B197" s="3"/>
      <c r="C197" s="1"/>
      <c r="D197" s="3"/>
      <c r="E197" s="3"/>
      <c r="F197" s="1"/>
      <c r="G197" s="3"/>
      <c r="H197" s="3"/>
      <c r="I197" s="3"/>
      <c r="J197" s="1"/>
      <c r="K197" s="1"/>
      <c r="L197" s="1"/>
      <c r="M197" s="35"/>
      <c r="N197" s="3"/>
      <c r="O197" s="1"/>
    </row>
    <row r="198" spans="1:15" ht="15" customHeight="1" x14ac:dyDescent="0.25">
      <c r="A198" s="3"/>
      <c r="B198" s="3"/>
      <c r="C198" s="1"/>
      <c r="D198" s="3"/>
      <c r="E198" s="3"/>
      <c r="F198" s="1"/>
      <c r="G198" s="3"/>
      <c r="H198" s="3"/>
      <c r="I198" s="3"/>
      <c r="J198" s="1"/>
      <c r="K198" s="1"/>
      <c r="L198" s="1"/>
      <c r="M198" s="35"/>
      <c r="N198" s="3"/>
      <c r="O198" s="1"/>
    </row>
    <row r="199" spans="1:15" ht="15" customHeight="1" x14ac:dyDescent="0.25">
      <c r="A199" s="3"/>
      <c r="B199" s="3"/>
      <c r="C199" s="1"/>
      <c r="D199" s="3"/>
      <c r="E199" s="3"/>
      <c r="F199" s="1"/>
      <c r="G199" s="3"/>
      <c r="H199" s="3"/>
      <c r="I199" s="3"/>
      <c r="J199" s="1"/>
      <c r="K199" s="1"/>
      <c r="L199" s="1"/>
      <c r="M199" s="35"/>
      <c r="N199" s="3"/>
      <c r="O199" s="1"/>
    </row>
    <row r="200" spans="1:15" ht="15" customHeight="1" x14ac:dyDescent="0.25">
      <c r="A200" s="3"/>
      <c r="B200" s="3"/>
      <c r="C200" s="1"/>
      <c r="D200" s="3"/>
      <c r="E200" s="3"/>
      <c r="F200" s="1"/>
      <c r="G200" s="3"/>
      <c r="H200" s="3"/>
      <c r="I200" s="3"/>
      <c r="J200" s="1"/>
      <c r="K200" s="1"/>
      <c r="L200" s="1"/>
      <c r="M200" s="35"/>
      <c r="N200" s="3"/>
      <c r="O200" s="1"/>
    </row>
    <row r="201" spans="1:15" ht="15" customHeight="1" x14ac:dyDescent="0.25">
      <c r="A201" s="3"/>
      <c r="B201" s="3"/>
      <c r="C201" s="1"/>
      <c r="D201" s="3"/>
      <c r="E201" s="3"/>
      <c r="F201" s="1"/>
      <c r="G201" s="3"/>
      <c r="H201" s="3"/>
      <c r="I201" s="3"/>
      <c r="J201" s="1"/>
      <c r="K201" s="1"/>
      <c r="L201" s="1"/>
      <c r="M201" s="35"/>
      <c r="N201" s="36"/>
      <c r="O201" s="1"/>
    </row>
    <row r="202" spans="1:15" ht="15" customHeight="1" x14ac:dyDescent="0.25">
      <c r="A202" s="3"/>
      <c r="B202" s="3"/>
      <c r="C202" s="1"/>
      <c r="D202" s="3"/>
      <c r="E202" s="3"/>
      <c r="F202" s="1"/>
      <c r="G202" s="3"/>
      <c r="H202" s="3"/>
      <c r="I202" s="3"/>
      <c r="J202" s="1"/>
      <c r="K202" s="1"/>
      <c r="L202" s="1"/>
      <c r="M202" s="35"/>
      <c r="N202" s="3"/>
      <c r="O202" s="1"/>
    </row>
    <row r="203" spans="1:15" ht="15" customHeight="1" x14ac:dyDescent="0.25">
      <c r="A203" s="3"/>
      <c r="B203" s="3"/>
      <c r="C203" s="1"/>
      <c r="D203" s="3"/>
      <c r="E203" s="3"/>
      <c r="F203" s="1"/>
      <c r="G203" s="3"/>
      <c r="H203" s="3"/>
      <c r="I203" s="3"/>
      <c r="J203" s="1"/>
      <c r="K203" s="1"/>
      <c r="L203" s="1"/>
      <c r="M203" s="35"/>
      <c r="N203" s="3"/>
      <c r="O203" s="1"/>
    </row>
    <row r="204" spans="1:15" ht="15" customHeight="1" x14ac:dyDescent="0.25">
      <c r="A204" s="3"/>
      <c r="B204" s="3"/>
      <c r="C204" s="1"/>
      <c r="D204" s="3"/>
      <c r="E204" s="3"/>
      <c r="F204" s="1"/>
      <c r="G204" s="3"/>
      <c r="H204" s="3"/>
      <c r="I204" s="3"/>
      <c r="J204" s="1"/>
      <c r="K204" s="1"/>
      <c r="L204" s="1"/>
      <c r="M204" s="35"/>
      <c r="N204" s="3"/>
      <c r="O204" s="1"/>
    </row>
    <row r="205" spans="1:15" ht="15" customHeight="1" x14ac:dyDescent="0.25">
      <c r="A205" s="3"/>
      <c r="B205" s="3"/>
      <c r="C205" s="1"/>
      <c r="D205" s="3"/>
      <c r="E205" s="3"/>
      <c r="F205" s="1"/>
      <c r="G205" s="3"/>
      <c r="H205" s="3"/>
      <c r="I205" s="3"/>
      <c r="J205" s="1"/>
      <c r="K205" s="1"/>
      <c r="L205" s="1"/>
      <c r="M205" s="35"/>
      <c r="N205" s="3"/>
      <c r="O205" s="1"/>
    </row>
    <row r="206" spans="1:15" ht="15" customHeight="1" x14ac:dyDescent="0.25">
      <c r="A206" s="3"/>
      <c r="B206" s="3"/>
      <c r="C206" s="1"/>
      <c r="D206" s="3"/>
      <c r="E206" s="3"/>
      <c r="F206" s="1"/>
      <c r="G206" s="3"/>
      <c r="H206" s="3"/>
      <c r="I206" s="3"/>
      <c r="J206" s="1"/>
      <c r="K206" s="1"/>
      <c r="L206" s="1"/>
      <c r="M206" s="35"/>
      <c r="N206" s="3"/>
      <c r="O206" s="1"/>
    </row>
    <row r="207" spans="1:15" ht="15" customHeight="1" x14ac:dyDescent="0.25">
      <c r="A207" s="3"/>
      <c r="B207" s="3"/>
      <c r="C207" s="1"/>
      <c r="D207" s="3"/>
      <c r="E207" s="3"/>
      <c r="F207" s="1"/>
      <c r="G207" s="3"/>
      <c r="H207" s="3"/>
      <c r="I207" s="3"/>
      <c r="J207" s="1"/>
      <c r="K207" s="1"/>
      <c r="L207" s="1"/>
      <c r="M207" s="35"/>
      <c r="N207" s="3"/>
      <c r="O207" s="1"/>
    </row>
    <row r="208" spans="1:15" ht="15" customHeight="1" x14ac:dyDescent="0.25">
      <c r="A208" s="3"/>
      <c r="B208" s="3"/>
      <c r="C208" s="1"/>
      <c r="D208" s="3"/>
      <c r="E208" s="3"/>
      <c r="F208" s="1"/>
      <c r="G208" s="3"/>
      <c r="H208" s="3"/>
      <c r="I208" s="3"/>
      <c r="J208" s="1"/>
      <c r="K208" s="1"/>
      <c r="L208" s="1"/>
      <c r="M208" s="35"/>
      <c r="N208" s="3"/>
      <c r="O208" s="1"/>
    </row>
    <row r="209" spans="1:15" ht="15" customHeight="1" x14ac:dyDescent="0.25">
      <c r="A209" s="3"/>
      <c r="B209" s="3"/>
      <c r="C209" s="1"/>
      <c r="D209" s="3"/>
      <c r="E209" s="3"/>
      <c r="F209" s="1"/>
      <c r="G209" s="3"/>
      <c r="H209" s="3"/>
      <c r="I209" s="3"/>
      <c r="J209" s="1"/>
      <c r="K209" s="1"/>
      <c r="L209" s="1"/>
      <c r="M209" s="35"/>
      <c r="N209" s="3"/>
      <c r="O209" s="1"/>
    </row>
    <row r="210" spans="1:15" ht="15" customHeight="1" x14ac:dyDescent="0.25">
      <c r="A210" s="3"/>
      <c r="B210" s="3"/>
      <c r="C210" s="1"/>
      <c r="D210" s="3"/>
      <c r="E210" s="3"/>
      <c r="F210" s="1"/>
      <c r="G210" s="3"/>
      <c r="H210" s="3"/>
      <c r="I210" s="3"/>
      <c r="J210" s="1"/>
      <c r="K210" s="1"/>
      <c r="L210" s="1"/>
      <c r="M210" s="35"/>
      <c r="N210" s="3"/>
      <c r="O210" s="1"/>
    </row>
    <row r="211" spans="1:15" ht="15" customHeight="1" x14ac:dyDescent="0.25">
      <c r="A211" s="3"/>
      <c r="B211" s="3"/>
      <c r="C211" s="1"/>
      <c r="D211" s="3"/>
      <c r="E211" s="3"/>
      <c r="F211" s="1"/>
      <c r="G211" s="3"/>
      <c r="H211" s="3"/>
      <c r="I211" s="3"/>
      <c r="J211" s="1"/>
      <c r="K211" s="1"/>
      <c r="L211" s="1"/>
      <c r="M211" s="35"/>
      <c r="N211" s="3"/>
      <c r="O211" s="1"/>
    </row>
    <row r="212" spans="1:15" ht="15" customHeight="1" x14ac:dyDescent="0.25">
      <c r="A212" s="3"/>
      <c r="B212" s="3"/>
      <c r="C212" s="1"/>
      <c r="D212" s="3"/>
      <c r="E212" s="3"/>
      <c r="F212" s="1"/>
      <c r="G212" s="3"/>
      <c r="H212" s="3"/>
      <c r="I212" s="3"/>
      <c r="J212" s="1"/>
      <c r="K212" s="1"/>
      <c r="L212" s="1"/>
      <c r="M212" s="35"/>
      <c r="N212" s="3"/>
      <c r="O212" s="1"/>
    </row>
    <row r="213" spans="1:15" ht="15" customHeight="1" x14ac:dyDescent="0.25">
      <c r="A213" s="3"/>
      <c r="B213" s="3"/>
      <c r="C213" s="1"/>
      <c r="D213" s="3"/>
      <c r="E213" s="3"/>
      <c r="F213" s="1"/>
      <c r="G213" s="3"/>
      <c r="H213" s="3"/>
      <c r="I213" s="3"/>
      <c r="J213" s="1"/>
      <c r="K213" s="1"/>
      <c r="L213" s="1"/>
      <c r="M213" s="35"/>
      <c r="N213" s="3"/>
      <c r="O213" s="1"/>
    </row>
    <row r="214" spans="1:15" ht="15" customHeight="1" x14ac:dyDescent="0.25">
      <c r="A214" s="3"/>
      <c r="B214" s="3"/>
      <c r="C214" s="1"/>
      <c r="D214" s="3"/>
      <c r="E214" s="3"/>
      <c r="F214" s="1"/>
      <c r="G214" s="3"/>
      <c r="H214" s="3"/>
      <c r="I214" s="3"/>
      <c r="J214" s="1"/>
      <c r="K214" s="1"/>
      <c r="L214" s="1"/>
      <c r="M214" s="35"/>
      <c r="N214" s="3"/>
      <c r="O214" s="1"/>
    </row>
    <row r="215" spans="1:15" ht="15" customHeight="1" x14ac:dyDescent="0.25">
      <c r="A215" s="3"/>
      <c r="B215" s="3"/>
      <c r="C215" s="1"/>
      <c r="D215" s="3"/>
      <c r="E215" s="3"/>
      <c r="F215" s="1"/>
      <c r="G215" s="3"/>
      <c r="H215" s="3"/>
      <c r="I215" s="3"/>
      <c r="J215" s="1"/>
      <c r="K215" s="1"/>
      <c r="L215" s="1"/>
      <c r="M215" s="35"/>
      <c r="N215" s="3"/>
      <c r="O215" s="1"/>
    </row>
    <row r="216" spans="1:15" ht="15" customHeight="1" x14ac:dyDescent="0.25">
      <c r="A216" s="3"/>
      <c r="B216" s="3"/>
      <c r="C216" s="1"/>
      <c r="D216" s="3"/>
      <c r="E216" s="3"/>
      <c r="F216" s="1"/>
      <c r="G216" s="3"/>
      <c r="H216" s="3"/>
      <c r="I216" s="3"/>
      <c r="J216" s="1"/>
      <c r="K216" s="1"/>
      <c r="L216" s="1"/>
      <c r="M216" s="35"/>
      <c r="N216" s="3"/>
      <c r="O216" s="1"/>
    </row>
    <row r="217" spans="1:15" ht="15" customHeight="1" x14ac:dyDescent="0.25">
      <c r="A217" s="3"/>
      <c r="B217" s="3"/>
      <c r="C217" s="1"/>
      <c r="D217" s="3"/>
      <c r="E217" s="3"/>
      <c r="F217" s="1"/>
      <c r="G217" s="3"/>
      <c r="H217" s="3"/>
      <c r="I217" s="3"/>
      <c r="J217" s="1"/>
      <c r="K217" s="1"/>
      <c r="L217" s="1"/>
      <c r="M217" s="35"/>
      <c r="N217" s="3"/>
      <c r="O217" s="1"/>
    </row>
    <row r="218" spans="1:15" ht="15" customHeight="1" x14ac:dyDescent="0.25">
      <c r="A218" s="3"/>
      <c r="B218" s="3"/>
      <c r="C218" s="1"/>
      <c r="D218" s="3"/>
      <c r="E218" s="3"/>
      <c r="F218" s="1"/>
      <c r="G218" s="3"/>
      <c r="H218" s="3"/>
      <c r="I218" s="3"/>
      <c r="J218" s="1"/>
      <c r="K218" s="1"/>
      <c r="L218" s="1"/>
      <c r="M218" s="35"/>
      <c r="N218" s="4"/>
      <c r="O218" s="1"/>
    </row>
    <row r="219" spans="1:15" ht="15" customHeight="1" x14ac:dyDescent="0.25">
      <c r="A219" s="3"/>
      <c r="B219" s="3"/>
      <c r="C219" s="1"/>
      <c r="D219" s="3"/>
      <c r="E219" s="3"/>
      <c r="F219" s="1"/>
      <c r="G219" s="3"/>
      <c r="H219" s="3"/>
      <c r="I219" s="3"/>
      <c r="J219" s="1"/>
      <c r="K219" s="1"/>
      <c r="L219" s="1"/>
      <c r="M219" s="35"/>
      <c r="N219" s="3"/>
      <c r="O219" s="1"/>
    </row>
    <row r="220" spans="1:15" ht="15" customHeight="1" x14ac:dyDescent="0.25">
      <c r="A220" s="3"/>
      <c r="B220" s="3"/>
      <c r="C220" s="1"/>
      <c r="D220" s="3"/>
      <c r="E220" s="3"/>
      <c r="F220" s="1"/>
      <c r="G220" s="3"/>
      <c r="H220" s="3"/>
      <c r="I220" s="3"/>
      <c r="J220" s="1"/>
      <c r="K220" s="1"/>
      <c r="L220" s="1"/>
      <c r="M220" s="35"/>
      <c r="N220" s="3"/>
      <c r="O220" s="1"/>
    </row>
    <row r="221" spans="1:15" ht="15" customHeight="1" x14ac:dyDescent="0.25">
      <c r="A221" s="3"/>
      <c r="B221" s="3"/>
      <c r="C221" s="1"/>
      <c r="D221" s="3"/>
      <c r="E221" s="3"/>
      <c r="F221" s="1"/>
      <c r="G221" s="3"/>
      <c r="H221" s="3"/>
      <c r="I221" s="3"/>
      <c r="J221" s="1"/>
      <c r="K221" s="1"/>
      <c r="L221" s="1"/>
      <c r="M221" s="35"/>
      <c r="N221" s="3"/>
      <c r="O221" s="1"/>
    </row>
    <row r="222" spans="1:15" ht="15" customHeight="1" x14ac:dyDescent="0.25">
      <c r="A222" s="3"/>
      <c r="B222" s="3"/>
      <c r="C222" s="1"/>
      <c r="D222" s="3"/>
      <c r="E222" s="3"/>
      <c r="F222" s="1"/>
      <c r="G222" s="3"/>
      <c r="H222" s="3"/>
      <c r="I222" s="3"/>
      <c r="J222" s="1"/>
      <c r="K222" s="1"/>
      <c r="L222" s="1"/>
      <c r="M222" s="35"/>
      <c r="N222" s="3"/>
      <c r="O222" s="1"/>
    </row>
    <row r="223" spans="1:15" ht="15" customHeight="1" x14ac:dyDescent="0.25">
      <c r="A223" s="3"/>
      <c r="B223" s="3"/>
      <c r="C223" s="1"/>
      <c r="D223" s="3"/>
      <c r="E223" s="3"/>
      <c r="F223" s="1"/>
      <c r="G223" s="3"/>
      <c r="H223" s="3"/>
      <c r="I223" s="3"/>
      <c r="J223" s="1"/>
      <c r="K223" s="1"/>
      <c r="L223" s="1"/>
      <c r="M223" s="35"/>
      <c r="N223" s="3"/>
      <c r="O223" s="1"/>
    </row>
    <row r="224" spans="1:15" ht="15" customHeight="1" x14ac:dyDescent="0.25">
      <c r="A224" s="3"/>
      <c r="B224" s="3"/>
      <c r="C224" s="1"/>
      <c r="D224" s="3"/>
      <c r="E224" s="3"/>
      <c r="F224" s="1"/>
      <c r="G224" s="3"/>
      <c r="H224" s="3"/>
      <c r="I224" s="3"/>
      <c r="J224" s="1"/>
      <c r="K224" s="1"/>
      <c r="L224" s="1"/>
      <c r="M224" s="35"/>
      <c r="N224" s="3"/>
      <c r="O224" s="1"/>
    </row>
    <row r="225" spans="1:15" ht="15" customHeight="1" x14ac:dyDescent="0.25">
      <c r="A225" s="3"/>
      <c r="B225" s="3"/>
      <c r="C225" s="1"/>
      <c r="D225" s="3"/>
      <c r="E225" s="3"/>
      <c r="F225" s="1"/>
      <c r="G225" s="3"/>
      <c r="H225" s="3"/>
      <c r="I225" s="3"/>
      <c r="J225" s="1"/>
      <c r="K225" s="1"/>
      <c r="L225" s="1"/>
      <c r="M225" s="35"/>
      <c r="N225" s="3"/>
      <c r="O225" s="1"/>
    </row>
    <row r="226" spans="1:15" ht="15" customHeight="1" x14ac:dyDescent="0.25">
      <c r="A226" s="3"/>
      <c r="B226" s="3"/>
      <c r="C226" s="1"/>
      <c r="D226" s="3"/>
      <c r="E226" s="3"/>
      <c r="F226" s="1"/>
      <c r="G226" s="3"/>
      <c r="H226" s="3"/>
      <c r="I226" s="3"/>
      <c r="J226" s="1"/>
      <c r="K226" s="1"/>
      <c r="L226" s="1"/>
      <c r="M226" s="35"/>
      <c r="N226" s="3"/>
      <c r="O226" s="1"/>
    </row>
    <row r="227" spans="1:15" ht="15" customHeight="1" x14ac:dyDescent="0.25">
      <c r="A227" s="3"/>
      <c r="B227" s="3"/>
      <c r="C227" s="1"/>
      <c r="D227" s="3"/>
      <c r="E227" s="3"/>
      <c r="F227" s="1"/>
      <c r="G227" s="3"/>
      <c r="H227" s="3"/>
      <c r="I227" s="3"/>
      <c r="J227" s="1"/>
      <c r="K227" s="1"/>
      <c r="L227" s="1"/>
      <c r="M227" s="35"/>
      <c r="N227" s="3"/>
      <c r="O227" s="1"/>
    </row>
    <row r="228" spans="1:15" ht="15" customHeight="1" x14ac:dyDescent="0.25">
      <c r="A228" s="3"/>
      <c r="B228" s="3"/>
      <c r="C228" s="1"/>
      <c r="D228" s="3"/>
      <c r="E228" s="3"/>
      <c r="F228" s="1"/>
      <c r="G228" s="3"/>
      <c r="H228" s="3"/>
      <c r="I228" s="3"/>
      <c r="J228" s="1"/>
      <c r="K228" s="1"/>
      <c r="L228" s="1"/>
      <c r="M228" s="35"/>
      <c r="N228" s="3"/>
      <c r="O228" s="1"/>
    </row>
    <row r="229" spans="1:15" ht="15" customHeight="1" x14ac:dyDescent="0.25">
      <c r="A229" s="3"/>
      <c r="B229" s="3"/>
      <c r="C229" s="1"/>
      <c r="D229" s="3"/>
      <c r="E229" s="3"/>
      <c r="F229" s="1"/>
      <c r="G229" s="3"/>
      <c r="H229" s="3"/>
      <c r="I229" s="3"/>
      <c r="J229" s="1"/>
      <c r="K229" s="1"/>
      <c r="L229" s="1"/>
      <c r="M229" s="35"/>
      <c r="N229" s="3"/>
      <c r="O229" s="1"/>
    </row>
    <row r="230" spans="1:15" ht="15" customHeight="1" x14ac:dyDescent="0.25">
      <c r="A230" s="3"/>
      <c r="B230" s="3"/>
      <c r="C230" s="1"/>
      <c r="D230" s="3"/>
      <c r="E230" s="3"/>
      <c r="F230" s="1"/>
      <c r="G230" s="3"/>
      <c r="H230" s="3"/>
      <c r="I230" s="3"/>
      <c r="J230" s="1"/>
      <c r="K230" s="1"/>
      <c r="L230" s="1"/>
      <c r="M230" s="35"/>
      <c r="N230" s="3"/>
      <c r="O230" s="1"/>
    </row>
    <row r="231" spans="1:15" ht="15" customHeight="1" x14ac:dyDescent="0.25">
      <c r="A231" s="3"/>
      <c r="B231" s="3"/>
      <c r="C231" s="1"/>
      <c r="D231" s="3"/>
      <c r="E231" s="3"/>
      <c r="F231" s="1"/>
      <c r="G231" s="3"/>
      <c r="H231" s="3"/>
      <c r="I231" s="3"/>
      <c r="J231" s="1"/>
      <c r="K231" s="1"/>
      <c r="L231" s="1"/>
      <c r="M231" s="35"/>
      <c r="N231" s="3"/>
      <c r="O231" s="1"/>
    </row>
    <row r="232" spans="1:15" ht="15" customHeight="1" x14ac:dyDescent="0.25">
      <c r="A232" s="3"/>
      <c r="B232" s="3"/>
      <c r="C232" s="1"/>
      <c r="D232" s="3"/>
      <c r="E232" s="3"/>
      <c r="F232" s="1"/>
      <c r="G232" s="3"/>
      <c r="H232" s="3"/>
      <c r="I232" s="3"/>
      <c r="J232" s="1"/>
      <c r="K232" s="1"/>
      <c r="L232" s="1"/>
      <c r="M232" s="35"/>
      <c r="N232" s="3"/>
      <c r="O232" s="1"/>
    </row>
    <row r="233" spans="1:15" ht="15" customHeight="1" x14ac:dyDescent="0.25">
      <c r="A233" s="3"/>
      <c r="B233" s="3"/>
      <c r="C233" s="1"/>
      <c r="D233" s="3"/>
      <c r="E233" s="3"/>
      <c r="F233" s="1"/>
      <c r="G233" s="3"/>
      <c r="H233" s="3"/>
      <c r="I233" s="3"/>
      <c r="J233" s="1"/>
      <c r="K233" s="1"/>
      <c r="L233" s="1"/>
      <c r="M233" s="35"/>
      <c r="N233" s="3"/>
      <c r="O233" s="1"/>
    </row>
    <row r="234" spans="1:15" ht="15" customHeight="1" x14ac:dyDescent="0.25">
      <c r="A234" s="3"/>
      <c r="B234" s="3"/>
      <c r="C234" s="1"/>
      <c r="D234" s="3"/>
      <c r="E234" s="3"/>
      <c r="F234" s="1"/>
      <c r="G234" s="3"/>
      <c r="H234" s="3"/>
      <c r="I234" s="3"/>
      <c r="J234" s="1"/>
      <c r="K234" s="1"/>
      <c r="L234" s="1"/>
      <c r="M234" s="35"/>
      <c r="N234" s="3"/>
      <c r="O234" s="1"/>
    </row>
    <row r="235" spans="1:15" ht="15" customHeight="1" x14ac:dyDescent="0.25">
      <c r="A235" s="3"/>
      <c r="B235" s="3"/>
      <c r="C235" s="1"/>
      <c r="D235" s="3"/>
      <c r="E235" s="3"/>
      <c r="F235" s="1"/>
      <c r="G235" s="3"/>
      <c r="H235" s="3"/>
      <c r="I235" s="3"/>
      <c r="J235" s="1"/>
      <c r="K235" s="1"/>
      <c r="L235" s="1"/>
      <c r="M235" s="35"/>
      <c r="N235" s="3"/>
      <c r="O235" s="1"/>
    </row>
    <row r="236" spans="1:15" ht="15" customHeight="1" x14ac:dyDescent="0.25">
      <c r="A236" s="3"/>
      <c r="B236" s="3"/>
      <c r="C236" s="1"/>
      <c r="D236" s="3"/>
      <c r="E236" s="3"/>
      <c r="F236" s="1"/>
      <c r="G236" s="3"/>
      <c r="H236" s="3"/>
      <c r="I236" s="3"/>
      <c r="J236" s="1"/>
      <c r="K236" s="1"/>
      <c r="L236" s="1"/>
      <c r="M236" s="35"/>
      <c r="N236" s="3"/>
      <c r="O236" s="1"/>
    </row>
    <row r="237" spans="1:15" ht="15" customHeight="1" x14ac:dyDescent="0.25">
      <c r="A237" s="3"/>
      <c r="B237" s="3"/>
      <c r="C237" s="1"/>
      <c r="D237" s="3"/>
      <c r="E237" s="3"/>
      <c r="F237" s="1"/>
      <c r="G237" s="3"/>
      <c r="H237" s="3"/>
      <c r="I237" s="3"/>
      <c r="J237" s="1"/>
      <c r="K237" s="1"/>
      <c r="L237" s="1"/>
      <c r="M237" s="35"/>
      <c r="N237" s="3"/>
      <c r="O237" s="1"/>
    </row>
    <row r="238" spans="1:15" ht="15" customHeight="1" x14ac:dyDescent="0.25">
      <c r="A238" s="3"/>
      <c r="B238" s="3"/>
      <c r="C238" s="1"/>
      <c r="D238" s="3"/>
      <c r="E238" s="3"/>
      <c r="F238" s="1"/>
      <c r="G238" s="3"/>
      <c r="H238" s="3"/>
      <c r="I238" s="3"/>
      <c r="J238" s="1"/>
      <c r="K238" s="1"/>
      <c r="L238" s="1"/>
      <c r="M238" s="35"/>
      <c r="N238" s="3"/>
      <c r="O238" s="1"/>
    </row>
    <row r="239" spans="1:15" ht="15" customHeight="1" x14ac:dyDescent="0.25">
      <c r="A239" s="3"/>
      <c r="B239" s="3"/>
      <c r="C239" s="1"/>
      <c r="D239" s="3"/>
      <c r="E239" s="3"/>
      <c r="F239" s="1"/>
      <c r="G239" s="3"/>
      <c r="H239" s="3"/>
      <c r="I239" s="3"/>
      <c r="J239" s="1"/>
      <c r="K239" s="1"/>
      <c r="L239" s="1"/>
      <c r="M239" s="35"/>
      <c r="N239" s="3"/>
      <c r="O239" s="1"/>
    </row>
    <row r="240" spans="1:15" ht="15" customHeight="1" x14ac:dyDescent="0.25">
      <c r="A240" s="3"/>
      <c r="B240" s="3"/>
      <c r="C240" s="1"/>
      <c r="D240" s="3"/>
      <c r="E240" s="3"/>
      <c r="F240" s="1"/>
      <c r="G240" s="3"/>
      <c r="H240" s="3"/>
      <c r="I240" s="3"/>
      <c r="J240" s="1"/>
      <c r="K240" s="1"/>
      <c r="L240" s="1"/>
      <c r="M240" s="35"/>
      <c r="N240" s="3"/>
      <c r="O240" s="1"/>
    </row>
    <row r="241" spans="1:15" ht="15" customHeight="1" x14ac:dyDescent="0.25">
      <c r="A241" s="3"/>
      <c r="B241" s="3"/>
      <c r="C241" s="1"/>
      <c r="D241" s="3"/>
      <c r="E241" s="3"/>
      <c r="F241" s="1"/>
      <c r="G241" s="3"/>
      <c r="H241" s="3"/>
      <c r="I241" s="3"/>
      <c r="J241" s="1"/>
      <c r="K241" s="1"/>
      <c r="L241" s="1"/>
      <c r="M241" s="35"/>
      <c r="N241" s="3"/>
      <c r="O241" s="1"/>
    </row>
    <row r="242" spans="1:15" ht="15" customHeight="1" x14ac:dyDescent="0.25">
      <c r="A242" s="3"/>
      <c r="B242" s="3"/>
      <c r="C242" s="1"/>
      <c r="D242" s="3"/>
      <c r="E242" s="3"/>
      <c r="F242" s="1"/>
      <c r="G242" s="3"/>
      <c r="H242" s="3"/>
      <c r="I242" s="3"/>
      <c r="J242" s="1"/>
      <c r="K242" s="1"/>
      <c r="L242" s="1"/>
      <c r="M242" s="35"/>
      <c r="N242" s="3"/>
      <c r="O242" s="1"/>
    </row>
    <row r="243" spans="1:15" ht="15" customHeight="1" x14ac:dyDescent="0.25">
      <c r="A243" s="3"/>
      <c r="B243" s="3"/>
      <c r="C243" s="1"/>
      <c r="D243" s="3"/>
      <c r="E243" s="3"/>
      <c r="F243" s="1"/>
      <c r="G243" s="36"/>
      <c r="H243" s="36"/>
      <c r="I243" s="36"/>
      <c r="J243" s="1"/>
      <c r="K243" s="1"/>
      <c r="L243" s="1"/>
      <c r="M243" s="37"/>
      <c r="N243" s="3"/>
      <c r="O243" s="1"/>
    </row>
    <row r="244" spans="1:15" ht="15" customHeight="1" x14ac:dyDescent="0.25">
      <c r="A244" s="3"/>
      <c r="B244" s="3"/>
      <c r="C244" s="1"/>
      <c r="D244" s="3"/>
      <c r="E244" s="3"/>
      <c r="F244" s="1"/>
      <c r="G244" s="3"/>
      <c r="H244" s="3"/>
      <c r="I244" s="3"/>
      <c r="J244" s="1"/>
      <c r="K244" s="1"/>
      <c r="L244" s="1"/>
      <c r="M244" s="35"/>
      <c r="N244" s="3"/>
      <c r="O244" s="1"/>
    </row>
    <row r="245" spans="1:15" ht="15" customHeight="1" x14ac:dyDescent="0.25">
      <c r="A245" s="3"/>
      <c r="B245" s="3"/>
      <c r="C245" s="1"/>
      <c r="D245" s="3"/>
      <c r="E245" s="3"/>
      <c r="F245" s="1"/>
      <c r="G245" s="3"/>
      <c r="H245" s="3"/>
      <c r="I245" s="3"/>
      <c r="J245" s="1"/>
      <c r="K245" s="1"/>
      <c r="L245" s="1"/>
      <c r="M245" s="35"/>
      <c r="N245" s="3"/>
      <c r="O245" s="1"/>
    </row>
    <row r="246" spans="1:15" ht="15" customHeight="1" x14ac:dyDescent="0.25">
      <c r="A246" s="3"/>
      <c r="B246" s="3"/>
      <c r="C246" s="1"/>
      <c r="D246" s="3"/>
      <c r="E246" s="3"/>
      <c r="F246" s="1"/>
      <c r="G246" s="3"/>
      <c r="H246" s="3"/>
      <c r="I246" s="3"/>
      <c r="J246" s="1"/>
      <c r="K246" s="1"/>
      <c r="L246" s="1"/>
      <c r="M246" s="35"/>
      <c r="N246" s="3"/>
      <c r="O246" s="1"/>
    </row>
    <row r="247" spans="1:15" ht="15" customHeight="1" x14ac:dyDescent="0.25">
      <c r="A247" s="3"/>
      <c r="B247" s="3"/>
      <c r="C247" s="1"/>
      <c r="D247" s="3"/>
      <c r="E247" s="3"/>
      <c r="F247" s="1"/>
      <c r="G247" s="3"/>
      <c r="H247" s="3"/>
      <c r="I247" s="3"/>
      <c r="J247" s="1"/>
      <c r="K247" s="1"/>
      <c r="L247" s="1"/>
      <c r="M247" s="35"/>
      <c r="N247" s="3"/>
      <c r="O247" s="1"/>
    </row>
    <row r="248" spans="1:15" ht="15" customHeight="1" x14ac:dyDescent="0.25">
      <c r="A248" s="3"/>
      <c r="B248" s="3"/>
      <c r="C248" s="1"/>
      <c r="D248" s="3"/>
      <c r="E248" s="3"/>
      <c r="F248" s="1"/>
      <c r="G248" s="3"/>
      <c r="H248" s="3"/>
      <c r="I248" s="3"/>
      <c r="J248" s="1"/>
      <c r="K248" s="1"/>
      <c r="L248" s="1"/>
      <c r="M248" s="35"/>
      <c r="N248" s="3"/>
      <c r="O248" s="1"/>
    </row>
    <row r="249" spans="1:15" ht="15" customHeight="1" x14ac:dyDescent="0.25">
      <c r="A249" s="3"/>
      <c r="B249" s="3"/>
      <c r="C249" s="1"/>
      <c r="D249" s="3"/>
      <c r="E249" s="3"/>
      <c r="F249" s="1"/>
      <c r="G249" s="3"/>
      <c r="H249" s="3"/>
      <c r="I249" s="3"/>
      <c r="J249" s="1"/>
      <c r="K249" s="1"/>
      <c r="L249" s="1"/>
      <c r="M249" s="35"/>
      <c r="N249" s="3"/>
      <c r="O249" s="1"/>
    </row>
    <row r="250" spans="1:15" ht="15" customHeight="1" x14ac:dyDescent="0.25">
      <c r="A250" s="3"/>
      <c r="B250" s="3"/>
      <c r="C250" s="1"/>
      <c r="D250" s="3"/>
      <c r="E250" s="3"/>
      <c r="F250" s="1"/>
      <c r="G250" s="3"/>
      <c r="H250" s="3"/>
      <c r="I250" s="3"/>
      <c r="J250" s="1"/>
      <c r="K250" s="1"/>
      <c r="L250" s="1"/>
      <c r="M250" s="35"/>
      <c r="N250" s="3"/>
      <c r="O250" s="1"/>
    </row>
    <row r="251" spans="1:15" ht="15" customHeight="1" x14ac:dyDescent="0.25">
      <c r="A251" s="3"/>
      <c r="B251" s="3"/>
      <c r="C251" s="1"/>
      <c r="D251" s="3"/>
      <c r="E251" s="3"/>
      <c r="F251" s="1"/>
      <c r="G251" s="3"/>
      <c r="H251" s="3"/>
      <c r="I251" s="3"/>
      <c r="J251" s="1"/>
      <c r="K251" s="1"/>
      <c r="L251" s="1"/>
      <c r="M251" s="35"/>
      <c r="N251" s="3"/>
      <c r="O251" s="1"/>
    </row>
    <row r="252" spans="1:15" ht="15" customHeight="1" x14ac:dyDescent="0.25">
      <c r="A252" s="3"/>
      <c r="B252" s="3"/>
      <c r="C252" s="1"/>
      <c r="D252" s="3"/>
      <c r="E252" s="3"/>
      <c r="F252" s="1"/>
      <c r="G252" s="3"/>
      <c r="H252" s="3"/>
      <c r="I252" s="3"/>
      <c r="J252" s="1"/>
      <c r="K252" s="1"/>
      <c r="L252" s="1"/>
      <c r="M252" s="35"/>
      <c r="N252" s="3"/>
      <c r="O252" s="1"/>
    </row>
    <row r="253" spans="1:15" ht="15" customHeight="1" x14ac:dyDescent="0.25">
      <c r="A253" s="3"/>
      <c r="B253" s="3"/>
      <c r="C253" s="1"/>
      <c r="D253" s="3"/>
      <c r="E253" s="3"/>
      <c r="F253" s="1"/>
      <c r="G253" s="4"/>
      <c r="H253" s="4"/>
      <c r="I253" s="4"/>
      <c r="J253" s="1"/>
      <c r="K253" s="1"/>
      <c r="L253" s="1"/>
      <c r="M253" s="4"/>
      <c r="N253" s="3"/>
      <c r="O253" s="1"/>
    </row>
    <row r="254" spans="1:15" ht="15" customHeight="1" x14ac:dyDescent="0.25">
      <c r="A254" s="3"/>
      <c r="B254" s="3"/>
      <c r="C254" s="1"/>
      <c r="D254" s="3"/>
      <c r="E254" s="3"/>
      <c r="F254" s="1"/>
      <c r="G254" s="3"/>
      <c r="H254" s="3"/>
      <c r="I254" s="3"/>
      <c r="J254" s="1"/>
      <c r="K254" s="1"/>
      <c r="L254" s="1"/>
      <c r="M254" s="35"/>
      <c r="N254" s="3"/>
      <c r="O254" s="1"/>
    </row>
    <row r="255" spans="1:15" ht="15" customHeight="1" x14ac:dyDescent="0.25">
      <c r="A255" s="3"/>
      <c r="B255" s="3"/>
      <c r="C255" s="1"/>
      <c r="D255" s="3"/>
      <c r="E255" s="3"/>
      <c r="F255" s="1"/>
      <c r="G255" s="3"/>
      <c r="H255" s="3"/>
      <c r="I255" s="3"/>
      <c r="J255" s="1"/>
      <c r="K255" s="1"/>
      <c r="L255" s="1"/>
      <c r="M255" s="35"/>
      <c r="N255" s="3"/>
      <c r="O255" s="1"/>
    </row>
    <row r="256" spans="1:15" ht="15" customHeight="1" x14ac:dyDescent="0.25">
      <c r="A256" s="3"/>
      <c r="B256" s="3"/>
      <c r="C256" s="1"/>
      <c r="D256" s="3"/>
      <c r="E256" s="3"/>
      <c r="F256" s="1"/>
      <c r="G256" s="3"/>
      <c r="H256" s="3"/>
      <c r="I256" s="3"/>
      <c r="J256" s="1"/>
      <c r="K256" s="1"/>
      <c r="L256" s="1"/>
      <c r="M256" s="35"/>
      <c r="N256" s="3"/>
      <c r="O256" s="1"/>
    </row>
    <row r="257" spans="1:15" ht="15" customHeight="1" x14ac:dyDescent="0.25">
      <c r="A257" s="3"/>
      <c r="B257" s="3"/>
      <c r="C257" s="1"/>
      <c r="D257" s="3"/>
      <c r="E257" s="3"/>
      <c r="F257" s="1"/>
      <c r="G257" s="3"/>
      <c r="H257" s="3"/>
      <c r="I257" s="3"/>
      <c r="J257" s="1"/>
      <c r="K257" s="1"/>
      <c r="L257" s="1"/>
      <c r="M257" s="35"/>
      <c r="N257" s="3"/>
      <c r="O257" s="1"/>
    </row>
    <row r="258" spans="1:15" ht="15" customHeight="1" x14ac:dyDescent="0.25">
      <c r="A258" s="3"/>
      <c r="B258" s="3"/>
      <c r="C258" s="1"/>
      <c r="D258" s="3"/>
      <c r="E258" s="3"/>
      <c r="F258" s="1"/>
      <c r="G258" s="3"/>
      <c r="H258" s="3"/>
      <c r="I258" s="3"/>
      <c r="J258" s="1"/>
      <c r="K258" s="1"/>
      <c r="L258" s="1"/>
      <c r="M258" s="35"/>
      <c r="N258" s="3"/>
      <c r="O258" s="1"/>
    </row>
    <row r="259" spans="1:15" ht="15" customHeight="1" x14ac:dyDescent="0.25">
      <c r="A259" s="3"/>
      <c r="B259" s="3"/>
      <c r="C259" s="1"/>
      <c r="D259" s="3"/>
      <c r="E259" s="3"/>
      <c r="F259" s="1"/>
      <c r="G259" s="3"/>
      <c r="H259" s="3"/>
      <c r="I259" s="3"/>
      <c r="J259" s="1"/>
      <c r="K259" s="1"/>
      <c r="L259" s="1"/>
      <c r="M259" s="35"/>
      <c r="N259" s="3"/>
      <c r="O259" s="1"/>
    </row>
    <row r="260" spans="1:15" ht="15" customHeight="1" x14ac:dyDescent="0.25">
      <c r="A260" s="3"/>
      <c r="B260" s="3"/>
      <c r="C260" s="1"/>
      <c r="D260" s="3"/>
      <c r="E260" s="3"/>
      <c r="F260" s="1"/>
      <c r="G260" s="3"/>
      <c r="H260" s="3"/>
      <c r="I260" s="3"/>
      <c r="J260" s="1"/>
      <c r="K260" s="1"/>
      <c r="L260" s="1"/>
      <c r="M260" s="35"/>
      <c r="N260" s="3"/>
      <c r="O260" s="1"/>
    </row>
    <row r="261" spans="1:15" ht="15" customHeight="1" x14ac:dyDescent="0.25">
      <c r="A261" s="3"/>
      <c r="B261" s="3"/>
      <c r="C261" s="1"/>
      <c r="D261" s="3"/>
      <c r="E261" s="3"/>
      <c r="F261" s="1"/>
      <c r="G261" s="3"/>
      <c r="H261" s="3"/>
      <c r="I261" s="3"/>
      <c r="J261" s="1"/>
      <c r="K261" s="1"/>
      <c r="L261" s="1"/>
      <c r="M261" s="35"/>
      <c r="N261" s="3"/>
      <c r="O261" s="1"/>
    </row>
    <row r="262" spans="1:15" ht="15" customHeight="1" x14ac:dyDescent="0.25">
      <c r="A262" s="3"/>
      <c r="B262" s="3"/>
      <c r="C262" s="1"/>
      <c r="D262" s="3"/>
      <c r="E262" s="3"/>
      <c r="F262" s="1"/>
      <c r="G262" s="3"/>
      <c r="H262" s="3"/>
      <c r="I262" s="3"/>
      <c r="J262" s="1"/>
      <c r="K262" s="1"/>
      <c r="L262" s="1"/>
      <c r="M262" s="35"/>
      <c r="N262" s="3"/>
      <c r="O262" s="1"/>
    </row>
    <row r="263" spans="1:15" ht="15" customHeight="1" x14ac:dyDescent="0.25">
      <c r="A263" s="3"/>
      <c r="B263" s="3"/>
      <c r="C263" s="1"/>
      <c r="D263" s="3"/>
      <c r="E263" s="3"/>
      <c r="F263" s="1"/>
      <c r="G263" s="3"/>
      <c r="H263" s="3"/>
      <c r="I263" s="3"/>
      <c r="J263" s="1"/>
      <c r="K263" s="1"/>
      <c r="L263" s="1"/>
      <c r="M263" s="35"/>
      <c r="N263" s="3"/>
      <c r="O263" s="1"/>
    </row>
    <row r="264" spans="1:15" ht="15" customHeight="1" x14ac:dyDescent="0.25">
      <c r="A264" s="3"/>
      <c r="B264" s="3"/>
      <c r="C264" s="1"/>
      <c r="D264" s="3"/>
      <c r="E264" s="3"/>
      <c r="F264" s="1"/>
      <c r="G264" s="3"/>
      <c r="H264" s="3"/>
      <c r="I264" s="3"/>
      <c r="J264" s="1"/>
      <c r="K264" s="1"/>
      <c r="L264" s="1"/>
      <c r="M264" s="35"/>
      <c r="N264" s="3"/>
      <c r="O264" s="1"/>
    </row>
    <row r="265" spans="1:15" ht="15" customHeight="1" x14ac:dyDescent="0.25">
      <c r="A265" s="3"/>
      <c r="B265" s="3"/>
      <c r="C265" s="1"/>
      <c r="D265" s="3"/>
      <c r="E265" s="3"/>
      <c r="F265" s="1"/>
      <c r="G265" s="3"/>
      <c r="H265" s="3"/>
      <c r="I265" s="3"/>
      <c r="J265" s="1"/>
      <c r="K265" s="1"/>
      <c r="L265" s="1"/>
      <c r="M265" s="35"/>
      <c r="N265" s="3"/>
      <c r="O265" s="1"/>
    </row>
    <row r="266" spans="1:15" ht="15" customHeight="1" x14ac:dyDescent="0.25">
      <c r="A266" s="3"/>
      <c r="B266" s="3"/>
      <c r="C266" s="1"/>
      <c r="D266" s="3"/>
      <c r="E266" s="3"/>
      <c r="F266" s="1"/>
      <c r="G266" s="3"/>
      <c r="H266" s="3"/>
      <c r="I266" s="3"/>
      <c r="J266" s="1"/>
      <c r="K266" s="1"/>
      <c r="L266" s="1"/>
      <c r="M266" s="35"/>
      <c r="N266" s="3"/>
      <c r="O266" s="1"/>
    </row>
    <row r="267" spans="1:15" ht="15" customHeight="1" x14ac:dyDescent="0.25">
      <c r="A267" s="3"/>
      <c r="B267" s="3"/>
      <c r="C267" s="1"/>
      <c r="D267" s="3"/>
      <c r="E267" s="3"/>
      <c r="F267" s="1"/>
      <c r="G267" s="3"/>
      <c r="H267" s="3"/>
      <c r="I267" s="3"/>
      <c r="J267" s="1"/>
      <c r="K267" s="1"/>
      <c r="L267" s="1"/>
      <c r="M267" s="35"/>
      <c r="N267" s="3"/>
      <c r="O267" s="1"/>
    </row>
    <row r="268" spans="1:15" ht="15" customHeight="1" x14ac:dyDescent="0.25">
      <c r="A268" s="3"/>
      <c r="B268" s="3"/>
      <c r="C268" s="1"/>
      <c r="D268" s="3"/>
      <c r="E268" s="3"/>
      <c r="F268" s="1"/>
      <c r="G268" s="3"/>
      <c r="H268" s="3"/>
      <c r="I268" s="3"/>
      <c r="J268" s="1"/>
      <c r="K268" s="1"/>
      <c r="L268" s="1"/>
      <c r="M268" s="35"/>
      <c r="N268" s="3"/>
      <c r="O268" s="1"/>
    </row>
    <row r="269" spans="1:15" ht="15" customHeight="1" x14ac:dyDescent="0.25">
      <c r="A269" s="3"/>
      <c r="B269" s="3"/>
      <c r="C269" s="1"/>
      <c r="D269" s="3"/>
      <c r="E269" s="3"/>
      <c r="F269" s="1"/>
      <c r="G269" s="3"/>
      <c r="H269" s="3"/>
      <c r="I269" s="3"/>
      <c r="J269" s="1"/>
      <c r="K269" s="1"/>
      <c r="L269" s="1"/>
      <c r="M269" s="35"/>
      <c r="N269" s="3"/>
      <c r="O269" s="1"/>
    </row>
    <row r="270" spans="1:15" ht="15" customHeight="1" x14ac:dyDescent="0.25">
      <c r="A270" s="3"/>
      <c r="B270" s="3"/>
      <c r="C270" s="1"/>
      <c r="D270" s="3"/>
      <c r="E270" s="3"/>
      <c r="F270" s="1"/>
      <c r="G270" s="3"/>
      <c r="H270" s="3"/>
      <c r="I270" s="3"/>
      <c r="J270" s="1"/>
      <c r="K270" s="1"/>
      <c r="L270" s="1"/>
      <c r="M270" s="35"/>
      <c r="N270" s="3"/>
      <c r="O270" s="1"/>
    </row>
    <row r="271" spans="1:15" ht="15" customHeight="1" x14ac:dyDescent="0.25">
      <c r="A271" s="3"/>
      <c r="B271" s="3"/>
      <c r="C271" s="1"/>
      <c r="D271" s="3"/>
      <c r="E271" s="3"/>
      <c r="F271" s="1"/>
      <c r="G271" s="3"/>
      <c r="H271" s="3"/>
      <c r="I271" s="3"/>
      <c r="J271" s="1"/>
      <c r="K271" s="1"/>
      <c r="L271" s="1"/>
      <c r="M271" s="35"/>
      <c r="N271" s="3"/>
      <c r="O271" s="1"/>
    </row>
    <row r="272" spans="1:15" ht="15" customHeight="1" x14ac:dyDescent="0.25">
      <c r="A272" s="3"/>
      <c r="B272" s="3"/>
      <c r="C272" s="1"/>
      <c r="D272" s="3"/>
      <c r="E272" s="3"/>
      <c r="F272" s="1"/>
      <c r="G272" s="3"/>
      <c r="H272" s="3"/>
      <c r="I272" s="3"/>
      <c r="J272" s="1"/>
      <c r="K272" s="1"/>
      <c r="L272" s="1"/>
      <c r="M272" s="35"/>
      <c r="N272" s="3"/>
      <c r="O272" s="1"/>
    </row>
    <row r="273" spans="1:15" ht="15" customHeight="1" x14ac:dyDescent="0.25">
      <c r="A273" s="3"/>
      <c r="B273" s="3"/>
      <c r="C273" s="1"/>
      <c r="D273" s="3"/>
      <c r="E273" s="3"/>
      <c r="F273" s="1"/>
      <c r="G273" s="3"/>
      <c r="H273" s="3"/>
      <c r="I273" s="3"/>
      <c r="J273" s="1"/>
      <c r="K273" s="1"/>
      <c r="L273" s="1"/>
      <c r="M273" s="35"/>
      <c r="N273" s="3"/>
      <c r="O273" s="1"/>
    </row>
    <row r="274" spans="1:15" ht="15" customHeight="1" x14ac:dyDescent="0.25">
      <c r="A274" s="3"/>
      <c r="B274" s="3"/>
      <c r="C274" s="1"/>
      <c r="D274" s="3"/>
      <c r="E274" s="3"/>
      <c r="F274" s="1"/>
      <c r="G274" s="3"/>
      <c r="H274" s="3"/>
      <c r="I274" s="3"/>
      <c r="J274" s="1"/>
      <c r="K274" s="1"/>
      <c r="L274" s="1"/>
      <c r="M274" s="35"/>
      <c r="N274" s="3"/>
      <c r="O274" s="1"/>
    </row>
    <row r="275" spans="1:15" ht="15" customHeight="1" x14ac:dyDescent="0.25">
      <c r="A275" s="3"/>
      <c r="B275" s="3"/>
      <c r="C275" s="1"/>
      <c r="D275" s="3"/>
      <c r="E275" s="3"/>
      <c r="F275" s="1"/>
      <c r="G275" s="3"/>
      <c r="H275" s="3"/>
      <c r="I275" s="3"/>
      <c r="J275" s="1"/>
      <c r="K275" s="1"/>
      <c r="L275" s="1"/>
      <c r="M275" s="35"/>
      <c r="N275" s="3"/>
      <c r="O275" s="1"/>
    </row>
    <row r="276" spans="1:15" ht="15" customHeight="1" x14ac:dyDescent="0.25">
      <c r="A276" s="3"/>
      <c r="B276" s="3"/>
      <c r="C276" s="1"/>
      <c r="D276" s="3"/>
      <c r="E276" s="3"/>
      <c r="F276" s="1"/>
      <c r="G276" s="3"/>
      <c r="H276" s="3"/>
      <c r="I276" s="3"/>
      <c r="J276" s="1"/>
      <c r="K276" s="1"/>
      <c r="L276" s="1"/>
      <c r="M276" s="35"/>
      <c r="N276" s="3"/>
      <c r="O276" s="1"/>
    </row>
    <row r="277" spans="1:15" ht="15" customHeight="1" x14ac:dyDescent="0.25">
      <c r="A277" s="3"/>
      <c r="B277" s="3"/>
      <c r="C277" s="1"/>
      <c r="D277" s="3"/>
      <c r="E277" s="3"/>
      <c r="F277" s="1"/>
      <c r="G277" s="3"/>
      <c r="H277" s="3"/>
      <c r="I277" s="3"/>
      <c r="J277" s="1"/>
      <c r="K277" s="1"/>
      <c r="L277" s="1"/>
      <c r="M277" s="35"/>
      <c r="N277" s="3"/>
      <c r="O277" s="1"/>
    </row>
    <row r="278" spans="1:15" ht="15" customHeight="1" x14ac:dyDescent="0.25">
      <c r="A278" s="3"/>
      <c r="B278" s="3"/>
      <c r="C278" s="1"/>
      <c r="D278" s="3"/>
      <c r="E278" s="3"/>
      <c r="F278" s="1"/>
      <c r="G278" s="3"/>
      <c r="H278" s="3"/>
      <c r="I278" s="3"/>
      <c r="J278" s="1"/>
      <c r="K278" s="1"/>
      <c r="L278" s="1"/>
      <c r="M278" s="35"/>
      <c r="N278" s="3"/>
      <c r="O278" s="1"/>
    </row>
    <row r="279" spans="1:15" ht="15" customHeight="1" x14ac:dyDescent="0.25">
      <c r="A279" s="3"/>
      <c r="B279" s="3"/>
      <c r="C279" s="1"/>
      <c r="D279" s="3"/>
      <c r="E279" s="3"/>
      <c r="F279" s="1"/>
      <c r="G279" s="3"/>
      <c r="H279" s="3"/>
      <c r="I279" s="3"/>
      <c r="J279" s="1"/>
      <c r="K279" s="1"/>
      <c r="L279" s="1"/>
      <c r="M279" s="35"/>
      <c r="N279" s="3"/>
      <c r="O279" s="1"/>
    </row>
    <row r="280" spans="1:15" ht="15" customHeight="1" x14ac:dyDescent="0.25">
      <c r="A280" s="3"/>
      <c r="B280" s="3"/>
      <c r="C280" s="1"/>
      <c r="D280" s="3"/>
      <c r="E280" s="3"/>
      <c r="F280" s="1"/>
      <c r="G280" s="3"/>
      <c r="H280" s="3"/>
      <c r="I280" s="3"/>
      <c r="J280" s="1"/>
      <c r="K280" s="1"/>
      <c r="L280" s="1"/>
      <c r="M280" s="35"/>
      <c r="N280" s="3"/>
      <c r="O280" s="1"/>
    </row>
    <row r="281" spans="1:15" ht="15" customHeight="1" x14ac:dyDescent="0.25">
      <c r="A281" s="3"/>
      <c r="B281" s="3"/>
      <c r="C281" s="1"/>
      <c r="D281" s="3"/>
      <c r="E281" s="3"/>
      <c r="F281" s="1"/>
      <c r="G281" s="3"/>
      <c r="H281" s="3"/>
      <c r="I281" s="3"/>
      <c r="J281" s="1"/>
      <c r="K281" s="1"/>
      <c r="L281" s="1"/>
      <c r="M281" s="35"/>
      <c r="N281" s="3"/>
      <c r="O281" s="1"/>
    </row>
    <row r="282" spans="1:15" ht="15" customHeight="1" x14ac:dyDescent="0.25">
      <c r="A282" s="3"/>
      <c r="B282" s="3"/>
      <c r="C282" s="1"/>
      <c r="D282" s="3"/>
      <c r="E282" s="3"/>
      <c r="F282" s="1"/>
      <c r="G282" s="3"/>
      <c r="H282" s="3"/>
      <c r="I282" s="3"/>
      <c r="J282" s="1"/>
      <c r="K282" s="1"/>
      <c r="L282" s="1"/>
      <c r="M282" s="35"/>
      <c r="N282" s="3"/>
      <c r="O282" s="1"/>
    </row>
    <row r="283" spans="1:15" ht="15" customHeight="1" x14ac:dyDescent="0.25">
      <c r="A283" s="3"/>
      <c r="B283" s="3"/>
      <c r="C283" s="1"/>
      <c r="D283" s="3"/>
      <c r="E283" s="3"/>
      <c r="F283" s="1"/>
      <c r="G283" s="3"/>
      <c r="H283" s="3"/>
      <c r="I283" s="3"/>
      <c r="J283" s="1"/>
      <c r="K283" s="1"/>
      <c r="L283" s="1"/>
      <c r="M283" s="35"/>
      <c r="N283" s="3"/>
      <c r="O283" s="1"/>
    </row>
    <row r="284" spans="1:15" ht="15" customHeight="1" x14ac:dyDescent="0.25">
      <c r="A284" s="3"/>
      <c r="B284" s="3"/>
      <c r="C284" s="1"/>
      <c r="D284" s="3"/>
      <c r="E284" s="3"/>
      <c r="F284" s="1"/>
      <c r="G284" s="3"/>
      <c r="H284" s="3"/>
      <c r="I284" s="3"/>
      <c r="J284" s="1"/>
      <c r="K284" s="1"/>
      <c r="L284" s="1"/>
      <c r="M284" s="35"/>
      <c r="N284" s="3"/>
      <c r="O284" s="1"/>
    </row>
    <row r="285" spans="1:15" ht="15" customHeight="1" x14ac:dyDescent="0.25">
      <c r="A285" s="3"/>
      <c r="B285" s="3"/>
      <c r="C285" s="1"/>
      <c r="D285" s="3"/>
      <c r="E285" s="3"/>
      <c r="F285" s="1"/>
      <c r="G285" s="3"/>
      <c r="H285" s="3"/>
      <c r="I285" s="3"/>
      <c r="J285" s="1"/>
      <c r="K285" s="1"/>
      <c r="L285" s="1"/>
      <c r="M285" s="35"/>
      <c r="N285" s="3"/>
      <c r="O285" s="1"/>
    </row>
    <row r="286" spans="1:15" ht="15" customHeight="1" x14ac:dyDescent="0.25">
      <c r="A286" s="3"/>
      <c r="B286" s="3"/>
      <c r="C286" s="1"/>
      <c r="D286" s="3"/>
      <c r="E286" s="3"/>
      <c r="F286" s="1"/>
      <c r="G286" s="3"/>
      <c r="H286" s="3"/>
      <c r="I286" s="3"/>
      <c r="J286" s="1"/>
      <c r="K286" s="1"/>
      <c r="L286" s="1"/>
      <c r="M286" s="35"/>
      <c r="N286" s="3"/>
      <c r="O286" s="1"/>
    </row>
    <row r="287" spans="1:15" ht="15" customHeight="1" x14ac:dyDescent="0.25">
      <c r="A287" s="3"/>
      <c r="B287" s="3"/>
      <c r="C287" s="1"/>
      <c r="D287" s="3"/>
      <c r="E287" s="3"/>
      <c r="F287" s="1"/>
      <c r="G287" s="3"/>
      <c r="H287" s="3"/>
      <c r="I287" s="3"/>
      <c r="J287" s="1"/>
      <c r="K287" s="1"/>
      <c r="L287" s="1"/>
      <c r="M287" s="35"/>
      <c r="N287" s="3"/>
      <c r="O287" s="1"/>
    </row>
    <row r="288" spans="1:15" ht="15" customHeight="1" x14ac:dyDescent="0.25">
      <c r="A288" s="3"/>
      <c r="B288" s="3"/>
      <c r="C288" s="1"/>
      <c r="D288" s="3"/>
      <c r="E288" s="3"/>
      <c r="F288" s="1"/>
      <c r="G288" s="3"/>
      <c r="H288" s="3"/>
      <c r="I288" s="3"/>
      <c r="J288" s="1"/>
      <c r="K288" s="1"/>
      <c r="L288" s="1"/>
      <c r="M288" s="35"/>
      <c r="N288" s="3"/>
      <c r="O288" s="1"/>
    </row>
    <row r="289" spans="1:15" ht="15" customHeight="1" x14ac:dyDescent="0.25">
      <c r="A289" s="3"/>
      <c r="B289" s="3"/>
      <c r="C289" s="1"/>
      <c r="D289" s="3"/>
      <c r="E289" s="3"/>
      <c r="F289" s="1"/>
      <c r="G289" s="3"/>
      <c r="H289" s="3"/>
      <c r="I289" s="3"/>
      <c r="J289" s="1"/>
      <c r="K289" s="1"/>
      <c r="L289" s="1"/>
      <c r="M289" s="35"/>
      <c r="N289" s="3"/>
      <c r="O289" s="1"/>
    </row>
    <row r="290" spans="1:15" ht="15" customHeight="1" x14ac:dyDescent="0.25">
      <c r="A290" s="3"/>
      <c r="B290" s="3"/>
      <c r="C290" s="1"/>
      <c r="D290" s="3"/>
      <c r="E290" s="3"/>
      <c r="F290" s="1"/>
      <c r="G290" s="3"/>
      <c r="H290" s="3"/>
      <c r="I290" s="3"/>
      <c r="J290" s="1"/>
      <c r="K290" s="1"/>
      <c r="L290" s="1"/>
      <c r="M290" s="35"/>
      <c r="N290" s="3"/>
      <c r="O290" s="1"/>
    </row>
    <row r="291" spans="1:15" ht="15" customHeight="1" x14ac:dyDescent="0.25">
      <c r="A291" s="3"/>
      <c r="B291" s="3"/>
      <c r="C291" s="1"/>
      <c r="D291" s="3"/>
      <c r="E291" s="3"/>
      <c r="F291" s="1"/>
      <c r="G291" s="3"/>
      <c r="H291" s="3"/>
      <c r="I291" s="3"/>
      <c r="J291" s="1"/>
      <c r="K291" s="1"/>
      <c r="L291" s="1"/>
      <c r="M291" s="35"/>
      <c r="N291" s="3"/>
      <c r="O291" s="1"/>
    </row>
    <row r="292" spans="1:15" ht="15" customHeight="1" x14ac:dyDescent="0.25">
      <c r="A292" s="3"/>
      <c r="B292" s="3"/>
      <c r="C292" s="1"/>
      <c r="D292" s="3"/>
      <c r="E292" s="3"/>
      <c r="F292" s="1"/>
      <c r="G292" s="3"/>
      <c r="H292" s="3"/>
      <c r="I292" s="3"/>
      <c r="J292" s="1"/>
      <c r="K292" s="1"/>
      <c r="L292" s="1"/>
      <c r="M292" s="35"/>
      <c r="N292" s="3"/>
      <c r="O292" s="1"/>
    </row>
    <row r="293" spans="1:15" ht="15" customHeight="1" x14ac:dyDescent="0.25">
      <c r="A293" s="3"/>
      <c r="B293" s="3"/>
      <c r="C293" s="1"/>
      <c r="D293" s="3"/>
      <c r="E293" s="3"/>
      <c r="F293" s="1"/>
      <c r="G293" s="3"/>
      <c r="H293" s="3"/>
      <c r="I293" s="3"/>
      <c r="J293" s="1"/>
      <c r="K293" s="1"/>
      <c r="L293" s="1"/>
      <c r="M293" s="35"/>
      <c r="N293" s="3"/>
      <c r="O293" s="1"/>
    </row>
    <row r="294" spans="1:15" ht="15" customHeight="1" x14ac:dyDescent="0.25">
      <c r="A294" s="3"/>
      <c r="B294" s="3"/>
      <c r="C294" s="1"/>
      <c r="D294" s="3"/>
      <c r="E294" s="3"/>
      <c r="F294" s="1"/>
      <c r="G294" s="3"/>
      <c r="H294" s="3"/>
      <c r="I294" s="3"/>
      <c r="J294" s="1"/>
      <c r="K294" s="1"/>
      <c r="L294" s="1"/>
      <c r="M294" s="35"/>
      <c r="N294" s="3"/>
      <c r="O294" s="1"/>
    </row>
    <row r="295" spans="1:15" ht="15" customHeight="1" x14ac:dyDescent="0.25">
      <c r="A295" s="3"/>
      <c r="B295" s="3"/>
      <c r="C295" s="1"/>
      <c r="D295" s="3"/>
      <c r="E295" s="3"/>
      <c r="F295" s="1"/>
      <c r="G295" s="3"/>
      <c r="H295" s="3"/>
      <c r="I295" s="3"/>
      <c r="J295" s="1"/>
      <c r="K295" s="1"/>
      <c r="L295" s="1"/>
      <c r="M295" s="35"/>
      <c r="N295" s="3"/>
      <c r="O295" s="1"/>
    </row>
    <row r="296" spans="1:15" ht="15" customHeight="1" x14ac:dyDescent="0.25">
      <c r="A296" s="3"/>
      <c r="B296" s="3"/>
      <c r="C296" s="1"/>
      <c r="D296" s="3"/>
      <c r="E296" s="3"/>
      <c r="F296" s="1"/>
      <c r="G296" s="3"/>
      <c r="H296" s="3"/>
      <c r="I296" s="3"/>
      <c r="J296" s="1"/>
      <c r="K296" s="1"/>
      <c r="L296" s="1"/>
      <c r="M296" s="35"/>
      <c r="N296" s="3"/>
      <c r="O296" s="1"/>
    </row>
    <row r="297" spans="1:15" ht="15" customHeight="1" x14ac:dyDescent="0.25">
      <c r="A297" s="3"/>
      <c r="B297" s="3"/>
      <c r="C297" s="1"/>
      <c r="D297" s="3"/>
      <c r="E297" s="3"/>
      <c r="F297" s="1"/>
      <c r="G297" s="3"/>
      <c r="H297" s="3"/>
      <c r="I297" s="3"/>
      <c r="J297" s="1"/>
      <c r="K297" s="1"/>
      <c r="L297" s="1"/>
      <c r="M297" s="35"/>
      <c r="N297" s="3"/>
      <c r="O297" s="1"/>
    </row>
    <row r="298" spans="1:15" ht="15" customHeight="1" x14ac:dyDescent="0.25">
      <c r="A298" s="3"/>
      <c r="B298" s="3"/>
      <c r="C298" s="1"/>
      <c r="D298" s="3"/>
      <c r="E298" s="3"/>
      <c r="F298" s="1"/>
      <c r="G298" s="3"/>
      <c r="H298" s="3"/>
      <c r="I298" s="3"/>
      <c r="J298" s="1"/>
      <c r="K298" s="1"/>
      <c r="L298" s="1"/>
      <c r="M298" s="35"/>
      <c r="N298" s="3"/>
      <c r="O298" s="1"/>
    </row>
    <row r="299" spans="1:15" ht="15" customHeight="1" x14ac:dyDescent="0.25">
      <c r="A299" s="3"/>
      <c r="B299" s="3"/>
      <c r="C299" s="1"/>
      <c r="D299" s="3"/>
      <c r="E299" s="3"/>
      <c r="F299" s="1"/>
      <c r="G299" s="3"/>
      <c r="H299" s="3"/>
      <c r="I299" s="3"/>
      <c r="J299" s="1"/>
      <c r="K299" s="1"/>
      <c r="L299" s="1"/>
      <c r="M299" s="35"/>
      <c r="N299" s="3"/>
      <c r="O299" s="1"/>
    </row>
    <row r="300" spans="1:15" ht="15" customHeight="1" x14ac:dyDescent="0.25">
      <c r="A300" s="3"/>
      <c r="B300" s="3"/>
      <c r="C300" s="1"/>
      <c r="D300" s="3"/>
      <c r="E300" s="3"/>
      <c r="F300" s="1"/>
      <c r="G300" s="3"/>
      <c r="H300" s="3"/>
      <c r="I300" s="3"/>
      <c r="J300" s="1"/>
      <c r="K300" s="1"/>
      <c r="L300" s="1"/>
      <c r="M300" s="35"/>
      <c r="N300" s="3"/>
      <c r="O300" s="1"/>
    </row>
    <row r="301" spans="1:15" ht="15" customHeight="1" x14ac:dyDescent="0.25">
      <c r="A301" s="3"/>
      <c r="B301" s="3"/>
      <c r="C301" s="1"/>
      <c r="D301" s="3"/>
      <c r="E301" s="3"/>
      <c r="F301" s="1"/>
      <c r="G301" s="3"/>
      <c r="H301" s="3"/>
      <c r="I301" s="3"/>
      <c r="J301" s="1"/>
      <c r="K301" s="1"/>
      <c r="L301" s="1"/>
      <c r="M301" s="35"/>
      <c r="N301" s="3"/>
      <c r="O301" s="1"/>
    </row>
    <row r="302" spans="1:15" ht="15" customHeight="1" x14ac:dyDescent="0.25">
      <c r="A302" s="3"/>
      <c r="B302" s="3"/>
      <c r="C302" s="1"/>
      <c r="D302" s="3"/>
      <c r="E302" s="3"/>
      <c r="F302" s="1"/>
      <c r="G302" s="3"/>
      <c r="H302" s="3"/>
      <c r="I302" s="3"/>
      <c r="J302" s="1"/>
      <c r="K302" s="1"/>
      <c r="L302" s="1"/>
      <c r="M302" s="35"/>
      <c r="N302" s="3"/>
      <c r="O302" s="1"/>
    </row>
    <row r="303" spans="1:15" ht="15" customHeight="1" x14ac:dyDescent="0.25">
      <c r="A303" s="3"/>
      <c r="B303" s="3"/>
      <c r="C303" s="1"/>
      <c r="D303" s="3"/>
      <c r="E303" s="3"/>
      <c r="F303" s="1"/>
      <c r="G303" s="3"/>
      <c r="H303" s="3"/>
      <c r="I303" s="3"/>
      <c r="J303" s="1"/>
      <c r="K303" s="1"/>
      <c r="L303" s="1"/>
      <c r="M303" s="35"/>
      <c r="N303" s="3"/>
      <c r="O303" s="1"/>
    </row>
    <row r="304" spans="1:15" ht="15" customHeight="1" x14ac:dyDescent="0.25">
      <c r="A304" s="3"/>
      <c r="B304" s="3"/>
      <c r="C304" s="1"/>
      <c r="D304" s="3"/>
      <c r="E304" s="3"/>
      <c r="F304" s="1"/>
      <c r="G304" s="3"/>
      <c r="H304" s="3"/>
      <c r="I304" s="3"/>
      <c r="J304" s="1"/>
      <c r="K304" s="1"/>
      <c r="L304" s="1"/>
      <c r="M304" s="35"/>
      <c r="N304" s="3"/>
      <c r="O304" s="1"/>
    </row>
    <row r="305" spans="1:15" ht="15" customHeight="1" x14ac:dyDescent="0.25">
      <c r="A305" s="3"/>
      <c r="B305" s="3"/>
      <c r="C305" s="1"/>
      <c r="D305" s="3"/>
      <c r="E305" s="3"/>
      <c r="F305" s="1"/>
      <c r="G305" s="3"/>
      <c r="H305" s="3"/>
      <c r="I305" s="3"/>
      <c r="J305" s="1"/>
      <c r="K305" s="1"/>
      <c r="L305" s="1"/>
      <c r="M305" s="35"/>
      <c r="N305" s="3"/>
      <c r="O305" s="1"/>
    </row>
    <row r="306" spans="1:15" ht="15" customHeight="1" x14ac:dyDescent="0.25">
      <c r="A306" s="3"/>
      <c r="B306" s="3"/>
      <c r="C306" s="1"/>
      <c r="D306" s="3"/>
      <c r="E306" s="3"/>
      <c r="F306" s="1"/>
      <c r="G306" s="3"/>
      <c r="H306" s="3"/>
      <c r="I306" s="3"/>
      <c r="J306" s="1"/>
      <c r="K306" s="1"/>
      <c r="L306" s="1"/>
      <c r="M306" s="35"/>
      <c r="N306" s="3"/>
      <c r="O306" s="1"/>
    </row>
    <row r="307" spans="1:15" ht="15" customHeight="1" x14ac:dyDescent="0.25">
      <c r="A307" s="3"/>
      <c r="B307" s="3"/>
      <c r="C307" s="1"/>
      <c r="D307" s="3"/>
      <c r="E307" s="3"/>
      <c r="F307" s="1"/>
      <c r="G307" s="3"/>
      <c r="H307" s="3"/>
      <c r="I307" s="3"/>
      <c r="J307" s="1"/>
      <c r="K307" s="1"/>
      <c r="L307" s="1"/>
      <c r="M307" s="35"/>
      <c r="N307" s="3"/>
      <c r="O307" s="1"/>
    </row>
    <row r="308" spans="1:15" ht="15" customHeight="1" x14ac:dyDescent="0.25">
      <c r="A308" s="3"/>
      <c r="B308" s="3"/>
      <c r="C308" s="1"/>
      <c r="D308" s="3"/>
      <c r="E308" s="3"/>
      <c r="F308" s="1"/>
      <c r="G308" s="3"/>
      <c r="H308" s="3"/>
      <c r="I308" s="3"/>
      <c r="J308" s="1"/>
      <c r="K308" s="1"/>
      <c r="L308" s="1"/>
      <c r="M308" s="35"/>
      <c r="N308" s="3"/>
      <c r="O308" s="1"/>
    </row>
    <row r="309" spans="1:15" ht="15" customHeight="1" x14ac:dyDescent="0.25">
      <c r="A309" s="3"/>
      <c r="B309" s="3"/>
      <c r="C309" s="1"/>
      <c r="D309" s="3"/>
      <c r="E309" s="3"/>
      <c r="F309" s="1"/>
      <c r="G309" s="3"/>
      <c r="H309" s="3"/>
      <c r="I309" s="3"/>
      <c r="J309" s="1"/>
      <c r="K309" s="1"/>
      <c r="L309" s="1"/>
      <c r="M309" s="35"/>
      <c r="N309" s="3"/>
      <c r="O309" s="1"/>
    </row>
    <row r="310" spans="1:15" ht="15" customHeight="1" x14ac:dyDescent="0.25">
      <c r="A310" s="3"/>
      <c r="B310" s="3"/>
      <c r="C310" s="1"/>
      <c r="D310" s="3"/>
      <c r="E310" s="3"/>
      <c r="F310" s="1"/>
      <c r="G310" s="3"/>
      <c r="H310" s="3"/>
      <c r="I310" s="3"/>
      <c r="J310" s="1"/>
      <c r="K310" s="1"/>
      <c r="L310" s="1"/>
      <c r="M310" s="35"/>
      <c r="N310" s="3"/>
      <c r="O310" s="1"/>
    </row>
    <row r="311" spans="1:15" ht="15" customHeight="1" x14ac:dyDescent="0.25">
      <c r="A311" s="3"/>
      <c r="B311" s="3"/>
      <c r="C311" s="1"/>
      <c r="D311" s="3"/>
      <c r="E311" s="3"/>
      <c r="F311" s="1"/>
      <c r="G311" s="3"/>
      <c r="H311" s="3"/>
      <c r="I311" s="3"/>
      <c r="J311" s="1"/>
      <c r="K311" s="1"/>
      <c r="L311" s="1"/>
      <c r="M311" s="35"/>
      <c r="N311" s="3"/>
      <c r="O311" s="1"/>
    </row>
    <row r="312" spans="1:15" ht="15" customHeight="1" x14ac:dyDescent="0.25">
      <c r="A312" s="3"/>
      <c r="B312" s="3"/>
      <c r="C312" s="1"/>
      <c r="D312" s="3"/>
      <c r="E312" s="3"/>
      <c r="F312" s="1"/>
      <c r="G312" s="3"/>
      <c r="H312" s="3"/>
      <c r="I312" s="3"/>
      <c r="J312" s="1"/>
      <c r="K312" s="1"/>
      <c r="L312" s="1"/>
      <c r="M312" s="35"/>
      <c r="N312" s="3"/>
      <c r="O312" s="1"/>
    </row>
    <row r="313" spans="1:15" ht="15" customHeight="1" x14ac:dyDescent="0.25">
      <c r="A313" s="3"/>
      <c r="B313" s="3"/>
      <c r="C313" s="1"/>
      <c r="D313" s="3"/>
      <c r="E313" s="3"/>
      <c r="F313" s="1"/>
      <c r="G313" s="3"/>
      <c r="H313" s="3"/>
      <c r="I313" s="3"/>
      <c r="J313" s="1"/>
      <c r="K313" s="1"/>
      <c r="L313" s="1"/>
      <c r="M313" s="35"/>
      <c r="N313" s="3"/>
      <c r="O313" s="1"/>
    </row>
    <row r="314" spans="1:15" ht="15" customHeight="1" x14ac:dyDescent="0.25">
      <c r="A314" s="3"/>
      <c r="B314" s="3"/>
      <c r="C314" s="1"/>
      <c r="D314" s="3"/>
      <c r="E314" s="3"/>
      <c r="F314" s="1"/>
      <c r="G314" s="3"/>
      <c r="H314" s="3"/>
      <c r="I314" s="3"/>
      <c r="J314" s="1"/>
      <c r="K314" s="1"/>
      <c r="L314" s="1"/>
      <c r="M314" s="35"/>
      <c r="N314" s="3"/>
      <c r="O314" s="1"/>
    </row>
  </sheetData>
  <pageMargins left="0.66" right="0.21" top="0.31" bottom="0.2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msTable n+1</vt:lpstr>
      <vt:lpstr>phrasing data (3)</vt:lpstr>
      <vt:lpstr>phrasing data (2)</vt:lpstr>
      <vt:lpstr>phrasing data</vt:lpstr>
      <vt:lpstr>recordings used</vt:lpstr>
    </vt:vector>
  </TitlesOfParts>
  <Company>UF/IFAS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Walker</dc:creator>
  <cp:lastModifiedBy>Thomas J Walker</cp:lastModifiedBy>
  <cp:lastPrinted>2011-09-05T19:50:03Z</cp:lastPrinted>
  <dcterms:created xsi:type="dcterms:W3CDTF">2010-11-02T17:01:19Z</dcterms:created>
  <dcterms:modified xsi:type="dcterms:W3CDTF">2013-03-12T20:24:00Z</dcterms:modified>
</cp:coreProperties>
</file>