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charts/chart7.xml" ContentType="application/vnd.openxmlformats-officedocument.drawingml.chart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charts/chart9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drawings/drawing17.xml" ContentType="application/vnd.openxmlformats-officedocument.drawingml.chartshapes+xml"/>
  <Override PartName="/xl/charts/chart17.xml" ContentType="application/vnd.openxmlformats-officedocument.drawingml.chart+xml"/>
  <Override PartName="/xl/drawings/drawing18.xml" ContentType="application/vnd.openxmlformats-officedocument.drawingml.chartshapes+xml"/>
  <Override PartName="/xl/charts/chart18.xml" ContentType="application/vnd.openxmlformats-officedocument.drawingml.chart+xml"/>
  <Override PartName="/xl/drawings/drawing19.xml" ContentType="application/vnd.openxmlformats-officedocument.drawingml.chartshapes+xml"/>
  <Override PartName="/xl/charts/chart19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drawings/drawing22.xml" ContentType="application/vnd.openxmlformats-officedocument.drawingml.chartshapes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23.xml" ContentType="application/vnd.openxmlformats-officedocument.drawingml.chartshapes+xml"/>
  <Override PartName="/xl/charts/chart25.xml" ContentType="application/vnd.openxmlformats-officedocument.drawingml.chart+xml"/>
  <Override PartName="/xl/drawings/drawing24.xml" ContentType="application/vnd.openxmlformats-officedocument.drawingml.chartshapes+xml"/>
  <Override PartName="/xl/charts/chart26.xml" ContentType="application/vnd.openxmlformats-officedocument.drawingml.chart+xml"/>
  <Override PartName="/xl/drawings/drawing25.xml" ContentType="application/vnd.openxmlformats-officedocument.drawingml.chartshapes+xml"/>
  <Override PartName="/xl/charts/chart27.xml" ContentType="application/vnd.openxmlformats-officedocument.drawingml.chart+xml"/>
  <Override PartName="/xl/drawings/drawing26.xml" ContentType="application/vnd.openxmlformats-officedocument.drawingml.chartshapes+xml"/>
  <Override PartName="/xl/charts/chart28.xml" ContentType="application/vnd.openxmlformats-officedocument.drawingml.chart+xml"/>
  <Override PartName="/xl/drawings/drawing27.xml" ContentType="application/vnd.openxmlformats-officedocument.drawingml.chartshapes+xml"/>
  <Override PartName="/xl/charts/chart29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30.xml" ContentType="application/vnd.openxmlformats-officedocument.drawingml.chart+xml"/>
  <Override PartName="/xl/drawings/drawing3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31.xml" ContentType="application/vnd.openxmlformats-officedocument.drawingml.chartshapes+xml"/>
  <Override PartName="/xl/charts/chart33.xml" ContentType="application/vnd.openxmlformats-officedocument.drawingml.chart+xml"/>
  <Override PartName="/xl/drawings/drawing32.xml" ContentType="application/vnd.openxmlformats-officedocument.drawingml.chartshapes+xml"/>
  <Override PartName="/xl/charts/chart34.xml" ContentType="application/vnd.openxmlformats-officedocument.drawingml.chart+xml"/>
  <Override PartName="/xl/drawings/drawing33.xml" ContentType="application/vnd.openxmlformats-officedocument.drawingml.chartshapes+xml"/>
  <Override PartName="/xl/charts/chart35.xml" ContentType="application/vnd.openxmlformats-officedocument.drawingml.chart+xml"/>
  <Override PartName="/xl/drawings/drawing34.xml" ContentType="application/vnd.openxmlformats-officedocument.drawingml.chartshapes+xml"/>
  <Override PartName="/xl/charts/chart36.xml" ContentType="application/vnd.openxmlformats-officedocument.drawingml.chart+xml"/>
  <Override PartName="/xl/drawings/drawing35.xml" ContentType="application/vnd.openxmlformats-officedocument.drawingml.chartshapes+xml"/>
  <Override PartName="/xl/charts/chart37.xml" ContentType="application/vnd.openxmlformats-officedocument.drawingml.chart+xml"/>
  <Override PartName="/xl/drawings/drawing36.xml" ContentType="application/vnd.openxmlformats-officedocument.drawingml.chartshapes+xml"/>
  <Override PartName="/xl/charts/chart38.xml" ContentType="application/vnd.openxmlformats-officedocument.drawingml.chart+xml"/>
  <Override PartName="/xl/drawings/drawing37.xml" ContentType="application/vnd.openxmlformats-officedocument.drawingml.chartshapes+xml"/>
  <Override PartName="/xl/charts/chart39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40.xml" ContentType="application/vnd.openxmlformats-officedocument.drawingml.chart+xml"/>
  <Override PartName="/xl/drawings/drawing40.xml" ContentType="application/vnd.openxmlformats-officedocument.drawingml.chartshapes+xml"/>
  <Override PartName="/xl/charts/chart41.xml" ContentType="application/vnd.openxmlformats-officedocument.drawingml.chart+xml"/>
  <Override PartName="/xl/drawings/drawing41.xml" ContentType="application/vnd.openxmlformats-officedocument.drawingml.chartshapes+xml"/>
  <Override PartName="/xl/charts/chart42.xml" ContentType="application/vnd.openxmlformats-officedocument.drawingml.chart+xml"/>
  <Override PartName="/xl/drawings/drawing42.xml" ContentType="application/vnd.openxmlformats-officedocument.drawingml.chartshapes+xml"/>
  <Override PartName="/xl/charts/chart43.xml" ContentType="application/vnd.openxmlformats-officedocument.drawingml.chart+xml"/>
  <Override PartName="/xl/drawings/drawing43.xml" ContentType="application/vnd.openxmlformats-officedocument.drawingml.chartshapes+xml"/>
  <Override PartName="/xl/charts/chart44.xml" ContentType="application/vnd.openxmlformats-officedocument.drawingml.chart+xml"/>
  <Override PartName="/xl/drawings/drawing44.xml" ContentType="application/vnd.openxmlformats-officedocument.drawingml.chartshapes+xml"/>
  <Override PartName="/xl/charts/chart45.xml" ContentType="application/vnd.openxmlformats-officedocument.drawingml.chart+xml"/>
  <Override PartName="/xl/drawings/drawing45.xml" ContentType="application/vnd.openxmlformats-officedocument.drawingml.chartshapes+xml"/>
  <Override PartName="/xl/charts/chart46.xml" ContentType="application/vnd.openxmlformats-officedocument.drawingml.chart+xml"/>
  <Override PartName="/xl/drawings/drawing46.xml" ContentType="application/vnd.openxmlformats-officedocument.drawingml.chartshapes+xml"/>
  <Override PartName="/xl/charts/chart47.xml" ContentType="application/vnd.openxmlformats-officedocument.drawingml.chart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50.xml" ContentType="application/vnd.openxmlformats-officedocument.drawingml.chartshapes+xml"/>
  <Override PartName="/xl/charts/chart52.xml" ContentType="application/vnd.openxmlformats-officedocument.drawingml.chart+xml"/>
  <Override PartName="/xl/drawings/drawing51.xml" ContentType="application/vnd.openxmlformats-officedocument.drawingml.chartshapes+xml"/>
  <Override PartName="/xl/charts/chart53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omments1.xml" ContentType="application/vnd.openxmlformats-officedocument.spreadsheetml.comments+xml"/>
  <Override PartName="/xl/charts/chart54.xml" ContentType="application/vnd.openxmlformats-officedocument.drawingml.chart+xml"/>
  <Override PartName="/xl/drawings/drawing54.xml" ContentType="application/vnd.openxmlformats-officedocument.drawingml.chartshapes+xml"/>
  <Override PartName="/xl/charts/chart55.xml" ContentType="application/vnd.openxmlformats-officedocument.drawingml.chart+xml"/>
  <Override PartName="/xl/drawings/drawing55.xml" ContentType="application/vnd.openxmlformats-officedocument.drawingml.chartshape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56.xml" ContentType="application/vnd.openxmlformats-officedocument.drawingml.chartshapes+xml"/>
  <Override PartName="/xl/charts/chart59.xml" ContentType="application/vnd.openxmlformats-officedocument.drawingml.chart+xml"/>
  <Override PartName="/xl/drawings/drawing57.xml" ContentType="application/vnd.openxmlformats-officedocument.drawingml.chartshapes+xml"/>
  <Override PartName="/xl/charts/chart60.xml" ContentType="application/vnd.openxmlformats-officedocument.drawingml.chart+xml"/>
  <Override PartName="/xl/drawings/drawing58.xml" ContentType="application/vnd.openxmlformats-officedocument.drawingml.chartshapes+xml"/>
  <Override PartName="/xl/charts/chart61.xml" ContentType="application/vnd.openxmlformats-officedocument.drawingml.chart+xml"/>
  <Override PartName="/xl/drawings/drawing59.xml" ContentType="application/vnd.openxmlformats-officedocument.drawingml.chartshapes+xml"/>
  <Override PartName="/xl/charts/chart62.xml" ContentType="application/vnd.openxmlformats-officedocument.drawingml.chart+xml"/>
  <Override PartName="/xl/drawings/drawing60.xml" ContentType="application/vnd.openxmlformats-officedocument.drawingml.chartshapes+xml"/>
  <Override PartName="/xl/charts/chart63.xml" ContentType="application/vnd.openxmlformats-officedocument.drawingml.chart+xml"/>
  <Override PartName="/xl/drawings/drawing61.xml" ContentType="application/vnd.openxmlformats-officedocument.drawingml.chartshapes+xml"/>
  <Override PartName="/xl/charts/chart64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omments2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64.xml" ContentType="application/vnd.openxmlformats-officedocument.drawingml.chartshapes+xml"/>
  <Override PartName="/xl/charts/chart70.xml" ContentType="application/vnd.openxmlformats-officedocument.drawingml.chart+xml"/>
  <Override PartName="/xl/drawings/drawing65.xml" ContentType="application/vnd.openxmlformats-officedocument.drawingml.chartshapes+xml"/>
  <Override PartName="/xl/drawings/drawing66.xml" ContentType="application/vnd.openxmlformats-officedocument.drawing+xml"/>
  <Override PartName="/xl/charts/chart71.xml" ContentType="application/vnd.openxmlformats-officedocument.drawingml.chart+xml"/>
  <Override PartName="/xl/drawings/drawing67.xml" ContentType="application/vnd.openxmlformats-officedocument.drawingml.chartshapes+xml"/>
  <Override PartName="/xl/charts/chart72.xml" ContentType="application/vnd.openxmlformats-officedocument.drawingml.chart+xml"/>
  <Override PartName="/xl/drawings/drawing68.xml" ContentType="application/vnd.openxmlformats-officedocument.drawingml.chartshapes+xml"/>
  <Override PartName="/xl/charts/chart73.xml" ContentType="application/vnd.openxmlformats-officedocument.drawingml.chart+xml"/>
  <Override PartName="/xl/drawings/drawing69.xml" ContentType="application/vnd.openxmlformats-officedocument.drawingml.chartshapes+xml"/>
  <Override PartName="/xl/charts/chart74.xml" ContentType="application/vnd.openxmlformats-officedocument.drawingml.chart+xml"/>
  <Override PartName="/xl/drawings/drawing70.xml" ContentType="application/vnd.openxmlformats-officedocument.drawingml.chartshapes+xml"/>
  <Override PartName="/xl/charts/chart75.xml" ContentType="application/vnd.openxmlformats-officedocument.drawingml.chart+xml"/>
  <Override PartName="/xl/drawings/drawing71.xml" ContentType="application/vnd.openxmlformats-officedocument.drawingml.chartshapes+xml"/>
  <Override PartName="/xl/charts/chart76.xml" ContentType="application/vnd.openxmlformats-officedocument.drawingml.chart+xml"/>
  <Override PartName="/xl/drawings/drawing72.xml" ContentType="application/vnd.openxmlformats-officedocument.drawingml.chartshapes+xml"/>
  <Override PartName="/xl/charts/chart77.xml" ContentType="application/vnd.openxmlformats-officedocument.drawingml.chart+xml"/>
  <Override PartName="/xl/drawings/drawing73.xml" ContentType="application/vnd.openxmlformats-officedocument.drawingml.chartshapes+xml"/>
  <Override PartName="/xl/charts/chart78.xml" ContentType="application/vnd.openxmlformats-officedocument.drawingml.chart+xml"/>
  <Override PartName="/xl/drawings/drawing74.xml" ContentType="application/vnd.openxmlformats-officedocument.drawingml.chartshapes+xml"/>
  <Override PartName="/xl/charts/chart79.xml" ContentType="application/vnd.openxmlformats-officedocument.drawingml.chart+xml"/>
  <Override PartName="/xl/drawings/drawing75.xml" ContentType="application/vnd.openxmlformats-officedocument.drawingml.chartshapes+xml"/>
  <Override PartName="/xl/charts/chart80.xml" ContentType="application/vnd.openxmlformats-officedocument.drawingml.chart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81.xml" ContentType="application/vnd.openxmlformats-officedocument.drawingml.chart+xml"/>
  <Override PartName="/xl/drawings/drawing78.xml" ContentType="application/vnd.openxmlformats-officedocument.drawingml.chartshapes+xml"/>
  <Override PartName="/xl/charts/chart82.xml" ContentType="application/vnd.openxmlformats-officedocument.drawingml.chart+xml"/>
  <Override PartName="/xl/drawings/drawing79.xml" ContentType="application/vnd.openxmlformats-officedocument.drawingml.chartshapes+xml"/>
  <Override PartName="/xl/charts/chart83.xml" ContentType="application/vnd.openxmlformats-officedocument.drawingml.chart+xml"/>
  <Override PartName="/xl/drawings/drawing80.xml" ContentType="application/vnd.openxmlformats-officedocument.drawingml.chartshapes+xml"/>
  <Override PartName="/xl/charts/chart84.xml" ContentType="application/vnd.openxmlformats-officedocument.drawingml.chart+xml"/>
  <Override PartName="/xl/drawings/drawing81.xml" ContentType="application/vnd.openxmlformats-officedocument.drawingml.chartshapes+xml"/>
  <Override PartName="/xl/charts/chart85.xml" ContentType="application/vnd.openxmlformats-officedocument.drawingml.chart+xml"/>
  <Override PartName="/xl/drawings/drawing82.xml" ContentType="application/vnd.openxmlformats-officedocument.drawingml.chartshapes+xml"/>
  <Override PartName="/xl/charts/chart86.xml" ContentType="application/vnd.openxmlformats-officedocument.drawingml.chart+xml"/>
  <Override PartName="/xl/drawings/drawing83.xml" ContentType="application/vnd.openxmlformats-officedocument.drawingml.chartshapes+xml"/>
  <Override PartName="/xl/drawings/drawing84.xml" ContentType="application/vnd.openxmlformats-officedocument.drawing+xml"/>
  <Override PartName="/xl/charts/chart87.xml" ContentType="application/vnd.openxmlformats-officedocument.drawingml.chart+xml"/>
  <Override PartName="/xl/drawings/drawing85.xml" ContentType="application/vnd.openxmlformats-officedocument.drawingml.chartshapes+xml"/>
  <Override PartName="/xl/charts/chart88.xml" ContentType="application/vnd.openxmlformats-officedocument.drawingml.chart+xml"/>
  <Override PartName="/xl/drawings/drawing86.xml" ContentType="application/vnd.openxmlformats-officedocument.drawingml.chartshapes+xml"/>
  <Override PartName="/xl/charts/chart89.xml" ContentType="application/vnd.openxmlformats-officedocument.drawingml.chart+xml"/>
  <Override PartName="/xl/drawings/drawing87.xml" ContentType="application/vnd.openxmlformats-officedocument.drawingml.chartshapes+xml"/>
  <Override PartName="/xl/charts/chart90.xml" ContentType="application/vnd.openxmlformats-officedocument.drawingml.chart+xml"/>
  <Override PartName="/xl/drawings/drawing88.xml" ContentType="application/vnd.openxmlformats-officedocument.drawingml.chartshapes+xml"/>
  <Override PartName="/xl/charts/chart91.xml" ContentType="application/vnd.openxmlformats-officedocument.drawingml.chart+xml"/>
  <Override PartName="/xl/drawings/drawing89.xml" ContentType="application/vnd.openxmlformats-officedocument.drawingml.chartshapes+xml"/>
  <Override PartName="/xl/charts/chart92.xml" ContentType="application/vnd.openxmlformats-officedocument.drawingml.chart+xml"/>
  <Override PartName="/xl/drawings/drawing90.xml" ContentType="application/vnd.openxmlformats-officedocument.drawingml.chartshapes+xml"/>
  <Override PartName="/xl/charts/chart93.xml" ContentType="application/vnd.openxmlformats-officedocument.drawingml.chart+xml"/>
  <Override PartName="/xl/drawings/drawing91.xml" ContentType="application/vnd.openxmlformats-officedocument.drawingml.chartshapes+xml"/>
  <Override PartName="/xl/charts/chart94.xml" ContentType="application/vnd.openxmlformats-officedocument.drawingml.chart+xml"/>
  <Override PartName="/xl/drawings/drawing92.xml" ContentType="application/vnd.openxmlformats-officedocument.drawingml.chartshapes+xml"/>
  <Override PartName="/xl/charts/chart95.xml" ContentType="application/vnd.openxmlformats-officedocument.drawingml.chart+xml"/>
  <Override PartName="/xl/drawings/drawing93.xml" ContentType="application/vnd.openxmlformats-officedocument.drawingml.chartshapes+xml"/>
  <Override PartName="/xl/charts/chart96.xml" ContentType="application/vnd.openxmlformats-officedocument.drawingml.chart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drawings/drawing96.xml" ContentType="application/vnd.openxmlformats-officedocument.drawingml.chartshapes+xml"/>
  <Override PartName="/xl/charts/chart99.xml" ContentType="application/vnd.openxmlformats-officedocument.drawingml.chart+xml"/>
  <Override PartName="/xl/drawings/drawing97.xml" ContentType="application/vnd.openxmlformats-officedocument.drawingml.chartshapes+xml"/>
  <Override PartName="/xl/drawings/drawing98.xml" ContentType="application/vnd.openxmlformats-officedocument.drawing+xml"/>
  <Override PartName="/xl/comments3.xml" ContentType="application/vnd.openxmlformats-officedocument.spreadsheetml.comments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6675" yWindow="135" windowWidth="25365" windowHeight="15480" firstSheet="2" activeTab="5"/>
  </bookViews>
  <sheets>
    <sheet name="exigua" sheetId="1" r:id="rId1"/>
    <sheet name="thomasi" sheetId="3" r:id="rId2"/>
    <sheet name="tinnula" sheetId="4" r:id="rId3"/>
    <sheet name="tinnulacita" sheetId="5" r:id="rId4"/>
    <sheet name="tinnulenta" sheetId="6" r:id="rId5"/>
    <sheet name="scia" sheetId="16" r:id="rId6"/>
    <sheet name="delicatula" sheetId="17" r:id="rId7"/>
    <sheet name="vernalis" sheetId="9" r:id="rId8"/>
    <sheet name="litarena" sheetId="10" r:id="rId9"/>
    <sheet name="rosamacula" sheetId="15" r:id="rId10"/>
    <sheet name="fultoni" sheetId="12" r:id="rId11"/>
    <sheet name="imitator" sheetId="13" r:id="rId12"/>
    <sheet name="calusa" sheetId="14" r:id="rId13"/>
  </sheets>
  <externalReferences>
    <externalReference r:id="rId14"/>
    <externalReference r:id="rId15"/>
  </externalReferences>
  <definedNames>
    <definedName name="_xlnm._FilterDatabase" localSheetId="12" hidden="1">calusa!$A$1:$Y$26</definedName>
    <definedName name="_xlnm.Print_Area" localSheetId="6">delicatula!$A$1:$T$104</definedName>
    <definedName name="_xlnm.Print_Area" localSheetId="0">exigua!$A$1:$R$29</definedName>
    <definedName name="_xlnm.Print_Area" localSheetId="10">fultoni!$A$1:$S$121</definedName>
    <definedName name="_xlnm.Print_Area" localSheetId="11">imitator!$A$1:$R$42</definedName>
    <definedName name="_xlnm.Print_Area" localSheetId="9">rosamacula!$A$1:$S$135</definedName>
    <definedName name="_xlnm.Print_Area" localSheetId="5">scia!$A$1:$R$93</definedName>
    <definedName name="_xlnm.Print_Area" localSheetId="1">thomasi!$A$1:$R$37</definedName>
    <definedName name="_xlnm.Print_Area" localSheetId="7">vernalis!$A$1:$R$34</definedName>
    <definedName name="_xlnm.Print_Titles" localSheetId="6">delicatula!$1:$1</definedName>
    <definedName name="_xlnm.Print_Titles" localSheetId="0">exigua!$1:$1</definedName>
    <definedName name="_xlnm.Print_Titles" localSheetId="10">fultoni!$1:$1</definedName>
    <definedName name="_xlnm.Print_Titles" localSheetId="11">imitator!$1:$1</definedName>
    <definedName name="_xlnm.Print_Titles" localSheetId="8">litarena!$1:$1</definedName>
    <definedName name="_xlnm.Print_Titles" localSheetId="9">rosamacula!$1:$1</definedName>
    <definedName name="_xlnm.Print_Titles" localSheetId="5">scia!$1:$1</definedName>
    <definedName name="_xlnm.Print_Titles" localSheetId="7">vernalis!$1:$1</definedName>
  </definedNames>
  <calcPr calcId="145621" concurrentCalc="0"/>
</workbook>
</file>

<file path=xl/calcChain.xml><?xml version="1.0" encoding="utf-8"?>
<calcChain xmlns="http://schemas.openxmlformats.org/spreadsheetml/2006/main">
  <c r="I29" i="17" l="1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5" i="17"/>
  <c r="I4" i="17"/>
  <c r="I3" i="17"/>
  <c r="I2" i="17"/>
  <c r="Q2" i="14"/>
  <c r="T2" i="14"/>
  <c r="U2" i="14"/>
  <c r="V2" i="14"/>
  <c r="Q3" i="14"/>
  <c r="T3" i="14"/>
  <c r="U3" i="14"/>
  <c r="V3" i="14"/>
  <c r="Q4" i="14"/>
  <c r="T4" i="14"/>
  <c r="U4" i="14"/>
  <c r="V4" i="14"/>
  <c r="Q5" i="14"/>
  <c r="T5" i="14"/>
  <c r="U5" i="14"/>
  <c r="V5" i="14"/>
  <c r="Q6" i="14"/>
  <c r="T6" i="14"/>
  <c r="U6" i="14"/>
  <c r="V6" i="14"/>
  <c r="Q7" i="14"/>
  <c r="T7" i="14"/>
  <c r="U7" i="14"/>
  <c r="V7" i="14"/>
  <c r="Q8" i="14"/>
  <c r="T8" i="14"/>
  <c r="U8" i="14"/>
  <c r="V8" i="14"/>
  <c r="Q9" i="14"/>
  <c r="T9" i="14"/>
  <c r="U9" i="14"/>
  <c r="V9" i="14"/>
  <c r="Q10" i="14"/>
  <c r="T10" i="14"/>
  <c r="U10" i="14"/>
  <c r="V10" i="14"/>
  <c r="Q11" i="14"/>
  <c r="T11" i="14"/>
  <c r="U11" i="14"/>
  <c r="V11" i="14"/>
  <c r="Q12" i="14"/>
  <c r="T12" i="14"/>
  <c r="U12" i="14"/>
  <c r="V12" i="14"/>
  <c r="Q13" i="14"/>
  <c r="T13" i="14"/>
  <c r="U13" i="14"/>
  <c r="V13" i="14"/>
  <c r="Q14" i="14"/>
  <c r="T14" i="14"/>
  <c r="U14" i="14"/>
  <c r="V14" i="14"/>
  <c r="Q15" i="14"/>
  <c r="T15" i="14"/>
  <c r="U15" i="14"/>
  <c r="V15" i="14"/>
  <c r="Q16" i="14"/>
  <c r="T16" i="14"/>
  <c r="U16" i="14"/>
  <c r="V16" i="14"/>
  <c r="Q17" i="14"/>
  <c r="T17" i="14"/>
  <c r="U17" i="14"/>
  <c r="V17" i="14"/>
  <c r="Q18" i="14"/>
  <c r="T18" i="14"/>
  <c r="U18" i="14"/>
  <c r="V18" i="14"/>
  <c r="Q19" i="14"/>
  <c r="T19" i="14"/>
  <c r="U19" i="14"/>
  <c r="V19" i="14"/>
  <c r="Q20" i="14"/>
  <c r="T20" i="14"/>
  <c r="U20" i="14"/>
  <c r="V20" i="14"/>
  <c r="Q21" i="14"/>
  <c r="T21" i="14"/>
  <c r="U21" i="14"/>
  <c r="V21" i="14"/>
  <c r="Q22" i="14"/>
  <c r="T22" i="14"/>
  <c r="U22" i="14"/>
  <c r="V22" i="14"/>
  <c r="Q23" i="14"/>
  <c r="T23" i="14"/>
  <c r="U23" i="14"/>
  <c r="V23" i="14"/>
  <c r="Q24" i="14"/>
  <c r="T24" i="14"/>
  <c r="U24" i="14"/>
  <c r="V24" i="14"/>
  <c r="Q25" i="14"/>
  <c r="T25" i="14"/>
  <c r="U25" i="14"/>
  <c r="V25" i="14"/>
  <c r="Q26" i="14"/>
  <c r="T26" i="14"/>
  <c r="U26" i="14"/>
  <c r="V26" i="14"/>
  <c r="C32" i="14"/>
  <c r="C33" i="14"/>
  <c r="C34" i="14"/>
  <c r="O43" i="14"/>
  <c r="Q43" i="14"/>
  <c r="T43" i="14"/>
  <c r="O44" i="14"/>
  <c r="Q44" i="14"/>
  <c r="T44" i="14"/>
  <c r="O45" i="14"/>
  <c r="Q45" i="14"/>
  <c r="T45" i="14"/>
  <c r="O47" i="14"/>
  <c r="T47" i="14"/>
  <c r="I2" i="10"/>
  <c r="I3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M274" i="6"/>
  <c r="M275" i="6"/>
  <c r="G335" i="5"/>
  <c r="M335" i="5"/>
  <c r="G336" i="5"/>
  <c r="M336" i="5"/>
  <c r="L194" i="4"/>
  <c r="L195" i="4"/>
  <c r="O187" i="3"/>
  <c r="O188" i="3"/>
  <c r="M298" i="1"/>
  <c r="M297" i="1"/>
</calcChain>
</file>

<file path=xl/comments1.xml><?xml version="1.0" encoding="utf-8"?>
<comments xmlns="http://schemas.openxmlformats.org/spreadsheetml/2006/main">
  <authors>
    <author>David Funk</author>
  </authors>
  <commentList>
    <comment ref="E32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courtship song</t>
        </r>
      </text>
    </comment>
    <comment ref="E33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courtship song</t>
        </r>
      </text>
    </comment>
  </commentList>
</comments>
</file>

<file path=xl/comments2.xml><?xml version="1.0" encoding="utf-8"?>
<comments xmlns="http://schemas.openxmlformats.org/spreadsheetml/2006/main">
  <authors>
    <author>Thomas J. Walker</author>
    <author>David Funk</author>
  </authors>
  <commentList>
    <comment ref="F53" authorId="0">
      <text>
        <r>
          <rPr>
            <b/>
            <sz val="8"/>
            <color indexed="81"/>
            <rFont val="Tahoma"/>
            <family val="2"/>
          </rPr>
          <t>Thomas J. Walker:</t>
        </r>
        <r>
          <rPr>
            <sz val="8"/>
            <color indexed="81"/>
            <rFont val="Tahoma"/>
            <family val="2"/>
          </rPr>
          <t xml:space="preserve">
no temperature data for these two records</t>
        </r>
      </text>
    </comment>
    <comment ref="E60" authorId="1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courtship song</t>
        </r>
      </text>
    </comment>
  </commentList>
</comments>
</file>

<file path=xl/comments3.xml><?xml version="1.0" encoding="utf-8"?>
<comments xmlns="http://schemas.openxmlformats.org/spreadsheetml/2006/main">
  <authors>
    <author>David Funk</author>
  </authors>
  <commentList>
    <comment ref="J2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J3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J4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J5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J6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J7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J8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J9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J10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J11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J12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J13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J14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J15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J16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J17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C18" authorId="0">
      <text>
        <r>
          <rPr>
            <b/>
            <sz val="9"/>
            <color indexed="81"/>
            <rFont val="Verdana"/>
            <family val="2"/>
          </rPr>
          <t>David Funk:</t>
        </r>
        <r>
          <rPr>
            <sz val="9"/>
            <color indexed="81"/>
            <rFont val="Verdana"/>
            <family val="2"/>
          </rPr>
          <t xml:space="preserve">
temp a bit variable and changing as heat comes on during recording. so temps approximate</t>
        </r>
      </text>
    </comment>
    <comment ref="J18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C19" authorId="0">
      <text>
        <r>
          <rPr>
            <b/>
            <sz val="9"/>
            <color indexed="81"/>
            <rFont val="Verdana"/>
            <family val="2"/>
          </rPr>
          <t>David Funk:</t>
        </r>
        <r>
          <rPr>
            <sz val="9"/>
            <color indexed="81"/>
            <rFont val="Verdana"/>
            <family val="2"/>
          </rPr>
          <t xml:space="preserve">
temp a bit variable and changing as heat comes on during recording. so temps approximate</t>
        </r>
      </text>
    </comment>
    <comment ref="J19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C20" authorId="0">
      <text>
        <r>
          <rPr>
            <b/>
            <sz val="9"/>
            <color indexed="81"/>
            <rFont val="Verdana"/>
            <family val="2"/>
          </rPr>
          <t>David Funk:</t>
        </r>
        <r>
          <rPr>
            <sz val="9"/>
            <color indexed="81"/>
            <rFont val="Verdana"/>
            <family val="2"/>
          </rPr>
          <t xml:space="preserve">
temp a bit variable and changing as heat comes on during recording. so temps approximate</t>
        </r>
      </text>
    </comment>
    <comment ref="J20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J21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J22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J23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J24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J25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J26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approximate</t>
        </r>
      </text>
    </comment>
    <comment ref="B34" authorId="0">
      <text>
        <r>
          <rPr>
            <b/>
            <sz val="9"/>
            <color indexed="81"/>
            <rFont val="Calibri"/>
            <family val="2"/>
          </rPr>
          <t>David Funk:</t>
        </r>
        <r>
          <rPr>
            <sz val="9"/>
            <color indexed="81"/>
            <rFont val="Calibri"/>
            <family val="2"/>
          </rPr>
          <t xml:space="preserve">
excluding two outliers</t>
        </r>
      </text>
    </comment>
  </commentList>
</comments>
</file>

<file path=xl/sharedStrings.xml><?xml version="1.0" encoding="utf-8"?>
<sst xmlns="http://schemas.openxmlformats.org/spreadsheetml/2006/main" count="11479" uniqueCount="1661">
  <si>
    <t>Year</t>
  </si>
  <si>
    <t>CutNo</t>
  </si>
  <si>
    <t>SpeciesNo</t>
  </si>
  <si>
    <t>IndivNo</t>
  </si>
  <si>
    <t>Take</t>
  </si>
  <si>
    <t>TempC</t>
  </si>
  <si>
    <t>State</t>
  </si>
  <si>
    <t>County</t>
  </si>
  <si>
    <t>Locality</t>
  </si>
  <si>
    <t>CollDate</t>
  </si>
  <si>
    <t>CollNo</t>
  </si>
  <si>
    <t>Habitat</t>
  </si>
  <si>
    <t>Collector</t>
  </si>
  <si>
    <t>TapeDate</t>
  </si>
  <si>
    <t>Place</t>
  </si>
  <si>
    <t>Conditions</t>
  </si>
  <si>
    <t/>
  </si>
  <si>
    <t>NC</t>
  </si>
  <si>
    <t>Wake</t>
  </si>
  <si>
    <t>W B Umstead St Pk</t>
  </si>
  <si>
    <t>forget-me-not patch in low open area in hdw forest</t>
  </si>
  <si>
    <t>TJW</t>
  </si>
  <si>
    <t>nr ground</t>
  </si>
  <si>
    <t>spotty sun</t>
  </si>
  <si>
    <t>open, wet area in woods-herb layer</t>
  </si>
  <si>
    <t>jar in field</t>
  </si>
  <si>
    <t>dark</t>
  </si>
  <si>
    <t>a</t>
  </si>
  <si>
    <t>Durham</t>
  </si>
  <si>
    <t>herbaceous layer of mesic hdw forest</t>
  </si>
  <si>
    <t>b</t>
  </si>
  <si>
    <t>Duke Univ Forest</t>
  </si>
  <si>
    <t>daylight</t>
  </si>
  <si>
    <t>wooded ar along stream herbaceous layer</t>
  </si>
  <si>
    <t>TX</t>
  </si>
  <si>
    <t>Trinity</t>
  </si>
  <si>
    <t>river bottom thicket</t>
  </si>
  <si>
    <t>7ft up in dense shrubby growth</t>
  </si>
  <si>
    <t>bright</t>
  </si>
  <si>
    <t>Austin</t>
  </si>
  <si>
    <t>S.F.Austin St.Pk.</t>
  </si>
  <si>
    <t>bottom of wooded grazed ravine</t>
  </si>
  <si>
    <t>brambles</t>
  </si>
  <si>
    <t>parab pointed into hillside; cloudy bright</t>
  </si>
  <si>
    <t>poison ivy-sawbriar tangl</t>
  </si>
  <si>
    <t>on ground; cloudy bright</t>
  </si>
  <si>
    <t>leaf litter in oak-hickory-lob. pine</t>
  </si>
  <si>
    <t>cage in room</t>
  </si>
  <si>
    <t>lights on</t>
  </si>
  <si>
    <t>AL</t>
  </si>
  <si>
    <t>Calhoun</t>
  </si>
  <si>
    <t>decid forest</t>
  </si>
  <si>
    <t>honeysuckle-covered oak 5ft up</t>
  </si>
  <si>
    <t>same rdsd thru forest as other 2 exigs</t>
  </si>
  <si>
    <t>oak-hickory-loblolly woods</t>
  </si>
  <si>
    <t>open sunny area</t>
  </si>
  <si>
    <t>light</t>
  </si>
  <si>
    <t>MS</t>
  </si>
  <si>
    <t>Holmes</t>
  </si>
  <si>
    <t>undergrowth in borrow pit w/ cypress</t>
  </si>
  <si>
    <t>jar in room</t>
  </si>
  <si>
    <t>dim light</t>
  </si>
  <si>
    <t>IL</t>
  </si>
  <si>
    <t>Morgan</t>
  </si>
  <si>
    <t>OH</t>
  </si>
  <si>
    <t>Washington</t>
  </si>
  <si>
    <t>rdsd weeds, Ohio River bottom</t>
  </si>
  <si>
    <t>Vinton</t>
  </si>
  <si>
    <t>weedy creek bottom</t>
  </si>
  <si>
    <t>dark; abnormal song</t>
  </si>
  <si>
    <t>WV</t>
  </si>
  <si>
    <t>Wetzel</t>
  </si>
  <si>
    <t>weedy alluvial wasteland</t>
  </si>
  <si>
    <t>jar outdoor</t>
  </si>
  <si>
    <t>Cumberland</t>
  </si>
  <si>
    <t>edge of oakwoods</t>
  </si>
  <si>
    <t>3-4ft up in tangle of honeysuckle</t>
  </si>
  <si>
    <t>Sharkey</t>
  </si>
  <si>
    <t>5mi E of Rolling Fork</t>
  </si>
  <si>
    <t>vine-covered shrubby, undergrowth in partially cleared bottomland oak forest</t>
  </si>
  <si>
    <t>hazy, bright</t>
  </si>
  <si>
    <t>partially cleared bottomland oak forest</t>
  </si>
  <si>
    <t>vine-covered shrubby undergrowth</t>
  </si>
  <si>
    <t>Attala</t>
  </si>
  <si>
    <t>undergrowth in cypress-hdw area</t>
  </si>
  <si>
    <t>MD</t>
  </si>
  <si>
    <t>Worcester</t>
  </si>
  <si>
    <t>cornfield</t>
  </si>
  <si>
    <t>2ft up</t>
  </si>
  <si>
    <t>Baldwin</t>
  </si>
  <si>
    <t>Gulf St Pk</t>
  </si>
  <si>
    <t>fresh water `marsh'-6-8ft grass w/red maple seedlings</t>
  </si>
  <si>
    <t>TN</t>
  </si>
  <si>
    <t>Dyer</t>
  </si>
  <si>
    <t>4mi W of D'burg</t>
  </si>
  <si>
    <t>lush fence row</t>
  </si>
  <si>
    <t>hazy sun, afternoon</t>
  </si>
  <si>
    <t>nr D'burg</t>
  </si>
  <si>
    <t>coarse weeds in barn lot</t>
  </si>
  <si>
    <t>3ft up</t>
  </si>
  <si>
    <t>hazy sun, pm</t>
  </si>
  <si>
    <t>Dickson</t>
  </si>
  <si>
    <t>undergrowth at forest edg</t>
  </si>
  <si>
    <t>Shelby</t>
  </si>
  <si>
    <t>undergrowth in hickory-ash-maple forest</t>
  </si>
  <si>
    <t>shade?</t>
  </si>
  <si>
    <t>am</t>
  </si>
  <si>
    <t>hdw forest</t>
  </si>
  <si>
    <t>sunny oak sapling</t>
  </si>
  <si>
    <t>5ft up in grape vine covered maple, mostly in shade</t>
  </si>
  <si>
    <t>goldenrod under elm sapling</t>
  </si>
  <si>
    <t>fairly sunny</t>
  </si>
  <si>
    <t>hdw edge</t>
  </si>
  <si>
    <t>sunny grapevine-covered bush;</t>
  </si>
  <si>
    <t>hdw</t>
  </si>
  <si>
    <t>shady, golden rod beneath cottonwood tree</t>
  </si>
  <si>
    <t>on willow</t>
  </si>
  <si>
    <t>cottonwood</t>
  </si>
  <si>
    <t>dusk</t>
  </si>
  <si>
    <t>goldenrod etc., beneath cottonwood</t>
  </si>
  <si>
    <t>AR</t>
  </si>
  <si>
    <t>Johnson</t>
  </si>
  <si>
    <t>old field</t>
  </si>
  <si>
    <t>edge of woods</t>
  </si>
  <si>
    <t>LA</t>
  </si>
  <si>
    <t>Claiborne</t>
  </si>
  <si>
    <t>Corney Lake rec.area</t>
  </si>
  <si>
    <t>pine-hdw-cypress</t>
  </si>
  <si>
    <t>bottomwood nr lake</t>
  </si>
  <si>
    <t>PA</t>
  </si>
  <si>
    <t>Delaware</t>
  </si>
  <si>
    <t>yard,MW Whitesell,Wallngford</t>
  </si>
  <si>
    <t>JJW</t>
  </si>
  <si>
    <t>yrd,MW Whitesell,Wallngfd</t>
  </si>
  <si>
    <t>`Peonies'</t>
  </si>
  <si>
    <t>lab</t>
  </si>
  <si>
    <t>shubbery</t>
  </si>
  <si>
    <t>p/s</t>
  </si>
  <si>
    <t>kHz</t>
  </si>
  <si>
    <t>1_B_197-226</t>
  </si>
  <si>
    <t>1_B_227-283</t>
  </si>
  <si>
    <t>1_B_283-308</t>
  </si>
  <si>
    <t>2_A_339-530</t>
  </si>
  <si>
    <t>4_A_257-269</t>
  </si>
  <si>
    <t>4_A_269-280</t>
  </si>
  <si>
    <t>4_A_280-301</t>
  </si>
  <si>
    <t>4_A_314-326</t>
  </si>
  <si>
    <t>4_A_326-334</t>
  </si>
  <si>
    <t>4_A_334-340</t>
  </si>
  <si>
    <t>4_A_340-347</t>
  </si>
  <si>
    <t>4_B_333-364</t>
  </si>
  <si>
    <t>5_A_208-228</t>
  </si>
  <si>
    <t>6_A_620-676</t>
  </si>
  <si>
    <t>6_B_000-010</t>
  </si>
  <si>
    <t>6_B_022-029</t>
  </si>
  <si>
    <t>6_B_272-273</t>
  </si>
  <si>
    <t>6_B_275-280</t>
  </si>
  <si>
    <t>6_B_279-280</t>
  </si>
  <si>
    <t>6_B_280-282</t>
  </si>
  <si>
    <t>6_B_282-283</t>
  </si>
  <si>
    <t>6_B_298-301</t>
  </si>
  <si>
    <t>7_A_172-173</t>
  </si>
  <si>
    <t>7_A_177-179</t>
  </si>
  <si>
    <t>7_A_182-186</t>
  </si>
  <si>
    <t>7_A_188-189</t>
  </si>
  <si>
    <t>7_A_189-191</t>
  </si>
  <si>
    <t>7_A_195-196</t>
  </si>
  <si>
    <t>7_A_196-197</t>
  </si>
  <si>
    <t>7_A_197-199</t>
  </si>
  <si>
    <t>7_A_562-563</t>
  </si>
  <si>
    <t>7_A_566-567</t>
  </si>
  <si>
    <t>7_A_575-576</t>
  </si>
  <si>
    <t>7_A_587-589</t>
  </si>
  <si>
    <t>96-022</t>
  </si>
  <si>
    <t>97-030</t>
  </si>
  <si>
    <t>97-031</t>
  </si>
  <si>
    <t>97-032</t>
  </si>
  <si>
    <t>97-033</t>
  </si>
  <si>
    <t>97-034</t>
  </si>
  <si>
    <t>97-035</t>
  </si>
  <si>
    <t>97-037</t>
  </si>
  <si>
    <t>97-038</t>
  </si>
  <si>
    <t>10A_37'57 A_exigua trill.wav</t>
  </si>
  <si>
    <t>10A_38'57 A_exigua trill.wav</t>
  </si>
  <si>
    <t>10A_39'37 A_exigua trill.wav</t>
  </si>
  <si>
    <t>10A_40'09 A_exigua trill.wav</t>
  </si>
  <si>
    <t>10A_40'37 A_exigua trill.wav</t>
  </si>
  <si>
    <t>10B_00'35 A_exigua trill.wav</t>
  </si>
  <si>
    <t>10B_00'52 A_exigua trill.wav</t>
  </si>
  <si>
    <t>R09_0095.WAV</t>
  </si>
  <si>
    <t>R09_0098.WAV</t>
  </si>
  <si>
    <t>R09_0100.WAV</t>
  </si>
  <si>
    <t>R09_0103.WAV</t>
  </si>
  <si>
    <t>R09_0147.WAV</t>
  </si>
  <si>
    <t>R09_0148.WAV</t>
  </si>
  <si>
    <t>R09_0206.WAV</t>
  </si>
  <si>
    <t>R09_0207.WAV</t>
  </si>
  <si>
    <t>R09_0209.WAV</t>
  </si>
  <si>
    <t>R09_0210.WAV</t>
  </si>
  <si>
    <t>R09_0243.WAV</t>
  </si>
  <si>
    <t>R09_0248.WAV</t>
  </si>
  <si>
    <t>R09_0249.WAV</t>
  </si>
  <si>
    <t>R09_0250.WAV</t>
  </si>
  <si>
    <t>R09_0252.WAV</t>
  </si>
  <si>
    <t>R09_0253.WAV</t>
  </si>
  <si>
    <t>R09_0254.WAV</t>
  </si>
  <si>
    <t>R09_0255.WAV</t>
  </si>
  <si>
    <t>R09_0256.WAV</t>
  </si>
  <si>
    <t>R09_0257.WAV</t>
  </si>
  <si>
    <t>R09_0259.WAV</t>
  </si>
  <si>
    <t>R09_0260.WAV</t>
  </si>
  <si>
    <t>R09_0261.WAV</t>
  </si>
  <si>
    <t>R09_0262.WAV</t>
  </si>
  <si>
    <t>R09_0266.WAV</t>
  </si>
  <si>
    <t>R09_0267.WAV</t>
  </si>
  <si>
    <t>R09_0276.WAV</t>
  </si>
  <si>
    <t>R09_0277.WAV</t>
  </si>
  <si>
    <t>R09_0278.WAV</t>
  </si>
  <si>
    <t>R09_0279.WAV</t>
  </si>
  <si>
    <t>R09_0280.WAV</t>
  </si>
  <si>
    <t>R09_0281.WAV</t>
  </si>
  <si>
    <t>R09_0283.WAV</t>
  </si>
  <si>
    <t>R09_0284.WAV</t>
  </si>
  <si>
    <t>R09_0293.WAV</t>
  </si>
  <si>
    <t>R09_0316.WAV</t>
  </si>
  <si>
    <t>R09_0383.WAV</t>
  </si>
  <si>
    <t>R09_0384.WAV</t>
  </si>
  <si>
    <t>R09_0385.WAV</t>
  </si>
  <si>
    <t>R09_0386.WAV</t>
  </si>
  <si>
    <t>R09_0387.WAV</t>
  </si>
  <si>
    <t>R09_0388.WAV</t>
  </si>
  <si>
    <t>R09_0391.WAV</t>
  </si>
  <si>
    <t>R09_0396.WAV</t>
  </si>
  <si>
    <t>R09_0407.WAV</t>
  </si>
  <si>
    <t>R09_0420.WAV</t>
  </si>
  <si>
    <t>R09_0421.WAV</t>
  </si>
  <si>
    <t>R09_0422.WAV</t>
  </si>
  <si>
    <t>R09_0423.WAV</t>
  </si>
  <si>
    <t>R09_0424.WAV</t>
  </si>
  <si>
    <t>R09_0436.WAV</t>
  </si>
  <si>
    <t>R09_0440.WAV</t>
  </si>
  <si>
    <t>R09_0443.WAV</t>
  </si>
  <si>
    <t>R09_0444.WAV</t>
  </si>
  <si>
    <t>R09_0447.WAV</t>
  </si>
  <si>
    <t>R09_0448.WAV</t>
  </si>
  <si>
    <t>R09_0452.WAV</t>
  </si>
  <si>
    <t>R09_0460.WAV</t>
  </si>
  <si>
    <t>R09_0463.WAV</t>
  </si>
  <si>
    <t>R09_0464.WAV</t>
  </si>
  <si>
    <t>R09_0489.WAV</t>
  </si>
  <si>
    <t>R09_0492.WAV</t>
  </si>
  <si>
    <t>R09_0493.WAV</t>
  </si>
  <si>
    <t>R09_0495.WAV</t>
  </si>
  <si>
    <t>R09_0496.WAV</t>
  </si>
  <si>
    <t>Ae 001</t>
  </si>
  <si>
    <t>Ae 002</t>
  </si>
  <si>
    <t>Ae 003</t>
  </si>
  <si>
    <t>Ae 010</t>
  </si>
  <si>
    <t>Ae 013</t>
  </si>
  <si>
    <t>Ae 011</t>
  </si>
  <si>
    <t>Ae 012</t>
  </si>
  <si>
    <t>Ae 029</t>
  </si>
  <si>
    <t>Ae 121</t>
  </si>
  <si>
    <t>Ae 120</t>
  </si>
  <si>
    <t>Ae 119</t>
  </si>
  <si>
    <t>Ae 123</t>
  </si>
  <si>
    <t>Ae 145</t>
  </si>
  <si>
    <t>Ae 155</t>
  </si>
  <si>
    <t>Ae 171</t>
  </si>
  <si>
    <t>Ae 174</t>
  </si>
  <si>
    <t>Ae 181</t>
  </si>
  <si>
    <t>Ae 182</t>
  </si>
  <si>
    <t>lab-pumphouse</t>
  </si>
  <si>
    <t>Bruce's</t>
  </si>
  <si>
    <t>Mehoopany Sta. 1A</t>
  </si>
  <si>
    <t>Bti treatment</t>
  </si>
  <si>
    <t>West Marlboro</t>
  </si>
  <si>
    <t>Lakemont</t>
  </si>
  <si>
    <t>McCue and Spencer Rd</t>
  </si>
  <si>
    <t>Lab azalea at parking lot</t>
  </si>
  <si>
    <t>north shore Hopewell Lake</t>
  </si>
  <si>
    <t>11LL, hedge between Rectors and ours</t>
  </si>
  <si>
    <t>11LL, in front of Helens window</t>
  </si>
  <si>
    <t>Sawmill Sta. 9</t>
  </si>
  <si>
    <t>SWRC pumphouse trail</t>
  </si>
  <si>
    <t>WCC3</t>
  </si>
  <si>
    <t>11LL Pieris</t>
  </si>
  <si>
    <t>SWRC steps to handicap parking</t>
  </si>
  <si>
    <t>Red trail</t>
  </si>
  <si>
    <t>South Guernsey Rd, vine-covered fence</t>
  </si>
  <si>
    <t>SWRC stairs to parking lot</t>
  </si>
  <si>
    <t>along bank of Susquehanna</t>
  </si>
  <si>
    <t>11LL</t>
  </si>
  <si>
    <t>Nottingham Park willow tree at entrance</t>
  </si>
  <si>
    <t>locust grove trail, Gramies run</t>
  </si>
  <si>
    <t>mill ruins, lower bridge</t>
  </si>
  <si>
    <t>Boone trail, upper end of Scotts Lake</t>
  </si>
  <si>
    <t>southeast shore Hopewell lake</t>
  </si>
  <si>
    <t>northeast shore Hopewell lake; collected this individual</t>
  </si>
  <si>
    <t>dirt road beyond Levi Lane, Rhododendron hollow</t>
  </si>
  <si>
    <t>Chester</t>
  </si>
  <si>
    <t>GA</t>
  </si>
  <si>
    <t>Rabun</t>
  </si>
  <si>
    <t>Berks</t>
  </si>
  <si>
    <t>Cecil</t>
  </si>
  <si>
    <t>Wyoming</t>
  </si>
  <si>
    <t>DE</t>
  </si>
  <si>
    <t>New Castle</t>
  </si>
  <si>
    <t>Bradford</t>
  </si>
  <si>
    <t>stilt grass, rose, greenbriar undergrowth in woods</t>
  </si>
  <si>
    <t>stilt grass, rose undergrowth in semi-open woods along road</t>
  </si>
  <si>
    <t>6 ft up in shrub; spooked him, not collected</t>
  </si>
  <si>
    <t>close to ground; not collected</t>
  </si>
  <si>
    <t>6 feet up, not collected</t>
  </si>
  <si>
    <t>near ground; not collected</t>
  </si>
  <si>
    <t>undergrowth; not collected</t>
  </si>
  <si>
    <t>undergrowth</t>
  </si>
  <si>
    <t>up in shrub, 6 feet over ground; not collected</t>
  </si>
  <si>
    <t>on ground, wet (small trib); in dry leaf?; not collected</t>
  </si>
  <si>
    <t>field recording, not collected</t>
  </si>
  <si>
    <t>DHF</t>
  </si>
  <si>
    <t>shade</t>
  </si>
  <si>
    <t>possible sun effect</t>
  </si>
  <si>
    <t>in sun</t>
  </si>
  <si>
    <t>Recorded by</t>
  </si>
  <si>
    <t>field</t>
  </si>
  <si>
    <t>cage outdoors</t>
  </si>
  <si>
    <r>
      <rPr>
        <b/>
        <sz val="12"/>
        <rFont val="Calibri"/>
        <family val="2"/>
      </rPr>
      <t>Pulse rate (p/s) vs. Temperature (</t>
    </r>
    <r>
      <rPr>
        <b/>
        <sz val="12"/>
        <rFont val="Calibri"/>
        <family val="2"/>
      </rPr>
      <t>°C)</t>
    </r>
  </si>
  <si>
    <t>Dominant frequency (kHz) vs. Pulse rate (p/s)</t>
  </si>
  <si>
    <t>field/cage</t>
  </si>
  <si>
    <t>R09_0675.WAV</t>
  </si>
  <si>
    <t>Ae 217</t>
  </si>
  <si>
    <t>French Cr St Pk</t>
  </si>
  <si>
    <t>North side Hopewell Lake</t>
  </si>
  <si>
    <t>cage in lab</t>
  </si>
  <si>
    <t>R09_0681.WAV</t>
  </si>
  <si>
    <t>Ae 218</t>
  </si>
  <si>
    <t>Boone Tr S of Fire Tower Rd; grape</t>
  </si>
  <si>
    <t>R09_0678.WAV</t>
  </si>
  <si>
    <t>Ae 219</t>
  </si>
  <si>
    <t>R09_0679.WAV</t>
  </si>
  <si>
    <t>Ae 221</t>
  </si>
  <si>
    <t>R09_0646.WAV</t>
  </si>
  <si>
    <t>R09_0651.WAV</t>
  </si>
  <si>
    <t>R09_0652.WAV</t>
  </si>
  <si>
    <t>R09_0653.WAV</t>
  </si>
  <si>
    <t>R09_0666.WAV</t>
  </si>
  <si>
    <t>beyond white pine woods Scotts Run Lake</t>
  </si>
  <si>
    <t>R09_0667.WAV</t>
  </si>
  <si>
    <t>grape Blue trail S of Fire Tower Rd</t>
  </si>
  <si>
    <t>R09_0668.WAV</t>
  </si>
  <si>
    <t>Pine woods 2010 site</t>
  </si>
  <si>
    <t>London Grove, pumphouse trail</t>
  </si>
  <si>
    <t>New London, Rector's myrtle</t>
  </si>
  <si>
    <t>DF trendline, mid-Atlantic states</t>
  </si>
  <si>
    <t>values for DF Georgia trendline</t>
  </si>
  <si>
    <t>values for DF Pennsylvania trendline</t>
  </si>
  <si>
    <t>pine-hdw forest</t>
  </si>
  <si>
    <t>not collected</t>
  </si>
  <si>
    <t>Nottingham Park Feldspar trail</t>
  </si>
  <si>
    <t>R09_0401.WAV</t>
  </si>
  <si>
    <t>R09_0400.WAV</t>
  </si>
  <si>
    <t>R09_0399.WAV</t>
  </si>
  <si>
    <t>R09_0398.WAV</t>
  </si>
  <si>
    <t>Nottingham Park, lower trail</t>
  </si>
  <si>
    <t>R09_0275.WAV</t>
  </si>
  <si>
    <t>Ae 150</t>
  </si>
  <si>
    <t>R09_0411.WAV</t>
  </si>
  <si>
    <t>Ae 149</t>
  </si>
  <si>
    <t>R09_0410.WAV</t>
  </si>
  <si>
    <t>Ae 152</t>
  </si>
  <si>
    <t>R09_0409.WAV</t>
  </si>
  <si>
    <t>Ae 153</t>
  </si>
  <si>
    <t>R09_0408.WAV</t>
  </si>
  <si>
    <t>Ae 147</t>
  </si>
  <si>
    <t>R09_0402.WAV</t>
  </si>
  <si>
    <t>in field</t>
  </si>
  <si>
    <t>white pine woods Scotts Run Lake</t>
  </si>
  <si>
    <t>R09_0665.WAV</t>
  </si>
  <si>
    <t>R09_0664.WAV</t>
  </si>
  <si>
    <t>R09_0663.WAV</t>
  </si>
  <si>
    <t>R09_0661.WAV</t>
  </si>
  <si>
    <t>R09_0658.WAV</t>
  </si>
  <si>
    <t>R09_0657.WAV</t>
  </si>
  <si>
    <t>R09_0656.WAV</t>
  </si>
  <si>
    <t>R09_0659</t>
  </si>
  <si>
    <t>R09_0659.WAV</t>
  </si>
  <si>
    <t>R09_0446.WAV</t>
  </si>
  <si>
    <t>R09_0445.WAV</t>
  </si>
  <si>
    <t>R09_0439.WAV</t>
  </si>
  <si>
    <t>R09_0437.WAV</t>
  </si>
  <si>
    <t>Boone Tr 2010 slow trill site; under pine; heard this one in field, rec in lab</t>
  </si>
  <si>
    <t>Ae 229</t>
  </si>
  <si>
    <t>R09_0680.WAV</t>
  </si>
  <si>
    <t>Ae 226, Ae 227</t>
  </si>
  <si>
    <t>R09_0662.WAV</t>
  </si>
  <si>
    <t>white pine forest; only thomasi heard here</t>
  </si>
  <si>
    <t>Ae 226</t>
  </si>
  <si>
    <t>R09_0682.WAV</t>
  </si>
  <si>
    <t>Ae 169</t>
  </si>
  <si>
    <t>R09_0451.WAV</t>
  </si>
  <si>
    <t>Ae 170</t>
  </si>
  <si>
    <t>Ae 169?</t>
  </si>
  <si>
    <t>Ae 168</t>
  </si>
  <si>
    <t>Levi Lane</t>
  </si>
  <si>
    <t>R09_0487.WAV</t>
  </si>
  <si>
    <t>R09_0485.WAV</t>
  </si>
  <si>
    <t>woods between Shady Lane and Levi Lane</t>
  </si>
  <si>
    <t>R09_0483.WAV</t>
  </si>
  <si>
    <t>R09_0482.WAV</t>
  </si>
  <si>
    <t>R09_0481.WAV</t>
  </si>
  <si>
    <t>R09_0475.WAV</t>
  </si>
  <si>
    <t>R09_0474.WAV</t>
  </si>
  <si>
    <t>10A_47'04 A_exigua slow trill.wav</t>
  </si>
  <si>
    <t>10A_46'29 A_exigua slow trill.wav</t>
  </si>
  <si>
    <t>10A_46'09 A_exigua slow trill.wav</t>
  </si>
  <si>
    <t>10A_44'17 A_exigua slow trill.wav</t>
  </si>
  <si>
    <t>10A_43'47 A_exigua slow trill.wav</t>
  </si>
  <si>
    <t>10A_37'01 A_exigua slow trill.wav</t>
  </si>
  <si>
    <t>10A_35'40 A_exigua slow trill.wav</t>
  </si>
  <si>
    <t>10A_35'06 A_exigua slow trill.wav</t>
  </si>
  <si>
    <t>10A_34'49 A_exigua slow trill.wav</t>
  </si>
  <si>
    <t>10A_34'14 A_exigua slow trill.wav</t>
  </si>
  <si>
    <t>10A_31'23 A_exigua slow trill.wav</t>
  </si>
  <si>
    <t>10A_27'59 A_exigua slow trill.wav</t>
  </si>
  <si>
    <t>Ae 179</t>
  </si>
  <si>
    <t>R09_0488.WAV</t>
  </si>
  <si>
    <t>Ae 178</t>
  </si>
  <si>
    <t>R09_0484.WAV</t>
  </si>
  <si>
    <t>Ae 176</t>
  </si>
  <si>
    <t>R09_0480.WAV</t>
  </si>
  <si>
    <t>Ae 177</t>
  </si>
  <si>
    <t>R09_0479.WAV</t>
  </si>
  <si>
    <t>Ae 175</t>
  </si>
  <si>
    <t>R09_0476.WAV</t>
  </si>
  <si>
    <t>Ae 078</t>
  </si>
  <si>
    <t>10A_30'07 A_exigua slow trill.wav</t>
  </si>
  <si>
    <t>Nottingham Park</t>
  </si>
  <si>
    <t>6_B_051-052</t>
  </si>
  <si>
    <t>R09_0660.WAV</t>
  </si>
  <si>
    <t>edge of oak woods</t>
  </si>
  <si>
    <t>Northampton</t>
  </si>
  <si>
    <t>VA</t>
  </si>
  <si>
    <t>wax myrtle tangle under pine</t>
  </si>
  <si>
    <t>grassy lnglf pine w/ hdw in low areas</t>
  </si>
  <si>
    <t>=614-57 (omit here)</t>
  </si>
  <si>
    <t>George</t>
  </si>
  <si>
    <t>3-4ft up in post oak</t>
  </si>
  <si>
    <t>hdw-pine</t>
  </si>
  <si>
    <t>Etowah</t>
  </si>
  <si>
    <t>3ft up in hdw</t>
  </si>
  <si>
    <t>pine-hdw</t>
  </si>
  <si>
    <t>Cleburne</t>
  </si>
  <si>
    <t>hdw understory</t>
  </si>
  <si>
    <t>understory of pine-hdw forest</t>
  </si>
  <si>
    <t>Hocking</t>
  </si>
  <si>
    <t>light (tape speed sounds uneven-last recording on reel)</t>
  </si>
  <si>
    <t>cloudy, bright, am</t>
  </si>
  <si>
    <t>dogwood understory</t>
  </si>
  <si>
    <t>light but cloudy; wet; am</t>
  </si>
  <si>
    <t>understory</t>
  </si>
  <si>
    <t>wet, light, am, cloudy</t>
  </si>
  <si>
    <t>cloudy</t>
  </si>
  <si>
    <t>cloudy bright</t>
  </si>
  <si>
    <t>cloudy bright, am</t>
  </si>
  <si>
    <t>Notes</t>
  </si>
  <si>
    <t>values for all DF data trendline</t>
  </si>
  <si>
    <t>values for DF Kent Co, MD, trendline</t>
  </si>
  <si>
    <t xml:space="preserve">                                                                                                                                                                                                                                   </t>
  </si>
  <si>
    <t>tidal marsh</t>
  </si>
  <si>
    <t>boardwalk nature trail at marsh end</t>
  </si>
  <si>
    <t>Currituck</t>
  </si>
  <si>
    <t>R09_0180.WAV</t>
  </si>
  <si>
    <t>marsh end of nature foot trail</t>
  </si>
  <si>
    <t>Ae 95</t>
  </si>
  <si>
    <t>R09_0126.WAV</t>
  </si>
  <si>
    <t>Ae 98</t>
  </si>
  <si>
    <t>R09_0125.WAV</t>
  </si>
  <si>
    <t>Ae 97</t>
  </si>
  <si>
    <t>R09_0124.WAV</t>
  </si>
  <si>
    <t>R09_0123.WAV</t>
  </si>
  <si>
    <t>R09_0122.WAV</t>
  </si>
  <si>
    <t>R09_0119.WAV</t>
  </si>
  <si>
    <t>Ae 96</t>
  </si>
  <si>
    <t>R09_0118.WAV</t>
  </si>
  <si>
    <t>R09_0117.WAV</t>
  </si>
  <si>
    <t>R09_0104.WAV</t>
  </si>
  <si>
    <t>R09_0093.WAV</t>
  </si>
  <si>
    <t>R09_0092.WAV</t>
  </si>
  <si>
    <t>boardwalk at lighthouse</t>
  </si>
  <si>
    <t>R09_0192.WAV</t>
  </si>
  <si>
    <t>Codjus Cove</t>
  </si>
  <si>
    <t>Kent</t>
  </si>
  <si>
    <t>R09_0116.WAV</t>
  </si>
  <si>
    <t>R09_0114.WAV</t>
  </si>
  <si>
    <t>upper Codjus cove</t>
  </si>
  <si>
    <t>R09_0239.WAV</t>
  </si>
  <si>
    <t>Codjus cattail and pickerelweed</t>
  </si>
  <si>
    <t>R09_0230.WAV</t>
  </si>
  <si>
    <t>Codjus lower trib</t>
  </si>
  <si>
    <t>R09_0229.WAV</t>
  </si>
  <si>
    <t>R09_0228.WAV</t>
  </si>
  <si>
    <t>Codjus cattail cove 1</t>
  </si>
  <si>
    <t>R09_0160.WAV</t>
  </si>
  <si>
    <t>Still Pond</t>
  </si>
  <si>
    <t>97-025</t>
  </si>
  <si>
    <t>97-024</t>
  </si>
  <si>
    <t>97-023</t>
  </si>
  <si>
    <t>97-021</t>
  </si>
  <si>
    <t>Still Pond Cr. pickerelweed</t>
  </si>
  <si>
    <t>6_B_790-793</t>
  </si>
  <si>
    <t>6_B_782-786</t>
  </si>
  <si>
    <t>6_B_747-749</t>
  </si>
  <si>
    <t>6_B_742-746</t>
  </si>
  <si>
    <t>6_B_665-685</t>
  </si>
  <si>
    <t>6_B_663-665</t>
  </si>
  <si>
    <t>Ae 026</t>
  </si>
  <si>
    <t>6_A_853-861</t>
  </si>
  <si>
    <t>6_A_830-836</t>
  </si>
  <si>
    <t>Ae 027</t>
  </si>
  <si>
    <t>6_A_795-796</t>
  </si>
  <si>
    <t>6_A_720-725</t>
  </si>
  <si>
    <t>97-028</t>
  </si>
  <si>
    <t>97-027</t>
  </si>
  <si>
    <t>97-020</t>
  </si>
  <si>
    <t>6_B_380-383</t>
  </si>
  <si>
    <t>Still Pond cattail</t>
  </si>
  <si>
    <t>6_A_508-537</t>
  </si>
  <si>
    <t>narrow-leaved cattail marsh</t>
  </si>
  <si>
    <t>Cape May</t>
  </si>
  <si>
    <t>NJ</t>
  </si>
  <si>
    <t>marsh</t>
  </si>
  <si>
    <t>on vegetation</t>
  </si>
  <si>
    <t>Thin-leaved cattail marsh</t>
  </si>
  <si>
    <t>cattail</t>
  </si>
  <si>
    <t>REL</t>
  </si>
  <si>
    <t>lighted</t>
  </si>
  <si>
    <t>cage lab</t>
  </si>
  <si>
    <t>Narrow-leaved cattail marshes</t>
  </si>
  <si>
    <t>Rd bwtn NJ50 &amp; NJ 585</t>
  </si>
  <si>
    <t>cage dkrm</t>
  </si>
  <si>
    <t>Juncus</t>
  </si>
  <si>
    <t>Chatham</t>
  </si>
  <si>
    <t>c</t>
  </si>
  <si>
    <t>Tybee Is, Savannah Beach</t>
  </si>
  <si>
    <t>Tybee Islnd, Savannah Bch</t>
  </si>
  <si>
    <t>Juncus salt marsh</t>
  </si>
  <si>
    <t>Savannah Beach</t>
  </si>
  <si>
    <t>Panacea</t>
  </si>
  <si>
    <t>Wakulla</t>
  </si>
  <si>
    <t>FL</t>
  </si>
  <si>
    <t>Tidal flats-small mangrove, Spartinae, Sesuvium</t>
  </si>
  <si>
    <t>US AIA 1/2 mi N Marinelnd</t>
  </si>
  <si>
    <t>St Johns</t>
  </si>
  <si>
    <t>JDS, REL</t>
  </si>
  <si>
    <t>grasses nr salt water</t>
  </si>
  <si>
    <t>Lewis Arprt, Cedar Key</t>
  </si>
  <si>
    <t>Levy</t>
  </si>
  <si>
    <t>P/S</t>
  </si>
  <si>
    <t>values for DF's 3 mid-Atlantic states trendline</t>
  </si>
  <si>
    <t>was 630-16</t>
  </si>
  <si>
    <t>west shore of island</t>
  </si>
  <si>
    <t>York</t>
  </si>
  <si>
    <t>R09_0466.WAV</t>
  </si>
  <si>
    <t>Ae 158</t>
  </si>
  <si>
    <t>R09_0394.WAV</t>
  </si>
  <si>
    <t>Ae 113</t>
  </si>
  <si>
    <t>R09_0297.WAV</t>
  </si>
  <si>
    <t>R09_0121.WAV</t>
  </si>
  <si>
    <t>R09_0120.WAV</t>
  </si>
  <si>
    <t>R09_0133.WAV</t>
  </si>
  <si>
    <t>SWRC steps up to visitor parking</t>
  </si>
  <si>
    <t>01-027</t>
  </si>
  <si>
    <t>Ae 082</t>
  </si>
  <si>
    <t>01-024</t>
  </si>
  <si>
    <t>Rector's myrtle</t>
  </si>
  <si>
    <t>New London</t>
  </si>
  <si>
    <t>Ae 236</t>
  </si>
  <si>
    <t>R09_0676.WAV</t>
  </si>
  <si>
    <t>Pachysandra behind house</t>
  </si>
  <si>
    <t>Ae 235</t>
  </si>
  <si>
    <t>Ae 201</t>
  </si>
  <si>
    <t>R09_0648.WAV</t>
  </si>
  <si>
    <t>Ae 200</t>
  </si>
  <si>
    <t>R09_0673.WAV</t>
  </si>
  <si>
    <t>Ae 160</t>
  </si>
  <si>
    <t>11L Pachsandra north side of house</t>
  </si>
  <si>
    <t>R09_0346.WAV</t>
  </si>
  <si>
    <t>11L Pachysandra</t>
  </si>
  <si>
    <t>R09_0342.WAV</t>
  </si>
  <si>
    <t>Ae113</t>
  </si>
  <si>
    <t>R09_0269.WAV</t>
  </si>
  <si>
    <t>R09_0247.WAV</t>
  </si>
  <si>
    <t>R09_0212.WAV</t>
  </si>
  <si>
    <t>11LL, beneath kitchen window</t>
  </si>
  <si>
    <t>R09_0211.WAV</t>
  </si>
  <si>
    <t>11LL, bush at well</t>
  </si>
  <si>
    <t>11LL, Clematis in front of garage</t>
  </si>
  <si>
    <t>R09_0208.WAV</t>
  </si>
  <si>
    <t>R09_0139.WAV</t>
  </si>
  <si>
    <t>R09_0056.WAV</t>
  </si>
  <si>
    <t>R09_0054.WAV</t>
  </si>
  <si>
    <t>R09_0046.WAV</t>
  </si>
  <si>
    <t>R09_0045.WAV</t>
  </si>
  <si>
    <t>R09_0044.WAV</t>
  </si>
  <si>
    <t>R09_0043.WAV</t>
  </si>
  <si>
    <t>R09_0042.WAV</t>
  </si>
  <si>
    <t>R09_0135.WAV</t>
  </si>
  <si>
    <t>R09_0132.WAV</t>
  </si>
  <si>
    <t>bushes in front of 1103 Cedar St.</t>
  </si>
  <si>
    <t>Sussex</t>
  </si>
  <si>
    <t>R09_0025.WAV</t>
  </si>
  <si>
    <t>01-028</t>
  </si>
  <si>
    <t>5_A_011-012</t>
  </si>
  <si>
    <t>2901 Phragmites</t>
  </si>
  <si>
    <t>4_B_414-430</t>
  </si>
  <si>
    <t>4_B_401-414</t>
  </si>
  <si>
    <t>R09_0112.WAV</t>
  </si>
  <si>
    <t>97-019</t>
  </si>
  <si>
    <t>97-017</t>
  </si>
  <si>
    <t>97-016</t>
  </si>
  <si>
    <t>97-009</t>
  </si>
  <si>
    <t>96-009</t>
  </si>
  <si>
    <t>Codjus Cattail Cove #1</t>
  </si>
  <si>
    <t>Ae 104</t>
  </si>
  <si>
    <t>R09_0236.WAV</t>
  </si>
  <si>
    <t>Sherms house</t>
  </si>
  <si>
    <t>R09_0107.WAV</t>
  </si>
  <si>
    <t>Cattail Cove #1, male 1</t>
  </si>
  <si>
    <t>R09_0242.WAV</t>
  </si>
  <si>
    <t>Cattail Cove #1, male 7</t>
  </si>
  <si>
    <t>R09_0241.WAV</t>
  </si>
  <si>
    <t>Cattail Cove #1, male 5</t>
  </si>
  <si>
    <t>R09_0240.WAV</t>
  </si>
  <si>
    <t>Shermans Pachysandra</t>
  </si>
  <si>
    <t>R09_0225.WAV</t>
  </si>
  <si>
    <t>Sherm's</t>
  </si>
  <si>
    <t>R09_0052.WAV</t>
  </si>
  <si>
    <t>10B_13'34 Anaxipha exigua fast tinkle slow trill?.wav</t>
  </si>
  <si>
    <t>Sherm's driveway</t>
  </si>
  <si>
    <t>7_A_393-395</t>
  </si>
  <si>
    <t>7_A_391-393</t>
  </si>
  <si>
    <t>7_A_390-391</t>
  </si>
  <si>
    <t>7_A_387-389</t>
  </si>
  <si>
    <t>7_A_379-380</t>
  </si>
  <si>
    <t>Sherm's porch</t>
  </si>
  <si>
    <t>Ae 041</t>
  </si>
  <si>
    <t>7_A_249-250</t>
  </si>
  <si>
    <t>7_A_161-163</t>
  </si>
  <si>
    <t>7_A_155-157</t>
  </si>
  <si>
    <t>7_A_153-155</t>
  </si>
  <si>
    <t>7_A_152-153</t>
  </si>
  <si>
    <t>7_A_151-152</t>
  </si>
  <si>
    <t>7_A_149-151</t>
  </si>
  <si>
    <t>7_A_148-149</t>
  </si>
  <si>
    <t>7_A_146-148</t>
  </si>
  <si>
    <t>7_A_144-146</t>
  </si>
  <si>
    <t>7_A_143-144</t>
  </si>
  <si>
    <t>7_A_141-143</t>
  </si>
  <si>
    <t>7_A_122-138</t>
  </si>
  <si>
    <t>6_B_773-777</t>
  </si>
  <si>
    <t>6_B_764-767</t>
  </si>
  <si>
    <t>6_B_760-764</t>
  </si>
  <si>
    <t>6_B_735-742</t>
  </si>
  <si>
    <t>6_B_654-663</t>
  </si>
  <si>
    <t>6_B_640-642</t>
  </si>
  <si>
    <t>6_B_606-611</t>
  </si>
  <si>
    <t>6_B_602-606</t>
  </si>
  <si>
    <t>6_B_593-596</t>
  </si>
  <si>
    <t>6_B_591-593</t>
  </si>
  <si>
    <t>6_B_588-591</t>
  </si>
  <si>
    <t>6_B_583-588</t>
  </si>
  <si>
    <t>6_B_579-583</t>
  </si>
  <si>
    <t>6_B_575-579</t>
  </si>
  <si>
    <t>6_B_572-574</t>
  </si>
  <si>
    <t>6_B_564-572</t>
  </si>
  <si>
    <t>6_B_558-564</t>
  </si>
  <si>
    <t>6_B_523-528</t>
  </si>
  <si>
    <t>6_B_486-489</t>
  </si>
  <si>
    <t>6_B_477-486</t>
  </si>
  <si>
    <t>Sherm's gate</t>
  </si>
  <si>
    <t>6_B_362-354</t>
  </si>
  <si>
    <t>6_B_360-362</t>
  </si>
  <si>
    <t>6_B_358-360</t>
  </si>
  <si>
    <t>6_B_356-358</t>
  </si>
  <si>
    <t>6_B_354-356</t>
  </si>
  <si>
    <t>6_B_350-354</t>
  </si>
  <si>
    <t>Sherm's beach</t>
  </si>
  <si>
    <t>6_B_247-257</t>
  </si>
  <si>
    <t>Ae 030</t>
  </si>
  <si>
    <t>6_B_159-175</t>
  </si>
  <si>
    <t>6_B_029-035</t>
  </si>
  <si>
    <t>Ae 028</t>
  </si>
  <si>
    <t>6_B_013-022</t>
  </si>
  <si>
    <t>6_A_550-559</t>
  </si>
  <si>
    <t>6_A_537-550</t>
  </si>
  <si>
    <t>6_A_461-473</t>
  </si>
  <si>
    <t>6_A_437-449</t>
  </si>
  <si>
    <t>6_A_430-437</t>
  </si>
  <si>
    <t>6_A_414-421</t>
  </si>
  <si>
    <t>6_A_298-304</t>
  </si>
  <si>
    <t>6_A_294-298</t>
  </si>
  <si>
    <t>6_A_286-294</t>
  </si>
  <si>
    <t>6_A_283-286</t>
  </si>
  <si>
    <t>6_A_270-283</t>
  </si>
  <si>
    <t>6_A_261-270</t>
  </si>
  <si>
    <t>6_A_245-261</t>
  </si>
  <si>
    <t>6_A_109-121</t>
  </si>
  <si>
    <t>6_A_106-109</t>
  </si>
  <si>
    <t>6_A_099-106</t>
  </si>
  <si>
    <t>6_A_088-099</t>
  </si>
  <si>
    <t>6_A_080-088</t>
  </si>
  <si>
    <t>Still Pond Creek</t>
  </si>
  <si>
    <t>5_A_370-387</t>
  </si>
  <si>
    <t>Sherm's entrance</t>
  </si>
  <si>
    <t>4_B_321-333</t>
  </si>
  <si>
    <t>below lunch rock</t>
  </si>
  <si>
    <t>R09_0425.WAV</t>
  </si>
  <si>
    <t>Allonemobius 1 site</t>
  </si>
  <si>
    <t>R09_0290.WAV</t>
  </si>
  <si>
    <t>R09_0288.WAV</t>
  </si>
  <si>
    <t>R09_0287.WAV</t>
  </si>
  <si>
    <t>red trail spur, hedgerow</t>
  </si>
  <si>
    <t>R09_0285.WAV</t>
  </si>
  <si>
    <t>boardwalk nature trail</t>
  </si>
  <si>
    <t>R09_0196.WAV</t>
  </si>
  <si>
    <t>R09_0191.WAV</t>
  </si>
  <si>
    <t>Churn Cr near uppermost house</t>
  </si>
  <si>
    <t>R09_0577.WAV</t>
  </si>
  <si>
    <t>north of old Feldspar mine</t>
  </si>
  <si>
    <t>R09_0566.WAV</t>
  </si>
  <si>
    <t>five bridges, lower</t>
  </si>
  <si>
    <t>R09_0503.WAV</t>
  </si>
  <si>
    <t>R09_0502.WAV</t>
  </si>
  <si>
    <t>quarry leg of bike trail</t>
  </si>
  <si>
    <t>R09_0434.WAV</t>
  </si>
  <si>
    <t>11L well</t>
  </si>
  <si>
    <t>R09_0115.WAV</t>
  </si>
  <si>
    <t>R09_0108.WAV</t>
  </si>
  <si>
    <t>R09_0227.WAV</t>
  </si>
  <si>
    <t>00-007</t>
  </si>
  <si>
    <t>6_B_072-073</t>
  </si>
  <si>
    <t>5_A_355-365</t>
  </si>
  <si>
    <t>5_A_243-252</t>
  </si>
  <si>
    <t>5_A_228-242</t>
  </si>
  <si>
    <t>Lary Reeves</t>
  </si>
  <si>
    <t>red mangrove</t>
  </si>
  <si>
    <t>Matheson Hammock Park</t>
  </si>
  <si>
    <t>Dade</t>
  </si>
  <si>
    <t>TJW 73</t>
  </si>
  <si>
    <t>R09_0647.WAV</t>
  </si>
  <si>
    <t>R09_0645.WAV</t>
  </si>
  <si>
    <t>R09_0644.WAV</t>
  </si>
  <si>
    <t>open, wet area woods-swept fr herb layer</t>
  </si>
  <si>
    <t>hdw forest-herb areas, layer</t>
  </si>
  <si>
    <t>solitary, light</t>
  </si>
  <si>
    <t>jar in lab</t>
  </si>
  <si>
    <t>shrubbery about house</t>
  </si>
  <si>
    <t>Tifton</t>
  </si>
  <si>
    <t>Tift</t>
  </si>
  <si>
    <t>forb in salt marsh</t>
  </si>
  <si>
    <t>spartina marsh</t>
  </si>
  <si>
    <t>creek just s of Bay View Shores</t>
  </si>
  <si>
    <t>was 631-5</t>
  </si>
  <si>
    <t>Juncus?</t>
  </si>
  <si>
    <t>salt marsh w/Juncus</t>
  </si>
  <si>
    <t>Tybee Island</t>
  </si>
  <si>
    <t>was 631-4</t>
  </si>
  <si>
    <t>dark; 2 indiv close to each other</t>
  </si>
  <si>
    <t>hdw-pine forest</t>
  </si>
  <si>
    <t>in shade, morning</t>
  </si>
  <si>
    <t>shaded thicket</t>
  </si>
  <si>
    <t>(Cheraw)</t>
  </si>
  <si>
    <t>Chesterfield</t>
  </si>
  <si>
    <t>SC</t>
  </si>
  <si>
    <t>cloudy, drizzle, am</t>
  </si>
  <si>
    <t>shrubby vegetation on sand, dense smilax; nr marsh</t>
  </si>
  <si>
    <t>Island Beach St Pk</t>
  </si>
  <si>
    <t>Ocean</t>
  </si>
  <si>
    <t>marsh (maiden-cane-like grass)</t>
  </si>
  <si>
    <t>maiden-cane-like grass marsh</t>
  </si>
  <si>
    <t>hazy bright</t>
  </si>
  <si>
    <t>in shrubby ditch</t>
  </si>
  <si>
    <t>edge of marsh</t>
  </si>
  <si>
    <t>roadside shrubby area</t>
  </si>
  <si>
    <t>spotty sun &amp; shade</t>
  </si>
  <si>
    <t>on plants</t>
  </si>
  <si>
    <t>forbs in Spartina</t>
  </si>
  <si>
    <t>3-4ft up, 10-20ft in field from road</t>
  </si>
  <si>
    <t>edge of cornfield</t>
  </si>
  <si>
    <t>4.3 mi e of Snow Hill</t>
  </si>
  <si>
    <t>6ft up in honey-suckle covered tree</t>
  </si>
  <si>
    <t>decid forest-maple, oak, plum</t>
  </si>
  <si>
    <t>TJW, REL</t>
  </si>
  <si>
    <t>Jonathan Dickinson St Pk</t>
  </si>
  <si>
    <t>Martin</t>
  </si>
  <si>
    <t>was 631-2b</t>
  </si>
  <si>
    <t>49b</t>
  </si>
  <si>
    <t>was 631-2a</t>
  </si>
  <si>
    <t>49a</t>
  </si>
  <si>
    <t>was 631-3</t>
  </si>
  <si>
    <t>was 631-1</t>
  </si>
  <si>
    <t>Cypress, river flood-plain</t>
  </si>
  <si>
    <t>US27 at Fisheating Creek</t>
  </si>
  <si>
    <t>Glades</t>
  </si>
  <si>
    <t>mangrove</t>
  </si>
  <si>
    <t>Matheson Hmmk</t>
  </si>
  <si>
    <t>was 631-9</t>
  </si>
  <si>
    <t>was 631-8</t>
  </si>
  <si>
    <t>12ft up, red mangrove</t>
  </si>
  <si>
    <t>was 631-7</t>
  </si>
  <si>
    <t>along path thru red &amp; white mangrove</t>
  </si>
  <si>
    <t>was 631-6</t>
  </si>
  <si>
    <t>dense Bideus</t>
  </si>
  <si>
    <t>E Jct Fla94, US41</t>
  </si>
  <si>
    <t>JDS</t>
  </si>
  <si>
    <t>TJW,REL</t>
  </si>
  <si>
    <t>E Jct Fla94, US47</t>
  </si>
  <si>
    <t>E Jct Fla94, US46</t>
  </si>
  <si>
    <t>E Jct Fla94, US45</t>
  </si>
  <si>
    <t>E Jct Fla94, US44</t>
  </si>
  <si>
    <t>E Jct Fla94, US43</t>
  </si>
  <si>
    <t>E Jct Fla94, US42</t>
  </si>
  <si>
    <t>lights on; very weak-mike not close</t>
  </si>
  <si>
    <t>jar, lab;. several indiv</t>
  </si>
  <si>
    <t>dense bush hammock</t>
  </si>
  <si>
    <t>Fla 94</t>
  </si>
  <si>
    <t>moonless night-no street lights</t>
  </si>
  <si>
    <t>weeds or woods edge</t>
  </si>
  <si>
    <t>swamp forest</t>
  </si>
  <si>
    <t>Hogtown Ck @ SW 20th Ave</t>
  </si>
  <si>
    <t>Alachua</t>
  </si>
  <si>
    <t>4pm, sunny</t>
  </si>
  <si>
    <t>shady wet ar,nr swamp for</t>
  </si>
  <si>
    <t>Noonan's Lake Rd</t>
  </si>
  <si>
    <t>noon</t>
  </si>
  <si>
    <t>bushes in low area</t>
  </si>
  <si>
    <t>slash pine flatwoods</t>
  </si>
  <si>
    <t>n Gainesville</t>
  </si>
  <si>
    <t>shrubs</t>
  </si>
  <si>
    <t>UF campus, Gainesville</t>
  </si>
  <si>
    <t>shrubbery</t>
  </si>
  <si>
    <t>red light</t>
  </si>
  <si>
    <t>TJW, JDS</t>
  </si>
  <si>
    <t>guava hedge</t>
  </si>
  <si>
    <t>light from bldg. (could read newspaper)</t>
  </si>
  <si>
    <t>~2ft up in hedge</t>
  </si>
  <si>
    <t>low hedge nr McCarty Hall</t>
  </si>
  <si>
    <t>field/caged</t>
  </si>
  <si>
    <t>values for DF all-data trendline</t>
  </si>
  <si>
    <r>
      <t>values for DF r</t>
    </r>
    <r>
      <rPr>
        <vertAlign val="superscript"/>
        <sz val="12"/>
        <color indexed="8"/>
        <rFont val="Calibri"/>
        <family val="2"/>
      </rPr>
      <t>2</t>
    </r>
    <r>
      <rPr>
        <sz val="10"/>
        <rFont val="Arial"/>
      </rPr>
      <t>=0.7899 trendline</t>
    </r>
  </si>
  <si>
    <t>Ae 117</t>
  </si>
  <si>
    <t>R09_0251.WAV</t>
  </si>
  <si>
    <t>R09_0110.WAV</t>
  </si>
  <si>
    <t>97-012</t>
  </si>
  <si>
    <t>97-022</t>
  </si>
  <si>
    <t>97-015</t>
  </si>
  <si>
    <t>96-019</t>
  </si>
  <si>
    <t>4_B_092-106</t>
  </si>
  <si>
    <t>4_B_086-092</t>
  </si>
  <si>
    <t>Ae 005</t>
  </si>
  <si>
    <t>A. tinkler ix.21.95/76.5°F</t>
  </si>
  <si>
    <t>lab-pumphouse trail</t>
  </si>
  <si>
    <t>4_A_347-361</t>
  </si>
  <si>
    <t>4_A_104-117</t>
  </si>
  <si>
    <t>A. tinnulus ix.16.95/70°F</t>
  </si>
  <si>
    <t>A. tinnulus ix.16a.95/70°F</t>
  </si>
  <si>
    <t>not coll but got female</t>
  </si>
  <si>
    <t>tinnulenta</t>
  </si>
  <si>
    <t>Anaxipha</t>
  </si>
  <si>
    <t>R09_0671.WAV</t>
  </si>
  <si>
    <t>R09_0670.WAV</t>
  </si>
  <si>
    <t>Ae 209 (rt)</t>
  </si>
  <si>
    <t>R09_0674.WAV</t>
  </si>
  <si>
    <t xml:space="preserve">Ae 208 (left), </t>
  </si>
  <si>
    <t>outflow of Hopewell lake; not collected</t>
  </si>
  <si>
    <t>R09_0462.WAV</t>
  </si>
  <si>
    <t>R09_0449.WAV</t>
  </si>
  <si>
    <t>Nottingham Park upper Blacks Brook crossing</t>
  </si>
  <si>
    <t>R09_0406.WAV</t>
  </si>
  <si>
    <t>Nottingham Park Feldspar trail at Blacks Brook crossing</t>
  </si>
  <si>
    <t>R09_0404.WAV</t>
  </si>
  <si>
    <t>R09_0395.WAV</t>
  </si>
  <si>
    <t>Ae 159</t>
  </si>
  <si>
    <t>R09_0392.WAV</t>
  </si>
  <si>
    <t>R09_0389.WAV</t>
  </si>
  <si>
    <t>Orchelimum wetland nr pumphouse</t>
  </si>
  <si>
    <t>R09_0337.WAV</t>
  </si>
  <si>
    <t>Ae 124</t>
  </si>
  <si>
    <t>R09_0268.WAV</t>
  </si>
  <si>
    <t>R09_0265.WAV</t>
  </si>
  <si>
    <t>R09_0264.WAV</t>
  </si>
  <si>
    <t>Ae 111</t>
  </si>
  <si>
    <t>R09_0245.WAV</t>
  </si>
  <si>
    <t>R09_0238.WAV</t>
  </si>
  <si>
    <t>Ae 106</t>
  </si>
  <si>
    <t>R09_0237.WAV</t>
  </si>
  <si>
    <t>11LL, Pachysandra in back</t>
  </si>
  <si>
    <t>R09_0130.WAV</t>
  </si>
  <si>
    <t>7_A_639-642</t>
  </si>
  <si>
    <t>7_A_603-606</t>
  </si>
  <si>
    <t>7_A_633-634</t>
  </si>
  <si>
    <t>7_A_647-649</t>
  </si>
  <si>
    <t>7_A_644-646</t>
  </si>
  <si>
    <t>7_A_630-631</t>
  </si>
  <si>
    <t>7_A_517-519</t>
  </si>
  <si>
    <t>7_A_428-430</t>
  </si>
  <si>
    <t>7_A_446-447</t>
  </si>
  <si>
    <t>7_A_439-441</t>
  </si>
  <si>
    <t>7_A_458-460</t>
  </si>
  <si>
    <t>7_A_443-445</t>
  </si>
  <si>
    <t>7_A_270-278</t>
  </si>
  <si>
    <t>Ae 042</t>
  </si>
  <si>
    <t>7A_22'40 Ae 042 20C.wav</t>
  </si>
  <si>
    <t>7_A_174-176</t>
  </si>
  <si>
    <t>7_A_176-177</t>
  </si>
  <si>
    <t>7_A_192-195</t>
  </si>
  <si>
    <t>6_B_777-779</t>
  </si>
  <si>
    <t>6_B_728-731</t>
  </si>
  <si>
    <t>6_B_740-742</t>
  </si>
  <si>
    <t>6_B_770-773</t>
  </si>
  <si>
    <t>6_B_779-782</t>
  </si>
  <si>
    <t>6_B_705-716</t>
  </si>
  <si>
    <t>6_B_758-760</t>
  </si>
  <si>
    <t>6_B_461-464</t>
  </si>
  <si>
    <t>6_B_448-461</t>
  </si>
  <si>
    <t>6_B_303-305</t>
  </si>
  <si>
    <t>6_B_283-286</t>
  </si>
  <si>
    <t>6_B_294-296</t>
  </si>
  <si>
    <t>6_B_290-292</t>
  </si>
  <si>
    <t>6_B_292-294</t>
  </si>
  <si>
    <t>6_B_183-215</t>
  </si>
  <si>
    <t>6_A_861-873</t>
  </si>
  <si>
    <t>6_A_800-820</t>
  </si>
  <si>
    <t>6_A_725-729</t>
  </si>
  <si>
    <t>Ae 025</t>
  </si>
  <si>
    <t>6_A_598-620</t>
  </si>
  <si>
    <t>5_A_018-021</t>
  </si>
  <si>
    <t>4_B_619-645</t>
  </si>
  <si>
    <t>lab-woods</t>
  </si>
  <si>
    <t>Ae 015</t>
  </si>
  <si>
    <t>4B_16'21 Ae 015 19C.wav</t>
  </si>
  <si>
    <t>4_B_177-191</t>
  </si>
  <si>
    <t>4_B_204-214</t>
  </si>
  <si>
    <t>4_B_163-177</t>
  </si>
  <si>
    <t>Ae 007</t>
  </si>
  <si>
    <t>4_B_113-117</t>
  </si>
  <si>
    <t>4_B_106-112</t>
  </si>
  <si>
    <t>4_A_438-452</t>
  </si>
  <si>
    <t>1_A_438-488</t>
  </si>
  <si>
    <t>probable sun effect</t>
  </si>
  <si>
    <t>7_A_199-200</t>
  </si>
  <si>
    <t>6_B_081-084</t>
  </si>
  <si>
    <t>6_B_076-077</t>
  </si>
  <si>
    <t>4_B_140-163</t>
  </si>
  <si>
    <t>4_B_125-140</t>
  </si>
  <si>
    <t>4_B_117-125</t>
  </si>
  <si>
    <t>4_B_032-041</t>
  </si>
  <si>
    <t>Ae 006</t>
  </si>
  <si>
    <t>4_A_697-716</t>
  </si>
  <si>
    <t>4_A_642-663</t>
  </si>
  <si>
    <t>4_B_058-064</t>
  </si>
  <si>
    <t>4_B_043-048</t>
  </si>
  <si>
    <t>Bruces</t>
  </si>
  <si>
    <t>4_A_477-509</t>
  </si>
  <si>
    <t>A. tinkler ix.19.95/21°C</t>
  </si>
  <si>
    <t>Sawmill Sta.</t>
  </si>
  <si>
    <t>R09_0244.WAV</t>
  </si>
  <si>
    <t>Codjus Cattail Cove 1, east end</t>
  </si>
  <si>
    <t>R09_0569.WAV</t>
  </si>
  <si>
    <t>R09_0321.WAV</t>
  </si>
  <si>
    <t>R09_0111.WAV</t>
  </si>
  <si>
    <t>R09_0555.WAV</t>
  </si>
  <si>
    <t>R09_0334.WAV</t>
  </si>
  <si>
    <t>south shore Scotts lake</t>
  </si>
  <si>
    <t>R09_0312.WAV</t>
  </si>
  <si>
    <t>R09_0146.WAV</t>
  </si>
  <si>
    <t>R09_0145.WAV</t>
  </si>
  <si>
    <t>R09_0140.WAV</t>
  </si>
  <si>
    <t>weeds under willow-cypres</t>
  </si>
  <si>
    <t>edge of Reelfoot Lake</t>
  </si>
  <si>
    <t>Lake</t>
  </si>
  <si>
    <t>4mi w of Dyersburg</t>
  </si>
  <si>
    <t>weeds @ forest edge</t>
  </si>
  <si>
    <t>weedy edge of forest</t>
  </si>
  <si>
    <t>on plants?</t>
  </si>
  <si>
    <t>weeds at edge of cornfield</t>
  </si>
  <si>
    <t>honey suckle-covered trees at woodedge</t>
  </si>
  <si>
    <t>Pope</t>
  </si>
  <si>
    <t>edge of planted pine w/ hdw understory</t>
  </si>
  <si>
    <t>caged</t>
  </si>
  <si>
    <t>95%RH</t>
  </si>
  <si>
    <t>contr temp room</t>
  </si>
  <si>
    <t>Boxwood shrubbery, heard in under-growth of swampy wood</t>
  </si>
  <si>
    <t>Gwinnett</t>
  </si>
  <si>
    <t>4in x 4in cage</t>
  </si>
  <si>
    <t>E lab-Med Ent Bldg</t>
  </si>
  <si>
    <t>roadside weeds</t>
  </si>
  <si>
    <t>sterile limestone area</t>
  </si>
  <si>
    <t>US43 S of Demopolis</t>
  </si>
  <si>
    <t>Marengo</t>
  </si>
  <si>
    <t>fence row</t>
  </si>
  <si>
    <t>honey-suckle covered tree</t>
  </si>
  <si>
    <t>decid forest-plum, oak, maple, etc.</t>
  </si>
  <si>
    <t>blackberry plants on bank of ravine</t>
  </si>
  <si>
    <t>full moon</t>
  </si>
  <si>
    <t>brambles on bank of ravine</t>
  </si>
  <si>
    <t>bottomland oak forest</t>
  </si>
  <si>
    <t>6ft up</t>
  </si>
  <si>
    <t>vine covered undgrowth in river bott for</t>
  </si>
  <si>
    <t>Hammock, bwt road &amp; railroad</t>
  </si>
  <si>
    <t>La20,W of Chacahoula</t>
  </si>
  <si>
    <t>Terrebonne</t>
  </si>
  <si>
    <t>dark; 7 1/2 ips</t>
  </si>
  <si>
    <t>tall grass</t>
  </si>
  <si>
    <t>edge of bayou</t>
  </si>
  <si>
    <t>lush coarse weeds</t>
  </si>
  <si>
    <t>brushey roadside</t>
  </si>
  <si>
    <t>weeds</t>
  </si>
  <si>
    <t>woods margin</t>
  </si>
  <si>
    <t>Chico St Pk Cmp Gr</t>
  </si>
  <si>
    <t>Evangeline</t>
  </si>
  <si>
    <t>undgrowth at edge &amp; w/in</t>
  </si>
  <si>
    <t>Santa Rosa</t>
  </si>
  <si>
    <t>coarse weeds btw dry grass &amp; wax myrtle area</t>
  </si>
  <si>
    <t>causeway across bay</t>
  </si>
  <si>
    <t>Franklin</t>
  </si>
  <si>
    <t>hdwoods &amp; old field</t>
  </si>
  <si>
    <t>Wolfpen Ck Rec ar</t>
  </si>
  <si>
    <t>~2ft up in gum bushes beneath sycamore</t>
  </si>
  <si>
    <t>hdw &amp; old field (w/ pine?)</t>
  </si>
  <si>
    <t>Wlfpen Ck Rec ar,Ozark NF</t>
  </si>
  <si>
    <t>Flamingo</t>
  </si>
  <si>
    <t>Monroe</t>
  </si>
  <si>
    <t>Cedar Key</t>
  </si>
  <si>
    <t>Manatee</t>
  </si>
  <si>
    <t>Bay</t>
  </si>
  <si>
    <t>fresh H2O marsh-tall grass &amp; willow-like plant</t>
  </si>
  <si>
    <t>Texas 345 nr. Rio Honda &amp; few miles south</t>
  </si>
  <si>
    <t>Cameron</t>
  </si>
  <si>
    <t>tall grass in open,weedy area in longleaf pine</t>
  </si>
  <si>
    <t>US 98, 7mi e of junc with MS 63</t>
  </si>
  <si>
    <t>Plants &amp; roots by edge of water</t>
  </si>
  <si>
    <t>N Key Largo</t>
  </si>
  <si>
    <t>black mangrove</t>
  </si>
  <si>
    <t>Long Key, K-4 (Upper Keys)</t>
  </si>
  <si>
    <t>REL, TJW</t>
  </si>
  <si>
    <t>weed field</t>
  </si>
  <si>
    <t>Taylor slough EVNP</t>
  </si>
  <si>
    <t>black mangrove seedlings</t>
  </si>
  <si>
    <t>Marco Island</t>
  </si>
  <si>
    <t>Collier</t>
  </si>
  <si>
    <t>on white mangrove seedling (&amp; on ground?</t>
  </si>
  <si>
    <t>just N of Goodland, Marco Island</t>
  </si>
  <si>
    <t>salt marsh</t>
  </si>
  <si>
    <t>Sanford</t>
  </si>
  <si>
    <t>Seminole</t>
  </si>
  <si>
    <t>Palm Beach</t>
  </si>
  <si>
    <t>Broward</t>
  </si>
  <si>
    <t>Gainesville</t>
  </si>
  <si>
    <t>Spartina marsh</t>
  </si>
  <si>
    <t>DF</t>
  </si>
  <si>
    <t>L Reeves</t>
  </si>
  <si>
    <t>Gulf Hammock (on US 19)</t>
  </si>
  <si>
    <t>at light or nearby</t>
  </si>
  <si>
    <t>Everglades Holiday Park</t>
  </si>
  <si>
    <t>C.R. 346 at River Styx</t>
  </si>
  <si>
    <t>lizard tail marsh</t>
  </si>
  <si>
    <t>Escambia</t>
  </si>
  <si>
    <t>Gainesville Gun Club</t>
  </si>
  <si>
    <t>dense weeds, Bidens</t>
  </si>
  <si>
    <t>E jct Fla94, US41</t>
  </si>
  <si>
    <t>cypress bay-head</t>
  </si>
  <si>
    <t>flower beds in turkey oak area</t>
  </si>
  <si>
    <t>W Gainesville</t>
  </si>
  <si>
    <t>lawn in turkey oak-live oak transition</t>
  </si>
  <si>
    <t>McCue Rd.</t>
    <phoneticPr fontId="4"/>
  </si>
  <si>
    <t>R09_0713.WAV</t>
  </si>
  <si>
    <t>R09_0712.WAV</t>
  </si>
  <si>
    <t>flood plain on east bank Elk Cr above lower bridge</t>
  </si>
  <si>
    <t>R09_0709.WAV</t>
  </si>
  <si>
    <t>R09_0708.WAV</t>
  </si>
  <si>
    <t>edge of field N of Gallaher E of Gramies Run</t>
  </si>
  <si>
    <t>R09_0707.WAV</t>
  </si>
  <si>
    <t>edge of field N of Gallaher W of Gramies Run</t>
  </si>
  <si>
    <t>R09_0706.WAV</t>
  </si>
  <si>
    <t>nr Allonemobius site 9 of 2009</t>
  </si>
  <si>
    <t>R09_0705.WAV</t>
  </si>
  <si>
    <t>R09_0704.WAV</t>
  </si>
  <si>
    <t>field north of 273</t>
  </si>
  <si>
    <t>R09_0703.WAV</t>
  </si>
  <si>
    <t>edge of Gramies Run field north of Gallaher Rd</t>
  </si>
  <si>
    <t>R09_0702.WAV</t>
  </si>
  <si>
    <t>R09_0701.WAV</t>
  </si>
  <si>
    <t>R09_0700.WAV</t>
  </si>
  <si>
    <t>R09_0699.WAV</t>
  </si>
  <si>
    <t>R09_0698.WAV</t>
  </si>
  <si>
    <t>R09_0697.WAV</t>
  </si>
  <si>
    <t>R09_0696.WAV</t>
  </si>
  <si>
    <t>Polina &amp; Vacyl</t>
  </si>
  <si>
    <t>Norfolk</t>
  </si>
  <si>
    <t>02-040</t>
  </si>
  <si>
    <t>02-039</t>
  </si>
  <si>
    <t>02-038</t>
  </si>
  <si>
    <t>Ted's, Carley Parkway Park</t>
  </si>
  <si>
    <t>Fairfax</t>
  </si>
  <si>
    <t>02-050</t>
  </si>
  <si>
    <t>02-049</t>
  </si>
  <si>
    <t>02-048</t>
  </si>
  <si>
    <t>02-047</t>
  </si>
  <si>
    <t>02-046</t>
  </si>
  <si>
    <t>02-045</t>
  </si>
  <si>
    <t>02-044</t>
  </si>
  <si>
    <t>02-043</t>
  </si>
  <si>
    <t>02-042</t>
  </si>
  <si>
    <t>02-041</t>
  </si>
  <si>
    <t>triller</t>
  </si>
  <si>
    <t>02-004</t>
  </si>
  <si>
    <t>02-003</t>
  </si>
  <si>
    <t>R09_0102.WAV</t>
  </si>
  <si>
    <t>R09_0099.WAV</t>
  </si>
  <si>
    <t>R09_0097.WAV</t>
  </si>
  <si>
    <t>R09_0094.WAV</t>
  </si>
  <si>
    <t>McCue &amp; Spencer Rds</t>
  </si>
  <si>
    <t>triller #3</t>
  </si>
  <si>
    <t>02-017</t>
  </si>
  <si>
    <t>triller #2</t>
  </si>
  <si>
    <t>02-016</t>
  </si>
  <si>
    <t>triller #1</t>
  </si>
  <si>
    <t>02-015</t>
  </si>
  <si>
    <t>02-009</t>
  </si>
  <si>
    <t>SWRC wetland above footbridge</t>
  </si>
  <si>
    <t>02-008</t>
  </si>
  <si>
    <t>02-007</t>
  </si>
  <si>
    <t>02-006</t>
  </si>
  <si>
    <t>02-005</t>
  </si>
  <si>
    <t>London Grove</t>
  </si>
  <si>
    <t>00-005</t>
  </si>
  <si>
    <t>King's Row Rd.</t>
  </si>
  <si>
    <t>3_B_023-061</t>
  </si>
  <si>
    <t>02-059</t>
  </si>
  <si>
    <t>02-058</t>
  </si>
  <si>
    <t>02-057</t>
  </si>
  <si>
    <t>02-056</t>
  </si>
  <si>
    <t>02-055</t>
  </si>
  <si>
    <t>02-054</t>
  </si>
  <si>
    <t>00-006</t>
  </si>
  <si>
    <t>courtship of Ae 197</t>
  </si>
  <si>
    <t>cage in lab; shade</t>
  </si>
  <si>
    <t>McCue Rd.</t>
  </si>
  <si>
    <t>London Grove Twsp</t>
  </si>
  <si>
    <t>Ae 196</t>
  </si>
  <si>
    <t>R09_0638.WAV</t>
  </si>
  <si>
    <t>R09_0631.WAV</t>
  </si>
  <si>
    <t>lab recording</t>
  </si>
  <si>
    <t>R09_0378.WAV</t>
  </si>
  <si>
    <t>lab recording, in presence of female in tube</t>
  </si>
  <si>
    <t>R09_0382.WAV</t>
  </si>
  <si>
    <t>R09_0381.WAV</t>
  </si>
  <si>
    <t>lab recording, in vial</t>
  </si>
  <si>
    <t>R09_0379.WAV</t>
  </si>
  <si>
    <t>R09_0009.WAV</t>
  </si>
  <si>
    <t>R09_0008.WAV</t>
  </si>
  <si>
    <t>Still Pond cattail #2</t>
  </si>
  <si>
    <t>#1</t>
  </si>
  <si>
    <t>8_A_174-179</t>
  </si>
  <si>
    <t>Sherm's house</t>
  </si>
  <si>
    <t>R09_0004.WAV</t>
  </si>
  <si>
    <t>R09_0002.WAV</t>
  </si>
  <si>
    <t>R09_0001.WAV</t>
  </si>
  <si>
    <t>8_A_226-236</t>
  </si>
  <si>
    <t>8_A_220-226</t>
  </si>
  <si>
    <t>8_A_160-164</t>
  </si>
  <si>
    <t>8_A_150-156</t>
  </si>
  <si>
    <t>8_A_145-150</t>
  </si>
  <si>
    <t>8_A_143-145</t>
  </si>
  <si>
    <t>8_A_127-129</t>
  </si>
  <si>
    <t>8_A_096-098</t>
  </si>
  <si>
    <t>8_A_062-065</t>
  </si>
  <si>
    <t>8_A_050-052</t>
  </si>
  <si>
    <t>Still Pond pickerelweed</t>
  </si>
  <si>
    <t>8_A_037-039</t>
  </si>
  <si>
    <t>8_A_022-031</t>
  </si>
  <si>
    <t>8_A_018-021</t>
  </si>
  <si>
    <t>8_A_015-017</t>
  </si>
  <si>
    <t>Fair Hill</t>
  </si>
  <si>
    <t>02-052</t>
  </si>
  <si>
    <t>02-051</t>
  </si>
  <si>
    <t>02-037</t>
  </si>
  <si>
    <t>02-036</t>
  </si>
  <si>
    <t>02-035</t>
  </si>
  <si>
    <t>02-034</t>
  </si>
  <si>
    <t>02-033</t>
  </si>
  <si>
    <t>02-032</t>
  </si>
  <si>
    <t>02-031</t>
  </si>
  <si>
    <t>02-030</t>
  </si>
  <si>
    <t>02-029</t>
  </si>
  <si>
    <t>02-026</t>
  </si>
  <si>
    <t>02-025</t>
  </si>
  <si>
    <t>R09_0377.WAV</t>
  </si>
  <si>
    <t>10A_15'48 A_delicatula.wav</t>
  </si>
  <si>
    <t>10A_15'02 A_delicatula.wav</t>
  </si>
  <si>
    <t>Gramies Run, Fair Hill MD</t>
  </si>
  <si>
    <t>8_A_179-220</t>
  </si>
  <si>
    <t>8_A_170-173</t>
  </si>
  <si>
    <t>8_A_139-141</t>
  </si>
  <si>
    <t>8_A_106-126</t>
  </si>
  <si>
    <t>8_A_100-102</t>
  </si>
  <si>
    <t>JCole</t>
  </si>
  <si>
    <t>tall grass on dam slope</t>
  </si>
  <si>
    <t>Leavenworth Lake</t>
  </si>
  <si>
    <t>Leavenworth</t>
  </si>
  <si>
    <t>KS</t>
  </si>
  <si>
    <t>Jeff Cole rec 110708-04</t>
  </si>
  <si>
    <t>song only</t>
  </si>
  <si>
    <t>tall weeds on riverbank</t>
  </si>
  <si>
    <t>Katfish Katy Cmpgrn</t>
  </si>
  <si>
    <t>Boone</t>
  </si>
  <si>
    <t>MO</t>
  </si>
  <si>
    <t>Jeff Cole rec 110606-03</t>
  </si>
  <si>
    <t>Winsor</t>
  </si>
  <si>
    <t>Pettis</t>
  </si>
  <si>
    <t>Jeff Cole rec 110528.05</t>
  </si>
  <si>
    <t>roadside thru loblolly-hdw</t>
  </si>
  <si>
    <t>cage in low noise room</t>
  </si>
  <si>
    <t>grassy roadside</t>
  </si>
  <si>
    <t>Grundy</t>
  </si>
  <si>
    <t>light; am</t>
  </si>
  <si>
    <t>light; singing continuously until disturbance of taping</t>
  </si>
  <si>
    <t>lush grss in shde of tree</t>
  </si>
  <si>
    <t>nr Thunderbolt</t>
  </si>
  <si>
    <t>thick vegetation on dune (not sea oats)</t>
  </si>
  <si>
    <t>first dune above of beach</t>
  </si>
  <si>
    <t>tangle of sea oats</t>
  </si>
  <si>
    <t>first dune back of beach</t>
  </si>
  <si>
    <t>sea oats</t>
  </si>
  <si>
    <t>first dune back of beach, sea oats</t>
  </si>
  <si>
    <t>`Anaxipha plant' in bare places bwt bunch grass</t>
  </si>
  <si>
    <t>Indianola</t>
  </si>
  <si>
    <t>on `Anax plant' in grassy salt marsh</t>
  </si>
  <si>
    <t>S causeway to Sea Island</t>
  </si>
  <si>
    <t>Glynn</t>
  </si>
  <si>
    <t>marshy edge of intercoastal waterway</t>
  </si>
  <si>
    <t>W side Sea Island</t>
  </si>
  <si>
    <t>W side Sea Island nr bridge</t>
  </si>
  <si>
    <t>salt marsh &amp; roadside</t>
  </si>
  <si>
    <t>N side Oregon Inlet</t>
  </si>
  <si>
    <t>Dare</t>
  </si>
  <si>
    <t>Distichlis grassy salt marsh</t>
  </si>
  <si>
    <t>banked road thru salt marsh - Juncus</t>
  </si>
  <si>
    <t>7mi W Steinhatchee,Fla361</t>
  </si>
  <si>
    <t>Taylor</t>
  </si>
  <si>
    <t>cage</t>
  </si>
  <si>
    <t>salt marsh roadside</t>
  </si>
  <si>
    <t>7mi W steinhatchee,Fla361</t>
  </si>
  <si>
    <t>tidal flats, sml mangrove, Spartinae, Sesuvium</t>
  </si>
  <si>
    <t>US AlA 1/2 mi N Marinelnd</t>
  </si>
  <si>
    <t>tidal flat</t>
  </si>
  <si>
    <t>St Augustine</t>
  </si>
  <si>
    <t>dark; (chirp rate not `normal')</t>
  </si>
  <si>
    <t>in Spartinae nr tidal inlet</t>
  </si>
  <si>
    <t>Tarpon Springs</t>
  </si>
  <si>
    <t>Pinellas</t>
  </si>
  <si>
    <t>flood flats, grassy &amp; salt water, succulents, white mangrove</t>
  </si>
  <si>
    <t>S end Brdg US19 Tampa Bay</t>
  </si>
  <si>
    <t>Shell Mound, Fla326</t>
  </si>
  <si>
    <t>W end airport - Spartinae</t>
  </si>
  <si>
    <t>Lewis Airport</t>
  </si>
  <si>
    <t>REL,EGF</t>
  </si>
  <si>
    <t>in Spartinae by edge of salt water</t>
  </si>
  <si>
    <t>W end Lewis Airport, Cedar Key</t>
  </si>
  <si>
    <t>marsh grass by shore in tidal zone</t>
  </si>
  <si>
    <t>grasses at edge of salt water edge</t>
  </si>
  <si>
    <t>W end Lewis Airport...</t>
  </si>
  <si>
    <t>grasses at edge of salt water</t>
  </si>
  <si>
    <t>red light; ~70%RH</t>
  </si>
  <si>
    <t>JDS, TJW</t>
  </si>
  <si>
    <t>Distichlis at edge of salt marsh</t>
  </si>
  <si>
    <t>red light; ~94%RH</t>
  </si>
  <si>
    <t>d</t>
  </si>
  <si>
    <t>red light; ~95%RH</t>
  </si>
  <si>
    <t>dark (doesn't sound like Anaxipha)</t>
  </si>
  <si>
    <t>Little Talbot Island</t>
  </si>
  <si>
    <t>Duval</t>
  </si>
  <si>
    <t>Distichlis area</t>
  </si>
  <si>
    <t>edge of Mosquite Lagon</t>
  </si>
  <si>
    <t>2mi n Turtle Mound</t>
  </si>
  <si>
    <t>Volusia</t>
  </si>
  <si>
    <t>Spartina-like grass of Mosquite Lagoon</t>
  </si>
  <si>
    <t>edge of salt water</t>
  </si>
  <si>
    <t>Turtle Mound</t>
  </si>
  <si>
    <t>on blck mangrove seedling</t>
  </si>
  <si>
    <t>tidal flat behind dunes-mostly bermuda-like flats</t>
  </si>
  <si>
    <t>Vilano Beach</t>
  </si>
  <si>
    <t>Juncus-margin of bay</t>
  </si>
  <si>
    <t>in `salt bermuda'or weeds</t>
  </si>
  <si>
    <t>Distichlis and forbs</t>
  </si>
  <si>
    <t>Indian River Causeway</t>
  </si>
  <si>
    <t>Brevard</t>
  </si>
  <si>
    <t>P/S Avg</t>
  </si>
  <si>
    <t>P/S2</t>
  </si>
  <si>
    <t>P/S1</t>
  </si>
  <si>
    <t>3ft up in gum seedling</t>
  </si>
  <si>
    <t>longleaf pine</t>
  </si>
  <si>
    <t>Tyler</t>
  </si>
  <si>
    <t>USA</t>
  </si>
  <si>
    <t>@ base lrg oak, in weeds</t>
  </si>
  <si>
    <t>sparsely wooded, grassy hillside</t>
  </si>
  <si>
    <t>Ft Parker St Pk</t>
  </si>
  <si>
    <t>Limestone</t>
  </si>
  <si>
    <t>cloudy, bright</t>
  </si>
  <si>
    <t>willow, vines, blckbry</t>
  </si>
  <si>
    <t>bottom of grazed wooded ravine</t>
  </si>
  <si>
    <t>upland</t>
  </si>
  <si>
    <t>Wilkinson</t>
  </si>
  <si>
    <t>woods-margin weeds</t>
  </si>
  <si>
    <t>dark, 7 1/2 ips</t>
  </si>
  <si>
    <t>viney overgrown rdsd, small trees</t>
  </si>
  <si>
    <t>St Landry</t>
  </si>
  <si>
    <t>weeds at edge of woods</t>
  </si>
  <si>
    <t>lighted (song starts 611, changes tour 613. 611 habitat)</t>
  </si>
  <si>
    <t>xeric woods</t>
  </si>
  <si>
    <t>Sea Island</t>
  </si>
  <si>
    <t>grass in dry area bwt dunes</t>
  </si>
  <si>
    <t>edge of hammock</t>
  </si>
  <si>
    <t>Hammock St Pk</t>
  </si>
  <si>
    <t>Highlands</t>
  </si>
  <si>
    <t>mesic hammock edge</t>
  </si>
  <si>
    <t>dark (?)</t>
  </si>
  <si>
    <t>undergrowth of hammock in ravine</t>
  </si>
  <si>
    <t>Goldhead Br St Pk</t>
  </si>
  <si>
    <t>Clay</t>
  </si>
  <si>
    <t>undergrowth of ravine hammock</t>
  </si>
  <si>
    <t>shrubs and undergrowth in slash</t>
  </si>
  <si>
    <t>St Andrews St Pk</t>
  </si>
  <si>
    <t>2-3ft up in scrub oak</t>
  </si>
  <si>
    <t>scrub oak on upper dunes behind 1st dune</t>
  </si>
  <si>
    <t>roadside weeds (then cypress swamp)</t>
  </si>
  <si>
    <t>clump of palmetto where high sand area dips into palm-cypress</t>
  </si>
  <si>
    <t>lnglf pine stnd,palmetto,oak,thick lit</t>
  </si>
  <si>
    <t>post oak</t>
  </si>
  <si>
    <t>Gainesville, (ACl)</t>
  </si>
  <si>
    <t>xeric - post oak - live oak</t>
  </si>
  <si>
    <t>flatwoods</t>
  </si>
  <si>
    <t>Gainesville, (NFW)</t>
  </si>
  <si>
    <t>pasture</t>
  </si>
  <si>
    <t>Gainesville, (PT)</t>
  </si>
  <si>
    <t>DPI area-lnglf-turkey oak</t>
  </si>
  <si>
    <t>Pharmacy Gardens</t>
  </si>
  <si>
    <t>in tangle of weeds and brush (in open)</t>
  </si>
  <si>
    <t>road and RR right of way</t>
  </si>
  <si>
    <t>nr Austin Cary Forest</t>
  </si>
  <si>
    <t>6ft up on brder aster, on underside of leaf</t>
  </si>
  <si>
    <t>flwbed in lawn in turkey oak,live oak, pine area</t>
  </si>
  <si>
    <t>1ft up in oak seedling</t>
  </si>
  <si>
    <t>oak-pine forest</t>
  </si>
  <si>
    <t>UF campus</t>
  </si>
  <si>
    <t>1ft up on vine</t>
  </si>
  <si>
    <t>hedgerow on lot border turkey oak wodlnd</t>
  </si>
  <si>
    <t>Gainesville, (Anglewood)</t>
  </si>
  <si>
    <t>dark, solitary</t>
  </si>
  <si>
    <t>3ft up on dead leaf of  cherry laurel hedge</t>
  </si>
  <si>
    <t>TJW, JJW</t>
  </si>
  <si>
    <t>outside DPI warehouse</t>
  </si>
  <si>
    <t>UF, Gainesville</t>
  </si>
  <si>
    <t>dense hammock, thick understory</t>
  </si>
  <si>
    <t>San Felasco Hmmk</t>
  </si>
  <si>
    <t>in grass, high rdsd near pond</t>
  </si>
  <si>
    <t>Gainesville Gun Club area</t>
  </si>
  <si>
    <t>rdsd grass thru wet woods</t>
  </si>
  <si>
    <t>roadside grass thru wet woods</t>
  </si>
  <si>
    <t>humidity experiment, high</t>
  </si>
  <si>
    <t>bioclimatic chamber</t>
  </si>
  <si>
    <t>hammock undergrowth</t>
  </si>
  <si>
    <t>UF Campus, Gainesville</t>
  </si>
  <si>
    <t>l</t>
  </si>
  <si>
    <t>k</t>
  </si>
  <si>
    <t>j</t>
  </si>
  <si>
    <t>i</t>
  </si>
  <si>
    <t>humidity experiment, low</t>
  </si>
  <si>
    <t>h</t>
  </si>
  <si>
    <t>g</t>
  </si>
  <si>
    <t>f</t>
  </si>
  <si>
    <t>e</t>
  </si>
  <si>
    <t>humidity experiment, mild</t>
  </si>
  <si>
    <t>temp.tests 1961</t>
  </si>
  <si>
    <t>controlled temp room</t>
  </si>
  <si>
    <t>Temp test-1961</t>
  </si>
  <si>
    <t>s</t>
  </si>
  <si>
    <t>r</t>
  </si>
  <si>
    <t>q</t>
  </si>
  <si>
    <t>p</t>
  </si>
  <si>
    <t>o</t>
  </si>
  <si>
    <t>n</t>
  </si>
  <si>
    <t>m</t>
  </si>
  <si>
    <t>early am, light</t>
  </si>
  <si>
    <t>cage in bedroom</t>
  </si>
  <si>
    <t>hardwood-pine</t>
  </si>
  <si>
    <t>lab/field</t>
  </si>
  <si>
    <t>Country</t>
  </si>
  <si>
    <t>Pulse rate (p/s) vs. Temperature (°C)</t>
  </si>
  <si>
    <t>JJW on Key Largo: 16Jul71 (2), 16Sep71 (3), 26Nov71 (1). Total=6</t>
  </si>
  <si>
    <t>TW and JJW listening records at transects and stations in the Florida Keys (monthly 15Aug1970 to 14Aug1971) (counts of individuals after each date; total at end)</t>
  </si>
  <si>
    <t>Lary Reeves</t>
    <phoneticPr fontId="1" type="noConversion"/>
  </si>
  <si>
    <t>sweep netted from undergrowth ~3m from H2O</t>
  </si>
  <si>
    <t>TJW 46</t>
  </si>
  <si>
    <t>R09_0612.WAV</t>
  </si>
  <si>
    <t>R09_0610.WAV</t>
  </si>
  <si>
    <t>R09_0609.WAV</t>
  </si>
  <si>
    <t>R09_0603.WAV</t>
  </si>
  <si>
    <t>R09_0602.WAV</t>
  </si>
  <si>
    <t>R09_0601.WAV</t>
  </si>
  <si>
    <t>wet, rained in am</t>
  </si>
  <si>
    <t>sweep under understory</t>
  </si>
  <si>
    <t>longleaf pine of flatwood</t>
  </si>
  <si>
    <t>Quitman, Study area</t>
  </si>
  <si>
    <t>Brooks</t>
  </si>
  <si>
    <t>in pine straw</t>
  </si>
  <si>
    <t>dry grass</t>
  </si>
  <si>
    <t>just N of Grove Motel, Rt 24A, N of Homestead</t>
  </si>
  <si>
    <t>edge of roadside ditch</t>
  </si>
  <si>
    <t>J-1 roadside</t>
  </si>
  <si>
    <t>Juniper</t>
  </si>
  <si>
    <t>(ACl)</t>
  </si>
  <si>
    <t>Gainesville, (DPI)</t>
  </si>
  <si>
    <t>ditch</t>
  </si>
  <si>
    <t>nr creek; roadside</t>
  </si>
  <si>
    <t>Gainesville, (HTC)</t>
  </si>
  <si>
    <t>Gainesville (PT)</t>
  </si>
  <si>
    <t>rdsd ditch @ Salhaven</t>
  </si>
  <si>
    <t>area #1</t>
  </si>
  <si>
    <t>Jupiter</t>
  </si>
  <si>
    <t>woods edge?</t>
  </si>
  <si>
    <t>swamp forest &amp; roadside</t>
  </si>
  <si>
    <t>(HTC)</t>
  </si>
  <si>
    <t>1ft up in grass @ edge of hyacinths</t>
  </si>
  <si>
    <t>Lake Alice</t>
  </si>
  <si>
    <t>10:30pm</t>
  </si>
  <si>
    <t>1ft up in grass</t>
  </si>
  <si>
    <t>edge of Lake Alice; grassy-weedy</t>
  </si>
  <si>
    <t>low undstry @ edg of wood</t>
  </si>
  <si>
    <t>DPI area: longleaf pine-turkey oak</t>
  </si>
  <si>
    <t>edge of Lake Alice</t>
  </si>
  <si>
    <t>5ft shrubby Anax-plnt lk</t>
  </si>
  <si>
    <t>edge of Mosquite Lagoon</t>
  </si>
  <si>
    <t>weedy wasteland</t>
  </si>
  <si>
    <t>edge of fresh H2O pond</t>
  </si>
  <si>
    <t>grass, bank of culuert</t>
  </si>
  <si>
    <t>EVNP-Taylor Slough</t>
  </si>
  <si>
    <t>grass area in pine-palmetto</t>
  </si>
  <si>
    <t>moonlight</t>
  </si>
  <si>
    <t>edge of sawgrass area</t>
  </si>
  <si>
    <t>EVNP</t>
  </si>
  <si>
    <t>coastal flat</t>
  </si>
  <si>
    <t>Fort Clinch St Pk</t>
  </si>
  <si>
    <t>Nassau</t>
  </si>
  <si>
    <t>coastal prairie-not tidal</t>
  </si>
  <si>
    <t>several feet up</t>
  </si>
  <si>
    <t>wax myrtlein coastal prairie (not tidal)</t>
  </si>
  <si>
    <t>in weeds</t>
  </si>
  <si>
    <t>weedy vacant lot</t>
  </si>
  <si>
    <t>dark but street lights</t>
  </si>
  <si>
    <t>weeds(~6ft up)</t>
  </si>
  <si>
    <t>roadside</t>
  </si>
  <si>
    <t>W Gainesville,NW 8th &amp; 22nd St</t>
  </si>
  <si>
    <t>near grnd in dense weeds</t>
  </si>
  <si>
    <t>weedy area along road in old campus dump</t>
  </si>
  <si>
    <t>in clover</t>
  </si>
  <si>
    <t>6ft clover at edge of rd, wet but no standing water</t>
  </si>
  <si>
    <t>U.F campus</t>
  </si>
  <si>
    <t>rdsd thru mangrove</t>
  </si>
  <si>
    <t>Marco Is</t>
  </si>
  <si>
    <t>9am, sunny</t>
  </si>
  <si>
    <t>in thick clump grass...</t>
  </si>
  <si>
    <t>planted slash pine</t>
  </si>
  <si>
    <t>Highlands Hmmk St Pk</t>
  </si>
  <si>
    <t>few feet up on weeds</t>
  </si>
  <si>
    <t>mesic vacant lot</t>
  </si>
  <si>
    <t>Temp test - 1961</t>
  </si>
  <si>
    <t>W.Gainesville</t>
  </si>
  <si>
    <t>W. Gainesville</t>
  </si>
  <si>
    <t>early am - light</t>
  </si>
  <si>
    <t>Taped by</t>
  </si>
  <si>
    <t>Coral Gables (nr USDA SHRS)</t>
  </si>
  <si>
    <t>TJW 59</t>
  </si>
  <si>
    <t>R09_0635.WAV</t>
  </si>
  <si>
    <t>R09_0634.WAV</t>
  </si>
  <si>
    <t>TW</t>
  </si>
  <si>
    <t>lab, jar</t>
  </si>
  <si>
    <t>on trees in hammock</t>
  </si>
  <si>
    <t>dawn</t>
  </si>
  <si>
    <t>20ft up a tree</t>
  </si>
  <si>
    <t>subtropical hammock</t>
  </si>
  <si>
    <t>on foliage 3-6ft up</t>
  </si>
  <si>
    <t>3ft up on leaf</t>
  </si>
  <si>
    <t>10ft up on lower branch of hammock tree</t>
  </si>
  <si>
    <t>DF 25 Mar</t>
  </si>
  <si>
    <t>CF temp coef=</t>
  </si>
  <si>
    <t>PR temp coef=</t>
  </si>
  <si>
    <t>CF</t>
  </si>
  <si>
    <t>PR</t>
  </si>
  <si>
    <t>Temp C</t>
  </si>
  <si>
    <t>pulse rate</t>
  </si>
  <si>
    <t>freq (kHz)</t>
  </si>
  <si>
    <t>r  squared</t>
  </si>
  <si>
    <t>intercept</t>
  </si>
  <si>
    <t>slope</t>
  </si>
  <si>
    <t>x-temp</t>
  </si>
  <si>
    <t>f(x)-calculated</t>
  </si>
  <si>
    <t>lab rec</t>
  </si>
  <si>
    <t>coll as nymph by Lary Reeves</t>
  </si>
  <si>
    <t>Midway Campground along US 41 nr junc west end of county rd 94 (Loop Rd)</t>
  </si>
  <si>
    <t>Midway Campground</t>
  </si>
  <si>
    <t>TJW 103</t>
  </si>
  <si>
    <t>calusa</t>
  </si>
  <si>
    <t>R09_0806.WAV</t>
  </si>
  <si>
    <t>coll as adult by Lary Reeves</t>
  </si>
  <si>
    <t>TJW 112</t>
  </si>
  <si>
    <t>R09_0805.WAV</t>
  </si>
  <si>
    <t>R09_0804.WAV</t>
  </si>
  <si>
    <t>TJW 113</t>
  </si>
  <si>
    <t>R09_0803.WAV</t>
  </si>
  <si>
    <t>R09_0802.WAV</t>
  </si>
  <si>
    <t>R09_0800.WAV</t>
  </si>
  <si>
    <t>R09_0799.WAV</t>
  </si>
  <si>
    <t>R09_0798.WAV</t>
  </si>
  <si>
    <t>R09_0796.WAV</t>
  </si>
  <si>
    <t>R09_0795.WAV</t>
  </si>
  <si>
    <t>R09_0794.WAV</t>
  </si>
  <si>
    <t>R09_0793.WAV</t>
  </si>
  <si>
    <t>R09_0792.WAV</t>
  </si>
  <si>
    <t>R09_0791.WAV</t>
  </si>
  <si>
    <t>R09_0790.WAV</t>
  </si>
  <si>
    <t>R09_0789.WAV</t>
  </si>
  <si>
    <t>duty cycle</t>
    <phoneticPr fontId="0"/>
  </si>
  <si>
    <t>pulse period</t>
    <phoneticPr fontId="0"/>
  </si>
  <si>
    <t>tooth no. (calc)</t>
  </si>
  <si>
    <t>pulse length (s)</t>
  </si>
  <si>
    <t>freq (KHz)</t>
  </si>
  <si>
    <t>pulse/ sec calc</t>
  </si>
  <si>
    <t>no. pulses</t>
  </si>
  <si>
    <t>pulse time (sec)</t>
  </si>
  <si>
    <t>sun on singer?</t>
  </si>
  <si>
    <t>notes</t>
  </si>
  <si>
    <t>locality</t>
  </si>
  <si>
    <t>deg longitude</t>
  </si>
  <si>
    <t>deg latitude</t>
  </si>
  <si>
    <t>Town</t>
  </si>
  <si>
    <t>state</t>
  </si>
  <si>
    <t>Inven-tory number</t>
    <phoneticPr fontId="0"/>
  </si>
  <si>
    <t>species</t>
  </si>
  <si>
    <t>genus</t>
  </si>
  <si>
    <t>temp (°C)</t>
  </si>
  <si>
    <t>date and time</t>
  </si>
  <si>
    <t>.WAV file</t>
  </si>
  <si>
    <t>TJW_118</t>
  </si>
  <si>
    <t>cypress</t>
  </si>
  <si>
    <t>room</t>
  </si>
  <si>
    <t>R09_0797.WAV</t>
  </si>
  <si>
    <t>R09_0801.WAV</t>
  </si>
  <si>
    <t>pulses/s</t>
  </si>
  <si>
    <t>In mangrove swamp bordering road</t>
  </si>
  <si>
    <t>low in small mangrove</t>
  </si>
  <si>
    <t>border bwt mangrove swamp &amp; road</t>
  </si>
  <si>
    <t>grassy area nr motel</t>
  </si>
  <si>
    <t>on ground or nr</t>
  </si>
  <si>
    <t>weedy-grassy area</t>
  </si>
  <si>
    <t>N. Key Largo</t>
  </si>
  <si>
    <t>red mangrove in open</t>
  </si>
  <si>
    <t>dead prop roots nr dock</t>
  </si>
  <si>
    <t>very common; 10ft away, dark</t>
  </si>
  <si>
    <t>Long Key MP 69 (Upper Keys)</t>
  </si>
  <si>
    <t>MP 69 Long Key</t>
  </si>
  <si>
    <t>edge of black mangrove</t>
  </si>
  <si>
    <t>Bahia Honda Key, K-3 (Lower Keys)</t>
  </si>
  <si>
    <t>Bahia Honda Key</t>
  </si>
  <si>
    <t>Distichlis</t>
  </si>
  <si>
    <t>understory of Australian Pine</t>
  </si>
  <si>
    <t>dusk, solitary</t>
  </si>
  <si>
    <t>lab, cage/box</t>
  </si>
  <si>
    <t>dark, solitary (A. miami in background)</t>
  </si>
  <si>
    <t>semi-dark, solitary</t>
  </si>
  <si>
    <t>light, solitary</t>
  </si>
  <si>
    <t>jar in house</t>
  </si>
  <si>
    <t>in lab; jar</t>
  </si>
  <si>
    <t>photo lab</t>
  </si>
  <si>
    <t>weeds by culuert</t>
  </si>
  <si>
    <t>Jupiter bedroom</t>
  </si>
  <si>
    <r>
      <t>The records in yellow below have the pulse rate and carrier frequency that would identfy them as</t>
    </r>
    <r>
      <rPr>
        <i/>
        <sz val="10"/>
        <color indexed="8"/>
        <rFont val="Arial"/>
        <family val="2"/>
      </rPr>
      <t xml:space="preserve"> scia</t>
    </r>
    <r>
      <rPr>
        <sz val="10"/>
        <color indexed="8"/>
        <rFont val="Arial"/>
        <family val="2"/>
      </rPr>
      <t xml:space="preserve">.  Because their genitalia, habitat, and continuity of calling distinguish them from </t>
    </r>
    <r>
      <rPr>
        <i/>
        <sz val="10"/>
        <color indexed="8"/>
        <rFont val="Arial"/>
        <family val="2"/>
      </rPr>
      <t>scia,</t>
    </r>
    <r>
      <rPr>
        <sz val="10"/>
        <color indexed="8"/>
        <rFont val="Arial"/>
        <family val="2"/>
      </rPr>
      <t>they were</t>
    </r>
  </si>
  <si>
    <r>
      <t xml:space="preserve">excluded from the song records for </t>
    </r>
    <r>
      <rPr>
        <i/>
        <sz val="10"/>
        <color indexed="8"/>
        <rFont val="Arial"/>
        <family val="2"/>
      </rPr>
      <t>scia</t>
    </r>
    <r>
      <rPr>
        <sz val="10"/>
        <color indexed="8"/>
        <rFont val="Arial"/>
        <family val="2"/>
      </rPr>
      <t xml:space="preserve"> and the graphs for </t>
    </r>
    <r>
      <rPr>
        <i/>
        <sz val="10"/>
        <color indexed="8"/>
        <rFont val="Arial"/>
        <family val="2"/>
      </rPr>
      <t>scia</t>
    </r>
    <r>
      <rPr>
        <sz val="10"/>
        <color indexed="8"/>
        <rFont val="Arial"/>
        <family val="2"/>
      </rPr>
      <t xml:space="preserve"> that are below (except for the last two, which allow comparisons of the songs that were excluded from </t>
    </r>
    <r>
      <rPr>
        <i/>
        <sz val="10"/>
        <color indexed="8"/>
        <rFont val="Arial"/>
        <family val="2"/>
      </rPr>
      <t>scia</t>
    </r>
    <r>
      <rPr>
        <sz val="10"/>
        <color indexed="8"/>
        <rFont val="Arial"/>
        <family val="2"/>
      </rPr>
      <t xml:space="preserve"> from those that were not.</t>
    </r>
  </si>
  <si>
    <r>
      <t xml:space="preserve">The genitalia of these two males resemble those of </t>
    </r>
    <r>
      <rPr>
        <i/>
        <sz val="10"/>
        <color indexed="8"/>
        <rFont val="Arial"/>
        <family val="2"/>
      </rPr>
      <t xml:space="preserve">delicatula </t>
    </r>
    <r>
      <rPr>
        <sz val="10"/>
        <color indexed="8"/>
        <rFont val="Arial"/>
        <family val="2"/>
      </rPr>
      <t>and we tentatively place them in that group (See SMFigGenitalia).</t>
    </r>
  </si>
  <si>
    <r>
      <t>The genitalia of males 617-23 and 617-25 resemble those of males of the exigua</t>
    </r>
    <r>
      <rPr>
        <i/>
        <sz val="10"/>
        <color indexed="8"/>
        <rFont val="Arial"/>
        <family val="2"/>
      </rPr>
      <t xml:space="preserve"> group </t>
    </r>
    <r>
      <rPr>
        <sz val="10"/>
        <color indexed="8"/>
        <rFont val="Arial"/>
        <family val="2"/>
      </rPr>
      <t>and we tentatively place them in that group (See SMFigGenitalia).</t>
    </r>
  </si>
  <si>
    <t>in grass</t>
  </si>
  <si>
    <t>in tall grass</t>
  </si>
  <si>
    <t>Big Pine Key:[Aug-Aug (0)] no mangrove habitat monitored. Total=0</t>
  </si>
  <si>
    <t>Bahia Honda Key: [Aug-6Nov (0)] 29Nov (3), 28Dec (4), 23Jan (0), 19Feb (1), 22Mar (4),23Apr (0), 28May (0), 21Jun(0),16Jul (1),14Aug (1). Total=14</t>
  </si>
  <si>
    <t>Long Key:  [Aug-Sep (0)] 10Oct (15), 6Nov (0), 29Nov (6), 28Dec (4), 23Jan (3), 19Feb (3), 22Mar (2), 23Apr (4), 28May (3), 21Jun(2),16Jul (1),14Aug (0). Total=43</t>
  </si>
  <si>
    <t>p/s 1</t>
  </si>
  <si>
    <t>p/s 2</t>
  </si>
  <si>
    <t>p/s avg</t>
  </si>
  <si>
    <t>NE 39th Ave, 7th St,Gainesville</t>
  </si>
  <si>
    <t>Viburnum bushes</t>
  </si>
  <si>
    <t>on willow, nr permanent pond</t>
  </si>
  <si>
    <t>dark(?)</t>
  </si>
  <si>
    <t>low bamboo planting, nr house in turkey oak woods</t>
  </si>
  <si>
    <t>1ft up on bamboo</t>
  </si>
  <si>
    <t>wet, dark</t>
  </si>
  <si>
    <t>Pharmacy Gardens nr Lake Alice</t>
  </si>
  <si>
    <t>grass</t>
  </si>
  <si>
    <t>edg Lk Al - H2O hyacinths</t>
  </si>
  <si>
    <t>water hyacinths</t>
  </si>
  <si>
    <t>at edge of hyacinths</t>
  </si>
  <si>
    <t>Gainesville (HTC)</t>
  </si>
  <si>
    <t>cattails in creek</t>
  </si>
  <si>
    <t>Lower Keys, Big Pine Key</t>
  </si>
  <si>
    <t>edge of fresh H2O nr red mangrove</t>
  </si>
  <si>
    <t>Big Pine Key (K-1)</t>
  </si>
  <si>
    <t>in cattails</t>
  </si>
  <si>
    <t>La 57 just s of Dulac</t>
  </si>
  <si>
    <t>edge of low pasture</t>
  </si>
  <si>
    <t>horseweeds, etc.</t>
  </si>
  <si>
    <t>R09_0608.WAV</t>
  </si>
  <si>
    <t>TJW 44</t>
  </si>
  <si>
    <t>lab recording dhf</t>
  </si>
  <si>
    <t>R09_0615.WAV</t>
  </si>
  <si>
    <t>R09_0616.WAV</t>
  </si>
  <si>
    <t>R09_0618.WAV</t>
  </si>
  <si>
    <t>R09_0621.WAV</t>
  </si>
  <si>
    <t>R09_0623.WAV</t>
  </si>
  <si>
    <t>R09_0624.WAV</t>
  </si>
  <si>
    <t>R09_0606.WAV</t>
  </si>
  <si>
    <t>TJW 45</t>
  </si>
  <si>
    <t>R09_0607.WAV</t>
  </si>
  <si>
    <t>R09_0613.WAV</t>
  </si>
  <si>
    <t>R09_0614.WAV</t>
  </si>
  <si>
    <t>R09_0620.WAV</t>
  </si>
  <si>
    <t>R09_0622.WAV</t>
  </si>
  <si>
    <t>R09_0625.WAV</t>
  </si>
  <si>
    <t>R09_0626.WAV</t>
  </si>
  <si>
    <t>TJW 53</t>
  </si>
  <si>
    <t>R09_0630.WAV</t>
  </si>
  <si>
    <t>TJW 54</t>
  </si>
  <si>
    <t>R09_0629.WAV</t>
  </si>
  <si>
    <t>R09_0627.WAV</t>
  </si>
  <si>
    <t>TJW 55</t>
  </si>
  <si>
    <t>R09_0628.WAV</t>
  </si>
  <si>
    <t>TJW 56</t>
  </si>
  <si>
    <t>R09_0632.WAV</t>
  </si>
  <si>
    <t>TJW 65</t>
  </si>
  <si>
    <t>R09_0640.WAV</t>
  </si>
  <si>
    <t>TJW 66</t>
  </si>
  <si>
    <t>R09_0069.WAV</t>
  </si>
  <si>
    <t>R09_0070.WAV</t>
  </si>
  <si>
    <t>R09_0071.WAV</t>
  </si>
  <si>
    <t>R09_0072.WAV</t>
  </si>
  <si>
    <t>R09_0087.WAV</t>
  </si>
  <si>
    <t>R09_0090.WAV</t>
  </si>
  <si>
    <t>Ae 84</t>
  </si>
  <si>
    <t>Big Pine Key:[Aug-Oct (0)] 29Nov (2), 28Dec (0), 23Jan (7), 19Feb (4), 22Mar (5), 23Apr (6), 28May (3), 21Jun(1), 16Jul (0), 14Aug (2). Total=30</t>
  </si>
  <si>
    <t>Bahia Honda Key: [Aug-Jan (0)] 19Feb (2), 22Mar (4),23Apr (6), 28May (3), 21Jun(1),16Jul (0),14Aug (2). Total=30</t>
  </si>
  <si>
    <t>Key Largo:single record during the 13 months; one heard on 28 May.  Total=1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</si>
</sst>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-mmm\-yy"/>
    <numFmt numFmtId="165" formatCode="0.0"/>
    <numFmt numFmtId="166" formatCode="[$-409]d\-mmm\-yy;@"/>
    <numFmt numFmtId="167" formatCode="0.0000"/>
    <numFmt numFmtId="168" formatCode="[$-409]dd\-mmm\-yy;@"/>
  </numFmts>
  <fonts count="28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Arial"/>
      <family val="2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</font>
    <font>
      <sz val="12"/>
      <color theme="1"/>
      <name val="Calibri"/>
      <family val="2"/>
    </font>
    <font>
      <vertAlign val="superscript"/>
      <sz val="12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Calibri"/>
      <family val="2"/>
    </font>
    <font>
      <sz val="9"/>
      <color indexed="81"/>
      <name val="Calibri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color indexed="81"/>
      <name val="Verdana"/>
      <family val="2"/>
    </font>
    <font>
      <sz val="9"/>
      <color indexed="81"/>
      <name val="Verdana"/>
      <family val="2"/>
    </font>
    <font>
      <i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4506668294322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2" fillId="0" borderId="0"/>
  </cellStyleXfs>
  <cellXfs count="237">
    <xf numFmtId="0" fontId="0" fillId="0" borderId="0" xfId="0"/>
    <xf numFmtId="0" fontId="1" fillId="2" borderId="2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right" wrapText="1"/>
    </xf>
    <xf numFmtId="165" fontId="0" fillId="0" borderId="0" xfId="0" applyNumberFormat="1"/>
    <xf numFmtId="0" fontId="1" fillId="0" borderId="0" xfId="1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4" fillId="0" borderId="0" xfId="0" applyFont="1"/>
    <xf numFmtId="0" fontId="3" fillId="0" borderId="1" xfId="1" applyFont="1" applyFill="1" applyBorder="1" applyAlignment="1">
      <alignment horizontal="right" wrapText="1"/>
    </xf>
    <xf numFmtId="0" fontId="3" fillId="0" borderId="1" xfId="1" applyFont="1" applyFill="1" applyBorder="1" applyAlignment="1">
      <alignment horizontal="left" wrapText="1"/>
    </xf>
    <xf numFmtId="0" fontId="3" fillId="0" borderId="4" xfId="1" applyFont="1" applyFill="1" applyBorder="1" applyAlignment="1">
      <alignment horizontal="left" wrapText="1"/>
    </xf>
    <xf numFmtId="0" fontId="1" fillId="2" borderId="2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166" fontId="1" fillId="2" borderId="2" xfId="1" applyNumberFormat="1" applyFont="1" applyFill="1" applyBorder="1" applyAlignment="1">
      <alignment horizontal="center"/>
    </xf>
    <xf numFmtId="166" fontId="0" fillId="0" borderId="0" xfId="0" applyNumberFormat="1"/>
    <xf numFmtId="166" fontId="3" fillId="0" borderId="1" xfId="1" applyNumberFormat="1" applyFont="1" applyFill="1" applyBorder="1" applyAlignment="1">
      <alignment horizontal="right" wrapText="1"/>
    </xf>
    <xf numFmtId="0" fontId="6" fillId="0" borderId="0" xfId="0" applyFont="1" applyAlignment="1"/>
    <xf numFmtId="0" fontId="7" fillId="0" borderId="0" xfId="0" applyFont="1" applyAlignment="1"/>
    <xf numFmtId="164" fontId="7" fillId="0" borderId="0" xfId="0" applyNumberFormat="1" applyFont="1" applyAlignment="1"/>
    <xf numFmtId="0" fontId="7" fillId="0" borderId="0" xfId="0" applyFont="1" applyAlignment="1">
      <alignment horizontal="left"/>
    </xf>
    <xf numFmtId="166" fontId="7" fillId="0" borderId="0" xfId="0" applyNumberFormat="1" applyFont="1" applyAlignment="1"/>
    <xf numFmtId="0" fontId="0" fillId="0" borderId="0" xfId="0" applyFill="1"/>
    <xf numFmtId="165" fontId="0" fillId="0" borderId="0" xfId="0" applyNumberFormat="1" applyFill="1"/>
    <xf numFmtId="15" fontId="0" fillId="0" borderId="0" xfId="0" applyNumberFormat="1" applyFill="1"/>
    <xf numFmtId="1" fontId="0" fillId="0" borderId="0" xfId="0" applyNumberFormat="1" applyFill="1"/>
    <xf numFmtId="167" fontId="0" fillId="0" borderId="0" xfId="0" applyNumberFormat="1" applyFill="1"/>
    <xf numFmtId="0" fontId="1" fillId="0" borderId="0" xfId="1" applyFont="1" applyFill="1" applyBorder="1" applyAlignment="1">
      <alignment horizontal="right" wrapText="1"/>
    </xf>
    <xf numFmtId="0" fontId="0" fillId="0" borderId="1" xfId="0" applyFill="1" applyBorder="1"/>
    <xf numFmtId="0" fontId="2" fillId="0" borderId="0" xfId="0" applyFont="1" applyFill="1"/>
    <xf numFmtId="0" fontId="8" fillId="3" borderId="1" xfId="1" applyFont="1" applyFill="1" applyBorder="1" applyAlignment="1">
      <alignment horizontal="right" wrapText="1"/>
    </xf>
    <xf numFmtId="0" fontId="0" fillId="0" borderId="0" xfId="0" applyFont="1"/>
    <xf numFmtId="0" fontId="7" fillId="0" borderId="0" xfId="0" applyFont="1" applyFill="1"/>
    <xf numFmtId="167" fontId="7" fillId="0" borderId="0" xfId="0" applyNumberFormat="1" applyFont="1" applyFill="1"/>
    <xf numFmtId="1" fontId="7" fillId="0" borderId="0" xfId="0" applyNumberFormat="1" applyFont="1" applyFill="1"/>
    <xf numFmtId="165" fontId="7" fillId="0" borderId="0" xfId="0" applyNumberFormat="1" applyFont="1" applyFill="1"/>
    <xf numFmtId="0" fontId="9" fillId="0" borderId="4" xfId="1" applyFont="1" applyFill="1" applyBorder="1" applyAlignment="1">
      <alignment horizontal="left"/>
    </xf>
    <xf numFmtId="0" fontId="7" fillId="0" borderId="4" xfId="0" applyFont="1" applyBorder="1" applyAlignment="1"/>
    <xf numFmtId="15" fontId="7" fillId="0" borderId="0" xfId="0" applyNumberFormat="1" applyFont="1" applyAlignment="1"/>
    <xf numFmtId="0" fontId="9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right"/>
    </xf>
    <xf numFmtId="15" fontId="7" fillId="0" borderId="0" xfId="0" applyNumberFormat="1" applyFont="1" applyAlignment="1">
      <alignment horizontal="left"/>
    </xf>
    <xf numFmtId="0" fontId="7" fillId="0" borderId="1" xfId="0" applyFont="1" applyBorder="1" applyAlignment="1"/>
    <xf numFmtId="0" fontId="9" fillId="0" borderId="0" xfId="1" applyFont="1" applyFill="1" applyBorder="1" applyAlignment="1">
      <alignment horizontal="left" wrapText="1"/>
    </xf>
    <xf numFmtId="15" fontId="7" fillId="0" borderId="0" xfId="0" applyNumberFormat="1" applyFont="1" applyFill="1" applyAlignment="1"/>
    <xf numFmtId="0" fontId="7" fillId="0" borderId="1" xfId="0" applyFont="1" applyFill="1" applyBorder="1"/>
    <xf numFmtId="0" fontId="7" fillId="0" borderId="0" xfId="0" applyFont="1" applyFill="1" applyAlignment="1"/>
    <xf numFmtId="0" fontId="7" fillId="0" borderId="0" xfId="0" applyFont="1" applyFill="1" applyBorder="1"/>
    <xf numFmtId="0" fontId="7" fillId="0" borderId="5" xfId="0" applyFont="1" applyFill="1" applyBorder="1"/>
    <xf numFmtId="0" fontId="7" fillId="0" borderId="4" xfId="0" applyFont="1" applyFill="1" applyBorder="1"/>
    <xf numFmtId="0" fontId="9" fillId="0" borderId="1" xfId="1" applyFont="1" applyFill="1" applyBorder="1" applyAlignment="1">
      <alignment horizontal="left"/>
    </xf>
    <xf numFmtId="0" fontId="7" fillId="0" borderId="5" xfId="0" applyFont="1" applyBorder="1" applyAlignment="1"/>
    <xf numFmtId="0" fontId="9" fillId="0" borderId="1" xfId="1" applyFont="1" applyFill="1" applyBorder="1" applyAlignment="1">
      <alignment horizontal="right"/>
    </xf>
    <xf numFmtId="0" fontId="9" fillId="0" borderId="4" xfId="1" applyFont="1" applyFill="1" applyBorder="1" applyAlignment="1">
      <alignment horizontal="right"/>
    </xf>
    <xf numFmtId="15" fontId="7" fillId="0" borderId="0" xfId="0" applyNumberFormat="1" applyFont="1" applyFill="1" applyAlignment="1">
      <alignment horizontal="left"/>
    </xf>
    <xf numFmtId="0" fontId="9" fillId="0" borderId="5" xfId="1" applyFont="1" applyFill="1" applyBorder="1" applyAlignment="1">
      <alignment horizontal="left"/>
    </xf>
    <xf numFmtId="0" fontId="7" fillId="4" borderId="0" xfId="0" applyFont="1" applyFill="1" applyAlignment="1"/>
    <xf numFmtId="15" fontId="7" fillId="4" borderId="0" xfId="0" applyNumberFormat="1" applyFont="1" applyFill="1" applyAlignment="1"/>
    <xf numFmtId="15" fontId="7" fillId="4" borderId="0" xfId="0" applyNumberFormat="1" applyFont="1" applyFill="1" applyAlignment="1">
      <alignment horizontal="left"/>
    </xf>
    <xf numFmtId="0" fontId="7" fillId="4" borderId="0" xfId="0" quotePrefix="1" applyFont="1" applyFill="1" applyAlignment="1"/>
    <xf numFmtId="0" fontId="9" fillId="2" borderId="3" xfId="1" applyFont="1" applyFill="1" applyBorder="1" applyAlignment="1">
      <alignment horizontal="left"/>
    </xf>
    <xf numFmtId="0" fontId="9" fillId="2" borderId="3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164" fontId="9" fillId="2" borderId="2" xfId="1" applyNumberFormat="1" applyFont="1" applyFill="1" applyBorder="1" applyAlignment="1">
      <alignment horizontal="center"/>
    </xf>
    <xf numFmtId="0" fontId="10" fillId="0" borderId="0" xfId="2" applyFont="1"/>
    <xf numFmtId="166" fontId="10" fillId="0" borderId="0" xfId="2" applyNumberFormat="1" applyFont="1"/>
    <xf numFmtId="166" fontId="10" fillId="0" borderId="0" xfId="2" applyNumberFormat="1" applyFont="1" applyAlignment="1">
      <alignment horizontal="right"/>
    </xf>
    <xf numFmtId="0" fontId="10" fillId="0" borderId="0" xfId="2"/>
    <xf numFmtId="165" fontId="10" fillId="0" borderId="0" xfId="2" applyNumberFormat="1" applyFont="1" applyAlignment="1">
      <alignment horizontal="right"/>
    </xf>
    <xf numFmtId="164" fontId="7" fillId="0" borderId="0" xfId="2" applyNumberFormat="1" applyFont="1" applyAlignment="1"/>
    <xf numFmtId="0" fontId="7" fillId="0" borderId="0" xfId="2" applyFont="1" applyAlignment="1"/>
    <xf numFmtId="0" fontId="6" fillId="0" borderId="0" xfId="2" applyFont="1" applyAlignment="1">
      <alignment horizontal="left"/>
    </xf>
    <xf numFmtId="0" fontId="6" fillId="0" borderId="0" xfId="2" applyFont="1" applyAlignment="1"/>
    <xf numFmtId="0" fontId="10" fillId="5" borderId="0" xfId="2" applyFont="1" applyFill="1"/>
    <xf numFmtId="0" fontId="11" fillId="5" borderId="0" xfId="2" applyFont="1" applyFill="1"/>
    <xf numFmtId="0" fontId="1" fillId="0" borderId="4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left" wrapText="1"/>
    </xf>
    <xf numFmtId="166" fontId="1" fillId="0" borderId="1" xfId="1" applyNumberFormat="1" applyFont="1" applyFill="1" applyBorder="1" applyAlignment="1">
      <alignment horizontal="right" wrapText="1"/>
    </xf>
    <xf numFmtId="166" fontId="9" fillId="2" borderId="2" xfId="1" applyNumberFormat="1" applyFont="1" applyFill="1" applyBorder="1" applyAlignment="1">
      <alignment horizontal="center"/>
    </xf>
    <xf numFmtId="166" fontId="9" fillId="2" borderId="2" xfId="1" applyNumberFormat="1" applyFont="1" applyFill="1" applyBorder="1" applyAlignment="1">
      <alignment horizontal="right"/>
    </xf>
    <xf numFmtId="0" fontId="10" fillId="0" borderId="0" xfId="2" applyFont="1" applyAlignment="1">
      <alignment horizontal="right"/>
    </xf>
    <xf numFmtId="165" fontId="10" fillId="0" borderId="0" xfId="2" applyNumberFormat="1" applyFont="1"/>
    <xf numFmtId="0" fontId="6" fillId="0" borderId="0" xfId="2" applyFont="1" applyAlignment="1">
      <alignment horizontal="right"/>
    </xf>
    <xf numFmtId="0" fontId="7" fillId="4" borderId="0" xfId="2" applyFont="1" applyFill="1" applyAlignment="1"/>
    <xf numFmtId="15" fontId="7" fillId="4" borderId="0" xfId="2" applyNumberFormat="1" applyFont="1" applyFill="1" applyAlignment="1"/>
    <xf numFmtId="15" fontId="7" fillId="4" borderId="0" xfId="2" applyNumberFormat="1" applyFont="1" applyFill="1" applyAlignment="1">
      <alignment horizontal="left"/>
    </xf>
    <xf numFmtId="0" fontId="12" fillId="4" borderId="0" xfId="2" applyFont="1" applyFill="1" applyAlignment="1"/>
    <xf numFmtId="0" fontId="7" fillId="4" borderId="0" xfId="2" applyFont="1" applyFill="1" applyAlignment="1">
      <alignment horizontal="left"/>
    </xf>
    <xf numFmtId="0" fontId="10" fillId="0" borderId="0" xfId="2" applyFill="1"/>
    <xf numFmtId="0" fontId="10" fillId="0" borderId="1" xfId="2" applyFont="1" applyBorder="1"/>
    <xf numFmtId="15" fontId="10" fillId="0" borderId="0" xfId="2" applyNumberFormat="1" applyFont="1"/>
    <xf numFmtId="0" fontId="10" fillId="0" borderId="0" xfId="2" applyFont="1" applyFill="1"/>
    <xf numFmtId="15" fontId="10" fillId="0" borderId="0" xfId="2" applyNumberFormat="1" applyFill="1" applyAlignment="1">
      <alignment horizontal="right"/>
    </xf>
    <xf numFmtId="0" fontId="10" fillId="0" borderId="4" xfId="2" applyFont="1" applyFill="1" applyBorder="1"/>
    <xf numFmtId="165" fontId="10" fillId="0" borderId="0" xfId="2" applyNumberFormat="1" applyFont="1" applyFill="1"/>
    <xf numFmtId="0" fontId="10" fillId="0" borderId="0" xfId="2" applyFont="1" applyFill="1" applyBorder="1"/>
    <xf numFmtId="0" fontId="10" fillId="0" borderId="0" xfId="2" applyFont="1" applyFill="1" applyAlignment="1">
      <alignment horizontal="right"/>
    </xf>
    <xf numFmtId="0" fontId="10" fillId="0" borderId="0" xfId="2" applyFont="1" applyBorder="1"/>
    <xf numFmtId="15" fontId="10" fillId="0" borderId="0" xfId="2" applyNumberFormat="1" applyFont="1" applyAlignment="1">
      <alignment horizontal="right"/>
    </xf>
    <xf numFmtId="0" fontId="10" fillId="0" borderId="0" xfId="2" applyFill="1" applyBorder="1"/>
    <xf numFmtId="165" fontId="10" fillId="0" borderId="0" xfId="2" applyNumberFormat="1" applyFill="1"/>
    <xf numFmtId="0" fontId="10" fillId="0" borderId="1" xfId="2" applyFill="1" applyBorder="1"/>
    <xf numFmtId="0" fontId="10" fillId="0" borderId="4" xfId="2" applyFill="1" applyBorder="1"/>
    <xf numFmtId="168" fontId="10" fillId="0" borderId="0" xfId="2" applyNumberFormat="1" applyFont="1" applyAlignment="1">
      <alignment horizontal="right"/>
    </xf>
    <xf numFmtId="167" fontId="10" fillId="0" borderId="0" xfId="2" applyNumberFormat="1" applyFill="1"/>
    <xf numFmtId="1" fontId="10" fillId="0" borderId="0" xfId="2" applyNumberFormat="1" applyFill="1"/>
    <xf numFmtId="0" fontId="10" fillId="0" borderId="4" xfId="2" applyFont="1" applyBorder="1"/>
    <xf numFmtId="0" fontId="10" fillId="4" borderId="0" xfId="2" applyFill="1"/>
    <xf numFmtId="167" fontId="10" fillId="4" borderId="0" xfId="2" applyNumberFormat="1" applyFill="1"/>
    <xf numFmtId="1" fontId="10" fillId="4" borderId="0" xfId="2" applyNumberFormat="1" applyFill="1"/>
    <xf numFmtId="165" fontId="10" fillId="4" borderId="0" xfId="2" applyNumberFormat="1" applyFill="1"/>
    <xf numFmtId="0" fontId="9" fillId="4" borderId="4" xfId="1" applyFont="1" applyFill="1" applyBorder="1" applyAlignment="1">
      <alignment horizontal="left"/>
    </xf>
    <xf numFmtId="0" fontId="10" fillId="4" borderId="0" xfId="2" applyFont="1" applyFill="1"/>
    <xf numFmtId="0" fontId="1" fillId="4" borderId="1" xfId="1" applyFont="1" applyFill="1" applyBorder="1" applyAlignment="1">
      <alignment horizontal="left" wrapText="1"/>
    </xf>
    <xf numFmtId="0" fontId="13" fillId="4" borderId="0" xfId="2" applyFont="1" applyFill="1"/>
    <xf numFmtId="15" fontId="10" fillId="4" borderId="0" xfId="2" applyNumberFormat="1" applyFill="1" applyAlignment="1">
      <alignment horizontal="right"/>
    </xf>
    <xf numFmtId="15" fontId="9" fillId="0" borderId="1" xfId="1" applyNumberFormat="1" applyFont="1" applyFill="1" applyBorder="1" applyAlignment="1">
      <alignment horizontal="right"/>
    </xf>
    <xf numFmtId="0" fontId="12" fillId="0" borderId="0" xfId="2" applyFont="1"/>
    <xf numFmtId="0" fontId="12" fillId="0" borderId="0" xfId="1" applyFont="1" applyFill="1" applyBorder="1" applyAlignment="1">
      <alignment horizontal="left"/>
    </xf>
    <xf numFmtId="0" fontId="12" fillId="0" borderId="4" xfId="1" applyFont="1" applyFill="1" applyBorder="1" applyAlignment="1">
      <alignment horizontal="left"/>
    </xf>
    <xf numFmtId="0" fontId="14" fillId="0" borderId="1" xfId="1" applyFont="1" applyFill="1" applyBorder="1" applyAlignment="1">
      <alignment wrapText="1"/>
    </xf>
    <xf numFmtId="164" fontId="14" fillId="0" borderId="1" xfId="1" applyNumberFormat="1" applyFont="1" applyFill="1" applyBorder="1" applyAlignment="1">
      <alignment horizontal="right" wrapText="1"/>
    </xf>
    <xf numFmtId="0" fontId="12" fillId="0" borderId="1" xfId="1" applyFont="1" applyFill="1" applyBorder="1" applyAlignment="1">
      <alignment horizontal="left"/>
    </xf>
    <xf numFmtId="0" fontId="14" fillId="0" borderId="1" xfId="1" applyFont="1" applyFill="1" applyBorder="1" applyAlignment="1">
      <alignment horizontal="right" wrapText="1"/>
    </xf>
    <xf numFmtId="0" fontId="12" fillId="0" borderId="0" xfId="1" applyFont="1" applyFill="1" applyBorder="1" applyAlignment="1">
      <alignment horizontal="right"/>
    </xf>
    <xf numFmtId="0" fontId="12" fillId="0" borderId="1" xfId="1" applyFont="1" applyFill="1" applyBorder="1" applyAlignment="1">
      <alignment horizontal="right"/>
    </xf>
    <xf numFmtId="15" fontId="12" fillId="0" borderId="1" xfId="1" applyNumberFormat="1" applyFont="1" applyFill="1" applyBorder="1" applyAlignment="1">
      <alignment horizontal="right"/>
    </xf>
    <xf numFmtId="15" fontId="9" fillId="0" borderId="0" xfId="1" applyNumberFormat="1" applyFont="1" applyFill="1" applyBorder="1" applyAlignment="1">
      <alignment horizontal="right"/>
    </xf>
    <xf numFmtId="0" fontId="15" fillId="0" borderId="1" xfId="1" applyFont="1" applyFill="1" applyBorder="1" applyAlignment="1">
      <alignment wrapText="1"/>
    </xf>
    <xf numFmtId="164" fontId="9" fillId="0" borderId="1" xfId="1" applyNumberFormat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165" fontId="10" fillId="0" borderId="1" xfId="1" applyNumberFormat="1" applyFont="1" applyFill="1" applyBorder="1" applyAlignment="1">
      <alignment horizontal="right"/>
    </xf>
    <xf numFmtId="0" fontId="9" fillId="0" borderId="0" xfId="1" applyFont="1" applyFill="1" applyBorder="1" applyAlignment="1"/>
    <xf numFmtId="0" fontId="10" fillId="0" borderId="1" xfId="1" applyFont="1" applyFill="1" applyBorder="1" applyAlignment="1">
      <alignment horizontal="left"/>
    </xf>
    <xf numFmtId="0" fontId="9" fillId="5" borderId="1" xfId="1" applyFont="1" applyFill="1" applyBorder="1" applyAlignment="1">
      <alignment horizontal="right"/>
    </xf>
    <xf numFmtId="15" fontId="9" fillId="2" borderId="2" xfId="1" applyNumberFormat="1" applyFont="1" applyFill="1" applyBorder="1" applyAlignment="1">
      <alignment horizontal="center"/>
    </xf>
    <xf numFmtId="15" fontId="9" fillId="2" borderId="2" xfId="1" applyNumberFormat="1" applyFont="1" applyFill="1" applyBorder="1" applyAlignment="1">
      <alignment horizontal="right"/>
    </xf>
    <xf numFmtId="0" fontId="10" fillId="0" borderId="0" xfId="2" applyFont="1" applyAlignment="1">
      <alignment horizontal="left"/>
    </xf>
    <xf numFmtId="166" fontId="10" fillId="0" borderId="0" xfId="2" applyNumberFormat="1" applyFont="1" applyAlignment="1">
      <alignment horizontal="left"/>
    </xf>
    <xf numFmtId="166" fontId="7" fillId="0" borderId="0" xfId="2" applyNumberFormat="1" applyFont="1" applyAlignment="1">
      <alignment horizontal="left"/>
    </xf>
    <xf numFmtId="0" fontId="10" fillId="0" borderId="0" xfId="2" applyFont="1" applyFill="1" applyAlignment="1">
      <alignment horizontal="left"/>
    </xf>
    <xf numFmtId="166" fontId="10" fillId="0" borderId="0" xfId="2" applyNumberFormat="1" applyFont="1" applyFill="1"/>
    <xf numFmtId="166" fontId="10" fillId="0" borderId="0" xfId="2" applyNumberFormat="1" applyFont="1" applyFill="1" applyAlignment="1">
      <alignment horizontal="left"/>
    </xf>
    <xf numFmtId="2" fontId="10" fillId="0" borderId="0" xfId="2" applyNumberFormat="1" applyFont="1" applyFill="1"/>
    <xf numFmtId="0" fontId="10" fillId="0" borderId="1" xfId="2" applyFont="1" applyFill="1" applyBorder="1"/>
    <xf numFmtId="2" fontId="10" fillId="0" borderId="0" xfId="2" applyNumberFormat="1" applyFont="1"/>
    <xf numFmtId="15" fontId="10" fillId="0" borderId="0" xfId="2" applyNumberFormat="1" applyFill="1"/>
    <xf numFmtId="165" fontId="10" fillId="5" borderId="0" xfId="2" applyNumberFormat="1" applyFont="1" applyFill="1"/>
    <xf numFmtId="166" fontId="1" fillId="0" borderId="1" xfId="1" applyNumberFormat="1" applyFont="1" applyFill="1" applyBorder="1" applyAlignment="1">
      <alignment horizontal="left" wrapText="1"/>
    </xf>
    <xf numFmtId="165" fontId="1" fillId="0" borderId="1" xfId="1" applyNumberFormat="1" applyFont="1" applyFill="1" applyBorder="1" applyAlignment="1">
      <alignment horizontal="right" wrapText="1"/>
    </xf>
    <xf numFmtId="0" fontId="10" fillId="0" borderId="0" xfId="2" applyAlignment="1">
      <alignment horizontal="left"/>
    </xf>
    <xf numFmtId="166" fontId="9" fillId="2" borderId="2" xfId="1" applyNumberFormat="1" applyFont="1" applyFill="1" applyBorder="1" applyAlignment="1">
      <alignment horizontal="left"/>
    </xf>
    <xf numFmtId="15" fontId="0" fillId="0" borderId="0" xfId="0" applyNumberFormat="1" applyBorder="1"/>
    <xf numFmtId="0" fontId="0" fillId="0" borderId="0" xfId="0" applyBorder="1"/>
    <xf numFmtId="15" fontId="1" fillId="0" borderId="0" xfId="1" applyNumberFormat="1" applyFont="1" applyFill="1" applyBorder="1" applyAlignment="1">
      <alignment horizontal="right" wrapText="1"/>
    </xf>
    <xf numFmtId="0" fontId="0" fillId="0" borderId="0" xfId="0" applyFill="1" applyBorder="1"/>
    <xf numFmtId="0" fontId="7" fillId="0" borderId="0" xfId="0" applyFont="1"/>
    <xf numFmtId="166" fontId="7" fillId="0" borderId="0" xfId="0" applyNumberFormat="1" applyFont="1"/>
    <xf numFmtId="164" fontId="7" fillId="0" borderId="0" xfId="0" applyNumberFormat="1" applyFont="1"/>
    <xf numFmtId="165" fontId="7" fillId="0" borderId="0" xfId="0" applyNumberFormat="1" applyFont="1"/>
    <xf numFmtId="165" fontId="9" fillId="0" borderId="4" xfId="1" applyNumberFormat="1" applyFont="1" applyFill="1" applyBorder="1" applyAlignment="1">
      <alignment horizontal="right" wrapText="1"/>
    </xf>
    <xf numFmtId="0" fontId="9" fillId="0" borderId="0" xfId="1" applyFont="1" applyFill="1" applyBorder="1" applyAlignment="1">
      <alignment horizontal="right" wrapText="1"/>
    </xf>
    <xf numFmtId="0" fontId="7" fillId="0" borderId="1" xfId="0" applyFont="1" applyBorder="1"/>
    <xf numFmtId="0" fontId="9" fillId="0" borderId="4" xfId="1" applyFont="1" applyFill="1" applyBorder="1" applyAlignment="1">
      <alignment horizontal="left" wrapText="1"/>
    </xf>
    <xf numFmtId="0" fontId="9" fillId="0" borderId="1" xfId="1" applyFont="1" applyFill="1" applyBorder="1" applyAlignment="1">
      <alignment horizontal="right" wrapText="1"/>
    </xf>
    <xf numFmtId="0" fontId="9" fillId="0" borderId="4" xfId="1" applyFont="1" applyFill="1" applyBorder="1" applyAlignment="1">
      <alignment horizontal="right" wrapText="1"/>
    </xf>
    <xf numFmtId="15" fontId="7" fillId="0" borderId="0" xfId="0" applyNumberFormat="1" applyFont="1"/>
    <xf numFmtId="166" fontId="7" fillId="0" borderId="0" xfId="0" applyNumberFormat="1" applyFont="1" applyFill="1"/>
    <xf numFmtId="15" fontId="7" fillId="0" borderId="0" xfId="0" applyNumberFormat="1" applyFont="1" applyFill="1"/>
    <xf numFmtId="22" fontId="7" fillId="0" borderId="0" xfId="0" applyNumberFormat="1" applyFont="1"/>
    <xf numFmtId="0" fontId="12" fillId="5" borderId="0" xfId="0" applyFont="1" applyFill="1"/>
    <xf numFmtId="0" fontId="7" fillId="0" borderId="4" xfId="0" applyFont="1" applyBorder="1"/>
    <xf numFmtId="0" fontId="9" fillId="0" borderId="5" xfId="1" applyFont="1" applyFill="1" applyBorder="1" applyAlignment="1">
      <alignment horizontal="left" wrapText="1"/>
    </xf>
    <xf numFmtId="165" fontId="9" fillId="0" borderId="0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horizontal="right" wrapText="1"/>
    </xf>
    <xf numFmtId="165" fontId="9" fillId="2" borderId="2" xfId="1" applyNumberFormat="1" applyFont="1" applyFill="1" applyBorder="1" applyAlignment="1">
      <alignment horizontal="center"/>
    </xf>
    <xf numFmtId="15" fontId="0" fillId="0" borderId="0" xfId="0" applyNumberFormat="1"/>
    <xf numFmtId="0" fontId="6" fillId="0" borderId="0" xfId="0" applyFont="1" applyAlignment="1">
      <alignment horizontal="left"/>
    </xf>
    <xf numFmtId="0" fontId="17" fillId="0" borderId="1" xfId="1" applyFont="1" applyFill="1" applyBorder="1" applyAlignment="1">
      <alignment horizontal="right" wrapText="1"/>
    </xf>
    <xf numFmtId="0" fontId="17" fillId="0" borderId="1" xfId="1" applyFont="1" applyFill="1" applyBorder="1" applyAlignment="1">
      <alignment wrapText="1"/>
    </xf>
    <xf numFmtId="164" fontId="17" fillId="0" borderId="1" xfId="1" applyNumberFormat="1" applyFont="1" applyFill="1" applyBorder="1" applyAlignment="1">
      <alignment horizontal="right" wrapText="1"/>
    </xf>
    <xf numFmtId="0" fontId="0" fillId="0" borderId="4" xfId="0" applyBorder="1"/>
    <xf numFmtId="15" fontId="1" fillId="0" borderId="1" xfId="1" applyNumberFormat="1" applyFont="1" applyFill="1" applyBorder="1" applyAlignment="1">
      <alignment horizontal="right" wrapText="1"/>
    </xf>
    <xf numFmtId="0" fontId="1" fillId="0" borderId="5" xfId="1" applyFont="1" applyFill="1" applyBorder="1" applyAlignment="1">
      <alignment horizontal="left" wrapText="1"/>
    </xf>
    <xf numFmtId="15" fontId="1" fillId="2" borderId="2" xfId="1" applyNumberFormat="1" applyFont="1" applyFill="1" applyBorder="1" applyAlignment="1">
      <alignment horizontal="center"/>
    </xf>
    <xf numFmtId="165" fontId="1" fillId="2" borderId="2" xfId="1" applyNumberFormat="1" applyFont="1" applyFill="1" applyBorder="1" applyAlignment="1">
      <alignment horizontal="center"/>
    </xf>
    <xf numFmtId="15" fontId="0" fillId="0" borderId="0" xfId="0" applyNumberFormat="1" applyAlignment="1">
      <alignment horizontal="center"/>
    </xf>
    <xf numFmtId="15" fontId="1" fillId="0" borderId="1" xfId="1" applyNumberFormat="1" applyFont="1" applyFill="1" applyBorder="1" applyAlignment="1">
      <alignment horizontal="center" wrapText="1"/>
    </xf>
    <xf numFmtId="0" fontId="1" fillId="0" borderId="4" xfId="1" applyFont="1" applyFill="1" applyBorder="1" applyAlignment="1">
      <alignment horizontal="right" wrapText="1"/>
    </xf>
    <xf numFmtId="165" fontId="1" fillId="0" borderId="0" xfId="1" applyNumberFormat="1" applyFont="1" applyFill="1" applyBorder="1" applyAlignment="1">
      <alignment horizontal="right" wrapText="1"/>
    </xf>
    <xf numFmtId="0" fontId="22" fillId="0" borderId="0" xfId="1" applyFont="1" applyFill="1" applyBorder="1" applyAlignment="1">
      <alignment horizontal="left"/>
    </xf>
    <xf numFmtId="15" fontId="22" fillId="0" borderId="0" xfId="1" applyNumberFormat="1" applyFont="1" applyFill="1" applyBorder="1" applyAlignment="1">
      <alignment horizontal="left"/>
    </xf>
    <xf numFmtId="165" fontId="22" fillId="0" borderId="0" xfId="1" applyNumberFormat="1" applyFont="1" applyFill="1" applyBorder="1" applyAlignment="1">
      <alignment horizontal="left"/>
    </xf>
    <xf numFmtId="0" fontId="17" fillId="0" borderId="0" xfId="1" applyFont="1" applyFill="1" applyBorder="1" applyAlignment="1">
      <alignment wrapText="1"/>
    </xf>
    <xf numFmtId="168" fontId="0" fillId="0" borderId="0" xfId="0" applyNumberFormat="1" applyFill="1"/>
    <xf numFmtId="0" fontId="2" fillId="0" borderId="0" xfId="3" applyFill="1" applyBorder="1"/>
    <xf numFmtId="0" fontId="17" fillId="0" borderId="4" xfId="1" applyFont="1" applyFill="1" applyBorder="1" applyAlignment="1">
      <alignment wrapText="1"/>
    </xf>
    <xf numFmtId="0" fontId="1" fillId="2" borderId="3" xfId="1" applyFont="1" applyFill="1" applyBorder="1" applyAlignment="1">
      <alignment horizontal="left"/>
    </xf>
    <xf numFmtId="0" fontId="23" fillId="0" borderId="0" xfId="0" applyFont="1"/>
    <xf numFmtId="15" fontId="23" fillId="0" borderId="0" xfId="0" applyNumberFormat="1" applyFont="1"/>
    <xf numFmtId="0" fontId="24" fillId="0" borderId="0" xfId="0" applyFont="1"/>
    <xf numFmtId="0" fontId="13" fillId="0" borderId="0" xfId="0" applyFont="1" applyFill="1"/>
    <xf numFmtId="2" fontId="10" fillId="0" borderId="0" xfId="2" applyNumberFormat="1"/>
    <xf numFmtId="0" fontId="10" fillId="0" borderId="0" xfId="2" applyAlignment="1">
      <alignment horizontal="right"/>
    </xf>
    <xf numFmtId="4" fontId="10" fillId="0" borderId="0" xfId="2" applyNumberFormat="1"/>
    <xf numFmtId="0" fontId="10" fillId="4" borderId="0" xfId="2" applyFill="1" applyAlignment="1">
      <alignment horizontal="left"/>
    </xf>
    <xf numFmtId="167" fontId="10" fillId="0" borderId="0" xfId="2" applyNumberFormat="1"/>
    <xf numFmtId="1" fontId="10" fillId="0" borderId="0" xfId="2" applyNumberFormat="1"/>
    <xf numFmtId="165" fontId="10" fillId="0" borderId="0" xfId="2" applyNumberFormat="1"/>
    <xf numFmtId="0" fontId="13" fillId="0" borderId="0" xfId="2" applyFont="1"/>
    <xf numFmtId="22" fontId="10" fillId="0" borderId="0" xfId="2" applyNumberFormat="1"/>
    <xf numFmtId="0" fontId="10" fillId="0" borderId="0" xfId="2" applyAlignment="1">
      <alignment horizontal="center" wrapText="1"/>
    </xf>
    <xf numFmtId="167" fontId="10" fillId="0" borderId="0" xfId="2" applyNumberFormat="1" applyAlignment="1">
      <alignment horizontal="center" wrapText="1"/>
    </xf>
    <xf numFmtId="1" fontId="10" fillId="0" borderId="0" xfId="2" applyNumberFormat="1" applyAlignment="1">
      <alignment horizontal="center" wrapText="1"/>
    </xf>
    <xf numFmtId="0" fontId="10" fillId="0" borderId="0" xfId="2" applyAlignment="1">
      <alignment wrapText="1"/>
    </xf>
    <xf numFmtId="165" fontId="10" fillId="0" borderId="0" xfId="2" applyNumberFormat="1" applyAlignment="1">
      <alignment wrapText="1"/>
    </xf>
    <xf numFmtId="22" fontId="0" fillId="0" borderId="0" xfId="0" applyNumberFormat="1"/>
    <xf numFmtId="0" fontId="0" fillId="0" borderId="1" xfId="0" applyBorder="1"/>
    <xf numFmtId="0" fontId="1" fillId="6" borderId="1" xfId="1" applyFont="1" applyFill="1" applyBorder="1" applyAlignment="1">
      <alignment horizontal="left"/>
    </xf>
    <xf numFmtId="0" fontId="1" fillId="6" borderId="1" xfId="1" applyFont="1" applyFill="1" applyBorder="1" applyAlignment="1">
      <alignment horizontal="right" wrapText="1"/>
    </xf>
    <xf numFmtId="0" fontId="1" fillId="6" borderId="1" xfId="1" applyFont="1" applyFill="1" applyBorder="1" applyAlignment="1">
      <alignment horizontal="left" wrapText="1"/>
    </xf>
    <xf numFmtId="15" fontId="1" fillId="6" borderId="1" xfId="1" applyNumberFormat="1" applyFont="1" applyFill="1" applyBorder="1" applyAlignment="1">
      <alignment horizontal="right" wrapText="1"/>
    </xf>
    <xf numFmtId="0" fontId="1" fillId="6" borderId="5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left"/>
    </xf>
    <xf numFmtId="0" fontId="1" fillId="4" borderId="1" xfId="1" applyFont="1" applyFill="1" applyBorder="1" applyAlignment="1">
      <alignment horizontal="right" wrapText="1"/>
    </xf>
    <xf numFmtId="15" fontId="1" fillId="4" borderId="1" xfId="1" applyNumberFormat="1" applyFont="1" applyFill="1" applyBorder="1" applyAlignment="1">
      <alignment horizontal="right" wrapText="1"/>
    </xf>
    <xf numFmtId="0" fontId="1" fillId="4" borderId="5" xfId="1" applyFont="1" applyFill="1" applyBorder="1" applyAlignment="1">
      <alignment horizontal="left" wrapText="1"/>
    </xf>
    <xf numFmtId="0" fontId="1" fillId="4" borderId="0" xfId="1" applyFont="1" applyFill="1" applyBorder="1" applyAlignment="1">
      <alignment horizontal="left" wrapText="1"/>
    </xf>
    <xf numFmtId="0" fontId="8" fillId="0" borderId="0" xfId="1" applyFont="1" applyFill="1" applyBorder="1" applyAlignment="1">
      <alignment horizontal="left"/>
    </xf>
    <xf numFmtId="0" fontId="1" fillId="0" borderId="0" xfId="1" applyFont="1" applyFill="1" applyBorder="1" applyAlignment="1">
      <alignment horizontal="right"/>
    </xf>
    <xf numFmtId="15" fontId="1" fillId="0" borderId="6" xfId="1" applyNumberFormat="1" applyFont="1" applyFill="1" applyBorder="1" applyAlignment="1">
      <alignment horizontal="right" wrapText="1"/>
    </xf>
    <xf numFmtId="0" fontId="1" fillId="0" borderId="6" xfId="1" applyFont="1" applyFill="1" applyBorder="1" applyAlignment="1">
      <alignment horizontal="left" wrapText="1"/>
    </xf>
    <xf numFmtId="166" fontId="0" fillId="0" borderId="0" xfId="0" applyNumberFormat="1" applyFont="1" applyAlignment="1">
      <alignment horizontal="right"/>
    </xf>
    <xf numFmtId="166" fontId="0" fillId="0" borderId="0" xfId="0" applyNumberFormat="1" applyFont="1"/>
    <xf numFmtId="0" fontId="17" fillId="0" borderId="4" xfId="1" applyFont="1" applyFill="1" applyBorder="1" applyAlignment="1">
      <alignment horizontal="right" wrapText="1"/>
    </xf>
    <xf numFmtId="0" fontId="17" fillId="0" borderId="0" xfId="1" applyFont="1" applyFill="1" applyBorder="1" applyAlignment="1">
      <alignment horizontal="right" wrapText="1"/>
    </xf>
    <xf numFmtId="0" fontId="1" fillId="0" borderId="0" xfId="1" applyFont="1" applyFill="1" applyBorder="1" applyAlignment="1">
      <alignment horizontal="left"/>
    </xf>
    <xf numFmtId="164" fontId="17" fillId="0" borderId="0" xfId="1" applyNumberFormat="1" applyFont="1" applyFill="1" applyBorder="1" applyAlignment="1">
      <alignment horizontal="right" wrapText="1"/>
    </xf>
  </cellXfs>
  <cellStyles count="4">
    <cellStyle name="Normal" xfId="0" builtinId="0"/>
    <cellStyle name="Normal 2" xfId="2"/>
    <cellStyle name="Normal 2 2" xfId="3"/>
    <cellStyle name="Normal_Sheet1" xfId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2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877296587926505E-2"/>
          <c:y val="7.4548702245552628E-2"/>
          <c:w val="0.8833797025371829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7.5646981627296592E-2"/>
                  <c:y val="0.47637722368037327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exigua!$F$2:$F$201</c:f>
              <c:numCache>
                <c:formatCode>0.0</c:formatCode>
                <c:ptCount val="200"/>
                <c:pt idx="0">
                  <c:v>21</c:v>
                </c:pt>
                <c:pt idx="1">
                  <c:v>22</c:v>
                </c:pt>
                <c:pt idx="2">
                  <c:v>24</c:v>
                </c:pt>
                <c:pt idx="3">
                  <c:v>25</c:v>
                </c:pt>
                <c:pt idx="4">
                  <c:v>21.5</c:v>
                </c:pt>
                <c:pt idx="5">
                  <c:v>21.5</c:v>
                </c:pt>
                <c:pt idx="6">
                  <c:v>21.5</c:v>
                </c:pt>
                <c:pt idx="7">
                  <c:v>20</c:v>
                </c:pt>
                <c:pt idx="8">
                  <c:v>20</c:v>
                </c:pt>
                <c:pt idx="9" formatCode="General">
                  <c:v>20.3</c:v>
                </c:pt>
                <c:pt idx="10">
                  <c:v>18.5</c:v>
                </c:pt>
                <c:pt idx="11">
                  <c:v>18.5</c:v>
                </c:pt>
                <c:pt idx="12">
                  <c:v>23.5</c:v>
                </c:pt>
                <c:pt idx="13">
                  <c:v>26</c:v>
                </c:pt>
                <c:pt idx="14">
                  <c:v>26</c:v>
                </c:pt>
                <c:pt idx="15">
                  <c:v>21</c:v>
                </c:pt>
                <c:pt idx="16">
                  <c:v>23.4</c:v>
                </c:pt>
                <c:pt idx="17">
                  <c:v>23.4</c:v>
                </c:pt>
                <c:pt idx="18">
                  <c:v>23.4</c:v>
                </c:pt>
                <c:pt idx="19">
                  <c:v>22.2</c:v>
                </c:pt>
                <c:pt idx="20">
                  <c:v>23.4</c:v>
                </c:pt>
                <c:pt idx="21">
                  <c:v>22.6</c:v>
                </c:pt>
                <c:pt idx="22">
                  <c:v>26</c:v>
                </c:pt>
                <c:pt idx="23">
                  <c:v>26</c:v>
                </c:pt>
                <c:pt idx="24">
                  <c:v>26</c:v>
                </c:pt>
                <c:pt idx="25">
                  <c:v>26</c:v>
                </c:pt>
                <c:pt idx="26">
                  <c:v>26</c:v>
                </c:pt>
                <c:pt idx="27">
                  <c:v>19.5</c:v>
                </c:pt>
                <c:pt idx="28">
                  <c:v>19.5</c:v>
                </c:pt>
                <c:pt idx="29">
                  <c:v>23.4</c:v>
                </c:pt>
                <c:pt idx="30">
                  <c:v>23.4</c:v>
                </c:pt>
                <c:pt idx="31">
                  <c:v>23.4</c:v>
                </c:pt>
                <c:pt idx="32">
                  <c:v>21.11111111</c:v>
                </c:pt>
                <c:pt idx="33">
                  <c:v>18.88888889</c:v>
                </c:pt>
                <c:pt idx="34">
                  <c:v>18.88888889</c:v>
                </c:pt>
                <c:pt idx="35">
                  <c:v>18.25</c:v>
                </c:pt>
                <c:pt idx="36">
                  <c:v>24</c:v>
                </c:pt>
                <c:pt idx="37">
                  <c:v>24</c:v>
                </c:pt>
                <c:pt idx="38">
                  <c:v>24</c:v>
                </c:pt>
                <c:pt idx="39">
                  <c:v>24</c:v>
                </c:pt>
                <c:pt idx="40">
                  <c:v>24</c:v>
                </c:pt>
                <c:pt idx="41">
                  <c:v>24</c:v>
                </c:pt>
                <c:pt idx="42">
                  <c:v>24</c:v>
                </c:pt>
                <c:pt idx="43">
                  <c:v>24</c:v>
                </c:pt>
                <c:pt idx="44">
                  <c:v>24</c:v>
                </c:pt>
                <c:pt idx="45">
                  <c:v>24</c:v>
                </c:pt>
                <c:pt idx="46">
                  <c:v>24</c:v>
                </c:pt>
                <c:pt idx="47">
                  <c:v>22.2</c:v>
                </c:pt>
                <c:pt idx="48">
                  <c:v>21.1</c:v>
                </c:pt>
                <c:pt idx="49">
                  <c:v>21.1</c:v>
                </c:pt>
                <c:pt idx="50">
                  <c:v>21.1</c:v>
                </c:pt>
                <c:pt idx="51">
                  <c:v>21.1</c:v>
                </c:pt>
                <c:pt idx="52">
                  <c:v>21.1</c:v>
                </c:pt>
                <c:pt idx="53">
                  <c:v>21.1</c:v>
                </c:pt>
                <c:pt idx="54">
                  <c:v>21.6</c:v>
                </c:pt>
                <c:pt idx="55">
                  <c:v>25.4</c:v>
                </c:pt>
                <c:pt idx="56">
                  <c:v>25.4</c:v>
                </c:pt>
                <c:pt idx="57">
                  <c:v>25.4</c:v>
                </c:pt>
                <c:pt idx="58" formatCode="General">
                  <c:v>22.9</c:v>
                </c:pt>
                <c:pt idx="59" formatCode="General">
                  <c:v>21.7</c:v>
                </c:pt>
                <c:pt idx="60" formatCode="General">
                  <c:v>21.9</c:v>
                </c:pt>
                <c:pt idx="61" formatCode="General">
                  <c:v>21.9</c:v>
                </c:pt>
                <c:pt idx="62" formatCode="General">
                  <c:v>23.3</c:v>
                </c:pt>
                <c:pt idx="63" formatCode="General">
                  <c:v>23.3</c:v>
                </c:pt>
                <c:pt idx="64">
                  <c:v>21</c:v>
                </c:pt>
                <c:pt idx="65">
                  <c:v>21</c:v>
                </c:pt>
                <c:pt idx="66">
                  <c:v>21.6</c:v>
                </c:pt>
                <c:pt idx="67">
                  <c:v>22.1</c:v>
                </c:pt>
                <c:pt idx="68">
                  <c:v>21.3</c:v>
                </c:pt>
                <c:pt idx="69">
                  <c:v>17.5</c:v>
                </c:pt>
                <c:pt idx="70">
                  <c:v>17</c:v>
                </c:pt>
                <c:pt idx="71">
                  <c:v>17</c:v>
                </c:pt>
                <c:pt idx="72">
                  <c:v>19</c:v>
                </c:pt>
                <c:pt idx="73">
                  <c:v>19</c:v>
                </c:pt>
                <c:pt idx="74">
                  <c:v>23.88888889</c:v>
                </c:pt>
                <c:pt idx="75">
                  <c:v>20.555555559999998</c:v>
                </c:pt>
                <c:pt idx="76">
                  <c:v>20.555555559999998</c:v>
                </c:pt>
                <c:pt idx="77">
                  <c:v>20.555555559999998</c:v>
                </c:pt>
                <c:pt idx="78">
                  <c:v>20.555555559999998</c:v>
                </c:pt>
                <c:pt idx="79">
                  <c:v>19</c:v>
                </c:pt>
                <c:pt idx="80">
                  <c:v>19</c:v>
                </c:pt>
                <c:pt idx="81">
                  <c:v>19</c:v>
                </c:pt>
                <c:pt idx="82">
                  <c:v>19</c:v>
                </c:pt>
                <c:pt idx="83">
                  <c:v>19</c:v>
                </c:pt>
                <c:pt idx="84">
                  <c:v>19</c:v>
                </c:pt>
                <c:pt idx="85">
                  <c:v>18.5</c:v>
                </c:pt>
                <c:pt idx="86">
                  <c:v>18.5</c:v>
                </c:pt>
                <c:pt idx="87">
                  <c:v>18.5</c:v>
                </c:pt>
                <c:pt idx="88">
                  <c:v>18.5</c:v>
                </c:pt>
                <c:pt idx="89">
                  <c:v>18.5</c:v>
                </c:pt>
                <c:pt idx="90">
                  <c:v>18.5</c:v>
                </c:pt>
                <c:pt idx="91">
                  <c:v>18.5</c:v>
                </c:pt>
                <c:pt idx="92">
                  <c:v>18.5</c:v>
                </c:pt>
                <c:pt idx="93">
                  <c:v>18.25</c:v>
                </c:pt>
                <c:pt idx="94">
                  <c:v>18.25</c:v>
                </c:pt>
                <c:pt idx="95">
                  <c:v>18.25</c:v>
                </c:pt>
                <c:pt idx="96">
                  <c:v>18.25</c:v>
                </c:pt>
                <c:pt idx="97">
                  <c:v>23</c:v>
                </c:pt>
                <c:pt idx="98">
                  <c:v>23</c:v>
                </c:pt>
                <c:pt idx="99">
                  <c:v>28</c:v>
                </c:pt>
                <c:pt idx="100">
                  <c:v>20</c:v>
                </c:pt>
                <c:pt idx="101">
                  <c:v>27.5</c:v>
                </c:pt>
                <c:pt idx="102">
                  <c:v>24</c:v>
                </c:pt>
                <c:pt idx="103">
                  <c:v>24</c:v>
                </c:pt>
                <c:pt idx="104">
                  <c:v>24</c:v>
                </c:pt>
                <c:pt idx="105">
                  <c:v>24</c:v>
                </c:pt>
                <c:pt idx="106">
                  <c:v>22</c:v>
                </c:pt>
                <c:pt idx="107">
                  <c:v>22</c:v>
                </c:pt>
                <c:pt idx="108">
                  <c:v>24</c:v>
                </c:pt>
                <c:pt idx="109">
                  <c:v>22.5</c:v>
                </c:pt>
                <c:pt idx="110">
                  <c:v>20.5</c:v>
                </c:pt>
                <c:pt idx="111">
                  <c:v>20.5</c:v>
                </c:pt>
                <c:pt idx="112">
                  <c:v>20.5</c:v>
                </c:pt>
                <c:pt idx="113">
                  <c:v>20.5</c:v>
                </c:pt>
                <c:pt idx="114">
                  <c:v>20.5</c:v>
                </c:pt>
                <c:pt idx="115">
                  <c:v>23.5</c:v>
                </c:pt>
                <c:pt idx="116">
                  <c:v>23.5</c:v>
                </c:pt>
                <c:pt idx="117">
                  <c:v>22.2</c:v>
                </c:pt>
                <c:pt idx="118">
                  <c:v>22.2</c:v>
                </c:pt>
                <c:pt idx="119">
                  <c:v>23.3</c:v>
                </c:pt>
                <c:pt idx="120">
                  <c:v>20.3</c:v>
                </c:pt>
                <c:pt idx="121">
                  <c:v>22</c:v>
                </c:pt>
                <c:pt idx="122" formatCode="General">
                  <c:v>21.7</c:v>
                </c:pt>
                <c:pt idx="123" formatCode="General">
                  <c:v>21.7</c:v>
                </c:pt>
                <c:pt idx="124" formatCode="General">
                  <c:v>24.3</c:v>
                </c:pt>
                <c:pt idx="125" formatCode="General">
                  <c:v>24.3</c:v>
                </c:pt>
                <c:pt idx="126" formatCode="General">
                  <c:v>24.3</c:v>
                </c:pt>
                <c:pt idx="127">
                  <c:v>22</c:v>
                </c:pt>
                <c:pt idx="128">
                  <c:v>22</c:v>
                </c:pt>
                <c:pt idx="129">
                  <c:v>22</c:v>
                </c:pt>
                <c:pt idx="130">
                  <c:v>25</c:v>
                </c:pt>
                <c:pt idx="131">
                  <c:v>24</c:v>
                </c:pt>
                <c:pt idx="132">
                  <c:v>24</c:v>
                </c:pt>
                <c:pt idx="133">
                  <c:v>21</c:v>
                </c:pt>
                <c:pt idx="134">
                  <c:v>22</c:v>
                </c:pt>
                <c:pt idx="135">
                  <c:v>18.25</c:v>
                </c:pt>
                <c:pt idx="136">
                  <c:v>19</c:v>
                </c:pt>
                <c:pt idx="137">
                  <c:v>19</c:v>
                </c:pt>
                <c:pt idx="138">
                  <c:v>19</c:v>
                </c:pt>
                <c:pt idx="139">
                  <c:v>23</c:v>
                </c:pt>
                <c:pt idx="140">
                  <c:v>18</c:v>
                </c:pt>
                <c:pt idx="141">
                  <c:v>18</c:v>
                </c:pt>
                <c:pt idx="142">
                  <c:v>18</c:v>
                </c:pt>
                <c:pt idx="143">
                  <c:v>24</c:v>
                </c:pt>
                <c:pt idx="144">
                  <c:v>24</c:v>
                </c:pt>
                <c:pt idx="145">
                  <c:v>24</c:v>
                </c:pt>
                <c:pt idx="146">
                  <c:v>24</c:v>
                </c:pt>
                <c:pt idx="147">
                  <c:v>24</c:v>
                </c:pt>
                <c:pt idx="148">
                  <c:v>24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26</c:v>
                </c:pt>
                <c:pt idx="153">
                  <c:v>26</c:v>
                </c:pt>
                <c:pt idx="154">
                  <c:v>27</c:v>
                </c:pt>
                <c:pt idx="155">
                  <c:v>27</c:v>
                </c:pt>
                <c:pt idx="156">
                  <c:v>27</c:v>
                </c:pt>
                <c:pt idx="157" formatCode="General">
                  <c:v>26.8</c:v>
                </c:pt>
                <c:pt idx="158" formatCode="General">
                  <c:v>26.8</c:v>
                </c:pt>
                <c:pt idx="159" formatCode="General">
                  <c:v>23.8</c:v>
                </c:pt>
                <c:pt idx="160" formatCode="General">
                  <c:v>26.4</c:v>
                </c:pt>
                <c:pt idx="161" formatCode="General">
                  <c:v>22</c:v>
                </c:pt>
                <c:pt idx="162" formatCode="General">
                  <c:v>22</c:v>
                </c:pt>
                <c:pt idx="163" formatCode="General">
                  <c:v>23.3</c:v>
                </c:pt>
                <c:pt idx="164" formatCode="General">
                  <c:v>31.4</c:v>
                </c:pt>
                <c:pt idx="165" formatCode="General">
                  <c:v>31.4</c:v>
                </c:pt>
                <c:pt idx="166" formatCode="General">
                  <c:v>25</c:v>
                </c:pt>
                <c:pt idx="167" formatCode="General">
                  <c:v>27</c:v>
                </c:pt>
                <c:pt idx="168" formatCode="General">
                  <c:v>21</c:v>
                </c:pt>
                <c:pt idx="169" formatCode="General">
                  <c:v>21</c:v>
                </c:pt>
                <c:pt idx="170" formatCode="General">
                  <c:v>21</c:v>
                </c:pt>
                <c:pt idx="171" formatCode="General">
                  <c:v>21</c:v>
                </c:pt>
                <c:pt idx="172" formatCode="General">
                  <c:v>26</c:v>
                </c:pt>
                <c:pt idx="173" formatCode="General">
                  <c:v>21</c:v>
                </c:pt>
                <c:pt idx="174" formatCode="General">
                  <c:v>20</c:v>
                </c:pt>
                <c:pt idx="175" formatCode="General">
                  <c:v>20</c:v>
                </c:pt>
                <c:pt idx="176" formatCode="General">
                  <c:v>32.4</c:v>
                </c:pt>
                <c:pt idx="177" formatCode="General">
                  <c:v>22</c:v>
                </c:pt>
                <c:pt idx="178" formatCode="General">
                  <c:v>28.3</c:v>
                </c:pt>
                <c:pt idx="179" formatCode="General">
                  <c:v>28.3</c:v>
                </c:pt>
                <c:pt idx="180" formatCode="General">
                  <c:v>29.8</c:v>
                </c:pt>
                <c:pt idx="181" formatCode="General">
                  <c:v>29.8</c:v>
                </c:pt>
                <c:pt idx="182" formatCode="General">
                  <c:v>35</c:v>
                </c:pt>
                <c:pt idx="183" formatCode="General">
                  <c:v>35</c:v>
                </c:pt>
                <c:pt idx="184" formatCode="General">
                  <c:v>23.6</c:v>
                </c:pt>
                <c:pt idx="185" formatCode="General">
                  <c:v>22.4</c:v>
                </c:pt>
                <c:pt idx="186" formatCode="General">
                  <c:v>23.6</c:v>
                </c:pt>
                <c:pt idx="187" formatCode="General">
                  <c:v>29.5</c:v>
                </c:pt>
                <c:pt idx="188" formatCode="General">
                  <c:v>21.8</c:v>
                </c:pt>
                <c:pt idx="189" formatCode="General">
                  <c:v>21</c:v>
                </c:pt>
                <c:pt idx="190" formatCode="General">
                  <c:v>25.2</c:v>
                </c:pt>
                <c:pt idx="191" formatCode="General">
                  <c:v>25.8</c:v>
                </c:pt>
                <c:pt idx="192" formatCode="General">
                  <c:v>25.8</c:v>
                </c:pt>
                <c:pt idx="193" formatCode="General">
                  <c:v>26.2</c:v>
                </c:pt>
                <c:pt idx="194" formatCode="General">
                  <c:v>24.3</c:v>
                </c:pt>
                <c:pt idx="195" formatCode="General">
                  <c:v>24.4</c:v>
                </c:pt>
                <c:pt idx="196" formatCode="General">
                  <c:v>29</c:v>
                </c:pt>
                <c:pt idx="197" formatCode="General">
                  <c:v>24.5</c:v>
                </c:pt>
                <c:pt idx="198" formatCode="General">
                  <c:v>24.2</c:v>
                </c:pt>
                <c:pt idx="199" formatCode="General">
                  <c:v>27.3</c:v>
                </c:pt>
              </c:numCache>
            </c:numRef>
          </c:xVal>
          <c:yVal>
            <c:numRef>
              <c:f>exigua!$G$2:$G$201</c:f>
              <c:numCache>
                <c:formatCode>General</c:formatCode>
                <c:ptCount val="200"/>
                <c:pt idx="0">
                  <c:v>41.55</c:v>
                </c:pt>
                <c:pt idx="1">
                  <c:v>37.81</c:v>
                </c:pt>
                <c:pt idx="2">
                  <c:v>50.9</c:v>
                </c:pt>
                <c:pt idx="3">
                  <c:v>40.479999999999997</c:v>
                </c:pt>
                <c:pt idx="4">
                  <c:v>33.9</c:v>
                </c:pt>
                <c:pt idx="5">
                  <c:v>36</c:v>
                </c:pt>
                <c:pt idx="6">
                  <c:v>35.6</c:v>
                </c:pt>
                <c:pt idx="7">
                  <c:v>34.200000000000003</c:v>
                </c:pt>
                <c:pt idx="8">
                  <c:v>34</c:v>
                </c:pt>
                <c:pt idx="9" formatCode="0.0">
                  <c:v>45.454545454545453</c:v>
                </c:pt>
                <c:pt idx="10">
                  <c:v>36.590000000000003</c:v>
                </c:pt>
                <c:pt idx="11">
                  <c:v>31.79</c:v>
                </c:pt>
                <c:pt idx="12">
                  <c:v>40.700000000000003</c:v>
                </c:pt>
                <c:pt idx="13">
                  <c:v>46.9</c:v>
                </c:pt>
                <c:pt idx="14">
                  <c:v>44</c:v>
                </c:pt>
                <c:pt idx="15">
                  <c:v>40.700000000000003</c:v>
                </c:pt>
                <c:pt idx="16">
                  <c:v>41.002277900000003</c:v>
                </c:pt>
                <c:pt idx="17">
                  <c:v>39.525691700000003</c:v>
                </c:pt>
                <c:pt idx="18">
                  <c:v>41.009463719999999</c:v>
                </c:pt>
                <c:pt idx="19">
                  <c:v>37.20930233</c:v>
                </c:pt>
                <c:pt idx="20">
                  <c:v>35.460992910000002</c:v>
                </c:pt>
                <c:pt idx="21">
                  <c:v>36.409822179999999</c:v>
                </c:pt>
                <c:pt idx="22">
                  <c:v>44.1</c:v>
                </c:pt>
                <c:pt idx="23">
                  <c:v>42.2</c:v>
                </c:pt>
                <c:pt idx="24">
                  <c:v>42.4</c:v>
                </c:pt>
                <c:pt idx="25">
                  <c:v>41.3</c:v>
                </c:pt>
                <c:pt idx="26">
                  <c:v>40.299999999999997</c:v>
                </c:pt>
                <c:pt idx="27">
                  <c:v>31.6</c:v>
                </c:pt>
                <c:pt idx="28">
                  <c:v>29.7</c:v>
                </c:pt>
                <c:pt idx="29">
                  <c:v>36.850921270000001</c:v>
                </c:pt>
                <c:pt idx="30">
                  <c:v>34.100596760000002</c:v>
                </c:pt>
                <c:pt idx="31">
                  <c:v>36.097560979999997</c:v>
                </c:pt>
                <c:pt idx="32">
                  <c:v>35.1</c:v>
                </c:pt>
                <c:pt idx="33">
                  <c:v>31.05</c:v>
                </c:pt>
                <c:pt idx="34">
                  <c:v>31.37</c:v>
                </c:pt>
                <c:pt idx="35">
                  <c:v>28.1</c:v>
                </c:pt>
                <c:pt idx="36">
                  <c:v>40.785498490000002</c:v>
                </c:pt>
                <c:pt idx="37">
                  <c:v>41.39072848</c:v>
                </c:pt>
                <c:pt idx="38">
                  <c:v>41.786743520000002</c:v>
                </c:pt>
                <c:pt idx="39">
                  <c:v>41.379310340000004</c:v>
                </c:pt>
                <c:pt idx="40">
                  <c:v>40.561622460000002</c:v>
                </c:pt>
                <c:pt idx="41">
                  <c:v>40</c:v>
                </c:pt>
                <c:pt idx="42">
                  <c:v>40.816326529999998</c:v>
                </c:pt>
                <c:pt idx="43">
                  <c:v>42.049934299999997</c:v>
                </c:pt>
                <c:pt idx="44">
                  <c:v>40.257648949999997</c:v>
                </c:pt>
                <c:pt idx="45">
                  <c:v>41.257367389999999</c:v>
                </c:pt>
                <c:pt idx="46">
                  <c:v>42.857142860000003</c:v>
                </c:pt>
                <c:pt idx="47">
                  <c:v>36.529680370000001</c:v>
                </c:pt>
                <c:pt idx="48">
                  <c:v>39.711191339999999</c:v>
                </c:pt>
                <c:pt idx="49">
                  <c:v>34.858387800000003</c:v>
                </c:pt>
                <c:pt idx="50">
                  <c:v>40.557667930000001</c:v>
                </c:pt>
                <c:pt idx="51">
                  <c:v>35.582822090000001</c:v>
                </c:pt>
                <c:pt idx="52">
                  <c:v>42.553191490000003</c:v>
                </c:pt>
                <c:pt idx="53">
                  <c:v>42.028985509999998</c:v>
                </c:pt>
                <c:pt idx="54">
                  <c:v>36.93181818</c:v>
                </c:pt>
                <c:pt idx="55">
                  <c:v>44.534412959999997</c:v>
                </c:pt>
                <c:pt idx="56">
                  <c:v>37.239868569999999</c:v>
                </c:pt>
                <c:pt idx="57">
                  <c:v>39.436619720000003</c:v>
                </c:pt>
                <c:pt idx="58" formatCode="0.0">
                  <c:v>42.25352112676056</c:v>
                </c:pt>
                <c:pt idx="59" formatCode="0.0">
                  <c:v>36.075036075036074</c:v>
                </c:pt>
                <c:pt idx="60" formatCode="0.0">
                  <c:v>37.499999999999993</c:v>
                </c:pt>
                <c:pt idx="61" formatCode="0.0">
                  <c:v>37.549407114624508</c:v>
                </c:pt>
                <c:pt idx="62" formatCode="0.0">
                  <c:v>39.215686274509807</c:v>
                </c:pt>
                <c:pt idx="63" formatCode="0.0">
                  <c:v>42.222222222222221</c:v>
                </c:pt>
                <c:pt idx="64">
                  <c:v>35</c:v>
                </c:pt>
                <c:pt idx="65">
                  <c:v>37</c:v>
                </c:pt>
                <c:pt idx="66">
                  <c:v>37.122969840000003</c:v>
                </c:pt>
                <c:pt idx="67">
                  <c:v>37.919826649999997</c:v>
                </c:pt>
                <c:pt idx="68">
                  <c:v>36.847492320000001</c:v>
                </c:pt>
                <c:pt idx="69">
                  <c:v>26.84</c:v>
                </c:pt>
                <c:pt idx="70">
                  <c:v>23.46</c:v>
                </c:pt>
                <c:pt idx="71">
                  <c:v>22.79</c:v>
                </c:pt>
                <c:pt idx="72">
                  <c:v>27.98</c:v>
                </c:pt>
                <c:pt idx="73">
                  <c:v>32.450000000000003</c:v>
                </c:pt>
                <c:pt idx="74">
                  <c:v>41.37</c:v>
                </c:pt>
                <c:pt idx="75">
                  <c:v>36.76</c:v>
                </c:pt>
                <c:pt idx="76">
                  <c:v>35.380000000000003</c:v>
                </c:pt>
                <c:pt idx="77">
                  <c:v>36.11</c:v>
                </c:pt>
                <c:pt idx="78">
                  <c:v>35.71</c:v>
                </c:pt>
                <c:pt idx="79">
                  <c:v>40.799999999999997</c:v>
                </c:pt>
                <c:pt idx="80">
                  <c:v>41.3</c:v>
                </c:pt>
                <c:pt idx="81">
                  <c:v>30.17</c:v>
                </c:pt>
                <c:pt idx="82">
                  <c:v>30.62</c:v>
                </c:pt>
                <c:pt idx="83">
                  <c:v>30.14</c:v>
                </c:pt>
                <c:pt idx="84">
                  <c:v>35.1</c:v>
                </c:pt>
                <c:pt idx="85">
                  <c:v>29.93</c:v>
                </c:pt>
                <c:pt idx="86">
                  <c:v>28.93</c:v>
                </c:pt>
                <c:pt idx="87">
                  <c:v>28.79</c:v>
                </c:pt>
                <c:pt idx="88">
                  <c:v>28.86</c:v>
                </c:pt>
                <c:pt idx="89">
                  <c:v>29.04</c:v>
                </c:pt>
                <c:pt idx="90">
                  <c:v>29.06</c:v>
                </c:pt>
                <c:pt idx="91">
                  <c:v>30.54</c:v>
                </c:pt>
                <c:pt idx="92">
                  <c:v>28.08</c:v>
                </c:pt>
                <c:pt idx="93">
                  <c:v>27.06</c:v>
                </c:pt>
                <c:pt idx="94">
                  <c:v>27.24</c:v>
                </c:pt>
                <c:pt idx="95">
                  <c:v>28.34</c:v>
                </c:pt>
                <c:pt idx="96">
                  <c:v>29</c:v>
                </c:pt>
                <c:pt idx="97">
                  <c:v>38.299999999999997</c:v>
                </c:pt>
                <c:pt idx="98">
                  <c:v>38.200000000000003</c:v>
                </c:pt>
                <c:pt idx="99">
                  <c:v>50.2</c:v>
                </c:pt>
                <c:pt idx="100">
                  <c:v>33</c:v>
                </c:pt>
                <c:pt idx="101">
                  <c:v>51.7</c:v>
                </c:pt>
                <c:pt idx="102">
                  <c:v>44.1</c:v>
                </c:pt>
                <c:pt idx="103">
                  <c:v>42.9</c:v>
                </c:pt>
                <c:pt idx="104">
                  <c:v>43</c:v>
                </c:pt>
                <c:pt idx="105">
                  <c:v>42.4</c:v>
                </c:pt>
                <c:pt idx="106">
                  <c:v>33.9</c:v>
                </c:pt>
                <c:pt idx="107">
                  <c:v>34.6</c:v>
                </c:pt>
                <c:pt idx="108">
                  <c:v>35.200000000000003</c:v>
                </c:pt>
                <c:pt idx="109">
                  <c:v>37.6</c:v>
                </c:pt>
                <c:pt idx="110">
                  <c:v>34.799999999999997</c:v>
                </c:pt>
                <c:pt idx="111">
                  <c:v>35.1</c:v>
                </c:pt>
                <c:pt idx="112">
                  <c:v>30.8</c:v>
                </c:pt>
                <c:pt idx="113">
                  <c:v>33.200000000000003</c:v>
                </c:pt>
                <c:pt idx="114">
                  <c:v>33.799999999999997</c:v>
                </c:pt>
                <c:pt idx="115">
                  <c:v>37.6</c:v>
                </c:pt>
                <c:pt idx="116">
                  <c:v>37.799999999999997</c:v>
                </c:pt>
                <c:pt idx="117">
                  <c:v>34.743202420000003</c:v>
                </c:pt>
                <c:pt idx="118">
                  <c:v>36.505867010000003</c:v>
                </c:pt>
                <c:pt idx="119">
                  <c:v>40.128410909999999</c:v>
                </c:pt>
                <c:pt idx="120">
                  <c:v>32.402234640000003</c:v>
                </c:pt>
                <c:pt idx="121">
                  <c:v>38.243626059999997</c:v>
                </c:pt>
                <c:pt idx="122" formatCode="0.0">
                  <c:v>35.665294924554182</c:v>
                </c:pt>
                <c:pt idx="123" formatCode="0.0">
                  <c:v>34.371643394199786</c:v>
                </c:pt>
                <c:pt idx="124" formatCode="0.0">
                  <c:v>45.351473922902493</c:v>
                </c:pt>
                <c:pt idx="125" formatCode="0.0">
                  <c:v>44.289044289044291</c:v>
                </c:pt>
                <c:pt idx="126" formatCode="0.0">
                  <c:v>42</c:v>
                </c:pt>
                <c:pt idx="127">
                  <c:v>38.46</c:v>
                </c:pt>
                <c:pt idx="128">
                  <c:v>41.28</c:v>
                </c:pt>
                <c:pt idx="129">
                  <c:v>46.38</c:v>
                </c:pt>
                <c:pt idx="130">
                  <c:v>46.1</c:v>
                </c:pt>
                <c:pt idx="131">
                  <c:v>51.9</c:v>
                </c:pt>
                <c:pt idx="132">
                  <c:v>47.66</c:v>
                </c:pt>
                <c:pt idx="133">
                  <c:v>32.57</c:v>
                </c:pt>
                <c:pt idx="134">
                  <c:v>40.17</c:v>
                </c:pt>
                <c:pt idx="135">
                  <c:v>28.34</c:v>
                </c:pt>
                <c:pt idx="136">
                  <c:v>28.1</c:v>
                </c:pt>
                <c:pt idx="137">
                  <c:v>28</c:v>
                </c:pt>
                <c:pt idx="138">
                  <c:v>29.8</c:v>
                </c:pt>
                <c:pt idx="139">
                  <c:v>37.6</c:v>
                </c:pt>
                <c:pt idx="140">
                  <c:v>26.5</c:v>
                </c:pt>
                <c:pt idx="141">
                  <c:v>27.7</c:v>
                </c:pt>
                <c:pt idx="142">
                  <c:v>28.3</c:v>
                </c:pt>
                <c:pt idx="143">
                  <c:v>42.9</c:v>
                </c:pt>
                <c:pt idx="144">
                  <c:v>37.5</c:v>
                </c:pt>
                <c:pt idx="145">
                  <c:v>39</c:v>
                </c:pt>
                <c:pt idx="146">
                  <c:v>38.6</c:v>
                </c:pt>
                <c:pt idx="147">
                  <c:v>37.700000000000003</c:v>
                </c:pt>
                <c:pt idx="148">
                  <c:v>35.9</c:v>
                </c:pt>
                <c:pt idx="149">
                  <c:v>40.299999999999997</c:v>
                </c:pt>
                <c:pt idx="150">
                  <c:v>41.4</c:v>
                </c:pt>
                <c:pt idx="151">
                  <c:v>46.6</c:v>
                </c:pt>
                <c:pt idx="152">
                  <c:v>45.6</c:v>
                </c:pt>
                <c:pt idx="153">
                  <c:v>45.3</c:v>
                </c:pt>
                <c:pt idx="154">
                  <c:v>46.7</c:v>
                </c:pt>
                <c:pt idx="155">
                  <c:v>45.5</c:v>
                </c:pt>
                <c:pt idx="156">
                  <c:v>46.4</c:v>
                </c:pt>
                <c:pt idx="157">
                  <c:v>42.7</c:v>
                </c:pt>
                <c:pt idx="158">
                  <c:v>43</c:v>
                </c:pt>
                <c:pt idx="159">
                  <c:v>38.1</c:v>
                </c:pt>
                <c:pt idx="160">
                  <c:v>46.8</c:v>
                </c:pt>
                <c:pt idx="162">
                  <c:v>34.700000000000003</c:v>
                </c:pt>
                <c:pt idx="164">
                  <c:v>50</c:v>
                </c:pt>
                <c:pt idx="166">
                  <c:v>38.6</c:v>
                </c:pt>
                <c:pt idx="167">
                  <c:v>40.9</c:v>
                </c:pt>
                <c:pt idx="168">
                  <c:v>42</c:v>
                </c:pt>
                <c:pt idx="169">
                  <c:v>41.1</c:v>
                </c:pt>
                <c:pt idx="170">
                  <c:v>46.8</c:v>
                </c:pt>
                <c:pt idx="171">
                  <c:v>46.6</c:v>
                </c:pt>
                <c:pt idx="172">
                  <c:v>48.7</c:v>
                </c:pt>
                <c:pt idx="173">
                  <c:v>35.4</c:v>
                </c:pt>
                <c:pt idx="174">
                  <c:v>34.1</c:v>
                </c:pt>
                <c:pt idx="175">
                  <c:v>34.4</c:v>
                </c:pt>
                <c:pt idx="176">
                  <c:v>53.2</c:v>
                </c:pt>
                <c:pt idx="177">
                  <c:v>34.200000000000003</c:v>
                </c:pt>
                <c:pt idx="178">
                  <c:v>48.6</c:v>
                </c:pt>
                <c:pt idx="179">
                  <c:v>46.1</c:v>
                </c:pt>
                <c:pt idx="180">
                  <c:v>49.5</c:v>
                </c:pt>
                <c:pt idx="181">
                  <c:v>49.5</c:v>
                </c:pt>
                <c:pt idx="182">
                  <c:v>63.5</c:v>
                </c:pt>
                <c:pt idx="183">
                  <c:v>59.8</c:v>
                </c:pt>
                <c:pt idx="184">
                  <c:v>38.4</c:v>
                </c:pt>
                <c:pt idx="185">
                  <c:v>37.1</c:v>
                </c:pt>
                <c:pt idx="186">
                  <c:v>38.9</c:v>
                </c:pt>
                <c:pt idx="187">
                  <c:v>53.8</c:v>
                </c:pt>
                <c:pt idx="188">
                  <c:v>32.5</c:v>
                </c:pt>
                <c:pt idx="189">
                  <c:v>38.700000000000003</c:v>
                </c:pt>
                <c:pt idx="190">
                  <c:v>44.6</c:v>
                </c:pt>
                <c:pt idx="191">
                  <c:v>45.2</c:v>
                </c:pt>
                <c:pt idx="192">
                  <c:v>44.8</c:v>
                </c:pt>
                <c:pt idx="193">
                  <c:v>49.7</c:v>
                </c:pt>
                <c:pt idx="194">
                  <c:v>42.3</c:v>
                </c:pt>
                <c:pt idx="195">
                  <c:v>46.9</c:v>
                </c:pt>
                <c:pt idx="196">
                  <c:v>49.5</c:v>
                </c:pt>
                <c:pt idx="197">
                  <c:v>42.8</c:v>
                </c:pt>
                <c:pt idx="198">
                  <c:v>41.2</c:v>
                </c:pt>
                <c:pt idx="199">
                  <c:v>49.5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740608"/>
        <c:axId val="88742144"/>
      </c:scatterChart>
      <c:valAx>
        <c:axId val="88740608"/>
        <c:scaling>
          <c:orientation val="minMax"/>
          <c:max val="38"/>
          <c:min val="15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8742144"/>
        <c:crosses val="autoZero"/>
        <c:crossBetween val="midCat"/>
        <c:majorUnit val="5"/>
      </c:valAx>
      <c:valAx>
        <c:axId val="88742144"/>
        <c:scaling>
          <c:orientation val="minMax"/>
          <c:max val="70"/>
          <c:min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8740608"/>
        <c:crosses val="autoZero"/>
        <c:crossBetween val="midCat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9.2804024496937886E-4"/>
                  <c:y val="0.4243715368912219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thomasi!$F$2:$F$80</c:f>
              <c:numCache>
                <c:formatCode>General</c:formatCode>
                <c:ptCount val="79"/>
                <c:pt idx="0">
                  <c:v>25.5</c:v>
                </c:pt>
                <c:pt idx="1">
                  <c:v>25</c:v>
                </c:pt>
                <c:pt idx="2">
                  <c:v>25.5</c:v>
                </c:pt>
                <c:pt idx="3">
                  <c:v>26</c:v>
                </c:pt>
                <c:pt idx="4">
                  <c:v>25</c:v>
                </c:pt>
                <c:pt idx="5">
                  <c:v>22</c:v>
                </c:pt>
                <c:pt idx="6">
                  <c:v>22.2</c:v>
                </c:pt>
                <c:pt idx="7">
                  <c:v>25.2</c:v>
                </c:pt>
                <c:pt idx="8">
                  <c:v>24.3</c:v>
                </c:pt>
                <c:pt idx="9">
                  <c:v>23.8</c:v>
                </c:pt>
                <c:pt idx="10">
                  <c:v>20.3</c:v>
                </c:pt>
                <c:pt idx="11">
                  <c:v>20.3</c:v>
                </c:pt>
                <c:pt idx="12">
                  <c:v>19.5</c:v>
                </c:pt>
                <c:pt idx="13">
                  <c:v>19</c:v>
                </c:pt>
                <c:pt idx="14">
                  <c:v>22.6</c:v>
                </c:pt>
                <c:pt idx="15">
                  <c:v>26.3</c:v>
                </c:pt>
                <c:pt idx="16">
                  <c:v>24.3</c:v>
                </c:pt>
                <c:pt idx="17">
                  <c:v>20.3</c:v>
                </c:pt>
                <c:pt idx="18">
                  <c:v>27</c:v>
                </c:pt>
                <c:pt idx="19">
                  <c:v>27</c:v>
                </c:pt>
                <c:pt idx="20">
                  <c:v>22</c:v>
                </c:pt>
                <c:pt idx="21">
                  <c:v>19.600000000000001</c:v>
                </c:pt>
                <c:pt idx="22">
                  <c:v>19.600000000000001</c:v>
                </c:pt>
                <c:pt idx="23">
                  <c:v>19.600000000000001</c:v>
                </c:pt>
                <c:pt idx="24">
                  <c:v>19.600000000000001</c:v>
                </c:pt>
                <c:pt idx="25">
                  <c:v>19.8</c:v>
                </c:pt>
                <c:pt idx="26">
                  <c:v>22</c:v>
                </c:pt>
                <c:pt idx="27">
                  <c:v>22</c:v>
                </c:pt>
                <c:pt idx="28">
                  <c:v>26</c:v>
                </c:pt>
                <c:pt idx="29">
                  <c:v>26</c:v>
                </c:pt>
                <c:pt idx="30">
                  <c:v>26</c:v>
                </c:pt>
                <c:pt idx="31">
                  <c:v>26</c:v>
                </c:pt>
                <c:pt idx="32">
                  <c:v>26</c:v>
                </c:pt>
                <c:pt idx="33">
                  <c:v>22.5</c:v>
                </c:pt>
                <c:pt idx="34">
                  <c:v>22.5</c:v>
                </c:pt>
                <c:pt idx="35">
                  <c:v>19.5</c:v>
                </c:pt>
                <c:pt idx="36">
                  <c:v>19.5</c:v>
                </c:pt>
                <c:pt idx="37">
                  <c:v>19.5</c:v>
                </c:pt>
                <c:pt idx="38">
                  <c:v>19.399999999999999</c:v>
                </c:pt>
                <c:pt idx="39">
                  <c:v>19.399999999999999</c:v>
                </c:pt>
                <c:pt idx="40">
                  <c:v>19.399999999999999</c:v>
                </c:pt>
                <c:pt idx="41">
                  <c:v>19.399999999999999</c:v>
                </c:pt>
                <c:pt idx="42">
                  <c:v>19.600000000000001</c:v>
                </c:pt>
                <c:pt idx="43">
                  <c:v>19.600000000000001</c:v>
                </c:pt>
                <c:pt idx="44">
                  <c:v>19.600000000000001</c:v>
                </c:pt>
                <c:pt idx="45">
                  <c:v>19.600000000000001</c:v>
                </c:pt>
                <c:pt idx="46">
                  <c:v>19.600000000000001</c:v>
                </c:pt>
                <c:pt idx="47">
                  <c:v>21.1</c:v>
                </c:pt>
                <c:pt idx="48">
                  <c:v>21.1</c:v>
                </c:pt>
                <c:pt idx="49">
                  <c:v>21.1</c:v>
                </c:pt>
                <c:pt idx="50">
                  <c:v>23</c:v>
                </c:pt>
                <c:pt idx="51">
                  <c:v>22</c:v>
                </c:pt>
                <c:pt idx="52">
                  <c:v>20.3</c:v>
                </c:pt>
                <c:pt idx="53">
                  <c:v>21.7</c:v>
                </c:pt>
                <c:pt idx="54">
                  <c:v>21.1</c:v>
                </c:pt>
                <c:pt idx="55">
                  <c:v>21.1</c:v>
                </c:pt>
                <c:pt idx="56">
                  <c:v>21.1</c:v>
                </c:pt>
                <c:pt idx="57">
                  <c:v>21.1</c:v>
                </c:pt>
                <c:pt idx="58">
                  <c:v>21.1</c:v>
                </c:pt>
                <c:pt idx="59">
                  <c:v>20.3</c:v>
                </c:pt>
                <c:pt idx="60">
                  <c:v>20.3</c:v>
                </c:pt>
                <c:pt idx="61">
                  <c:v>20.3</c:v>
                </c:pt>
                <c:pt idx="62">
                  <c:v>20.3</c:v>
                </c:pt>
                <c:pt idx="63">
                  <c:v>20.3</c:v>
                </c:pt>
                <c:pt idx="64">
                  <c:v>20.3</c:v>
                </c:pt>
                <c:pt idx="65">
                  <c:v>20.3</c:v>
                </c:pt>
                <c:pt idx="66">
                  <c:v>20.3</c:v>
                </c:pt>
                <c:pt idx="67">
                  <c:v>22</c:v>
                </c:pt>
                <c:pt idx="68">
                  <c:v>24.5</c:v>
                </c:pt>
                <c:pt idx="69">
                  <c:v>24.5</c:v>
                </c:pt>
                <c:pt idx="70">
                  <c:v>24.5</c:v>
                </c:pt>
                <c:pt idx="71">
                  <c:v>24.5</c:v>
                </c:pt>
                <c:pt idx="72">
                  <c:v>22</c:v>
                </c:pt>
                <c:pt idx="73">
                  <c:v>22</c:v>
                </c:pt>
                <c:pt idx="74">
                  <c:v>21.2</c:v>
                </c:pt>
                <c:pt idx="75">
                  <c:v>21.2</c:v>
                </c:pt>
                <c:pt idx="76">
                  <c:v>21.2</c:v>
                </c:pt>
                <c:pt idx="77">
                  <c:v>21.2</c:v>
                </c:pt>
                <c:pt idx="78">
                  <c:v>21.2</c:v>
                </c:pt>
              </c:numCache>
            </c:numRef>
          </c:xVal>
          <c:yVal>
            <c:numRef>
              <c:f>thomasi!$G$2:$G$80</c:f>
              <c:numCache>
                <c:formatCode>General</c:formatCode>
                <c:ptCount val="79"/>
                <c:pt idx="0">
                  <c:v>20.2</c:v>
                </c:pt>
                <c:pt idx="1">
                  <c:v>20.6</c:v>
                </c:pt>
                <c:pt idx="2">
                  <c:v>19.5</c:v>
                </c:pt>
                <c:pt idx="3">
                  <c:v>18.899999999999999</c:v>
                </c:pt>
                <c:pt idx="4">
                  <c:v>20.3</c:v>
                </c:pt>
                <c:pt idx="5">
                  <c:v>16.899999999999999</c:v>
                </c:pt>
                <c:pt idx="6">
                  <c:v>16.8</c:v>
                </c:pt>
                <c:pt idx="7">
                  <c:v>16.3</c:v>
                </c:pt>
                <c:pt idx="8">
                  <c:v>19.2</c:v>
                </c:pt>
                <c:pt idx="9">
                  <c:v>18.2</c:v>
                </c:pt>
                <c:pt idx="10">
                  <c:v>14.5</c:v>
                </c:pt>
                <c:pt idx="11">
                  <c:v>14.1</c:v>
                </c:pt>
                <c:pt idx="12">
                  <c:v>14.9</c:v>
                </c:pt>
                <c:pt idx="13">
                  <c:v>14.6</c:v>
                </c:pt>
                <c:pt idx="14">
                  <c:v>16.100000000000001</c:v>
                </c:pt>
                <c:pt idx="15">
                  <c:v>17.100000000000001</c:v>
                </c:pt>
                <c:pt idx="16">
                  <c:v>18.899999999999999</c:v>
                </c:pt>
                <c:pt idx="17" formatCode="0.0">
                  <c:v>19.593067068575735</c:v>
                </c:pt>
                <c:pt idx="18">
                  <c:v>21.2</c:v>
                </c:pt>
                <c:pt idx="19">
                  <c:v>22</c:v>
                </c:pt>
                <c:pt idx="20">
                  <c:v>18.5</c:v>
                </c:pt>
                <c:pt idx="21">
                  <c:v>15.184381780000001</c:v>
                </c:pt>
                <c:pt idx="22">
                  <c:v>15.906680809999999</c:v>
                </c:pt>
                <c:pt idx="23">
                  <c:v>15.11169514</c:v>
                </c:pt>
                <c:pt idx="24">
                  <c:v>14.85148515</c:v>
                </c:pt>
                <c:pt idx="25">
                  <c:v>15.2866242</c:v>
                </c:pt>
                <c:pt idx="26">
                  <c:v>17.2</c:v>
                </c:pt>
                <c:pt idx="27">
                  <c:v>18</c:v>
                </c:pt>
                <c:pt idx="28">
                  <c:v>19.3</c:v>
                </c:pt>
                <c:pt idx="29">
                  <c:v>20</c:v>
                </c:pt>
                <c:pt idx="30">
                  <c:v>20.100000000000001</c:v>
                </c:pt>
                <c:pt idx="31">
                  <c:v>19.899999999999999</c:v>
                </c:pt>
                <c:pt idx="32">
                  <c:v>19.600000000000001</c:v>
                </c:pt>
                <c:pt idx="33">
                  <c:v>17.399999999999999</c:v>
                </c:pt>
                <c:pt idx="34">
                  <c:v>17.5</c:v>
                </c:pt>
                <c:pt idx="35">
                  <c:v>15.4</c:v>
                </c:pt>
                <c:pt idx="36">
                  <c:v>14.9</c:v>
                </c:pt>
                <c:pt idx="37">
                  <c:v>15.8</c:v>
                </c:pt>
                <c:pt idx="38">
                  <c:v>15.54404145</c:v>
                </c:pt>
                <c:pt idx="39">
                  <c:v>15.48886738</c:v>
                </c:pt>
                <c:pt idx="40">
                  <c:v>15.492253870000001</c:v>
                </c:pt>
                <c:pt idx="41">
                  <c:v>14.6780303</c:v>
                </c:pt>
                <c:pt idx="42">
                  <c:v>14.83541956</c:v>
                </c:pt>
                <c:pt idx="43">
                  <c:v>14.24979044</c:v>
                </c:pt>
                <c:pt idx="44">
                  <c:v>15.328019619999999</c:v>
                </c:pt>
                <c:pt idx="45">
                  <c:v>15.141540490000001</c:v>
                </c:pt>
                <c:pt idx="46">
                  <c:v>14.95726496</c:v>
                </c:pt>
                <c:pt idx="47">
                  <c:v>17.391304349999999</c:v>
                </c:pt>
                <c:pt idx="48">
                  <c:v>17.699115039999999</c:v>
                </c:pt>
                <c:pt idx="49">
                  <c:v>19.305019309999999</c:v>
                </c:pt>
                <c:pt idx="50">
                  <c:v>18.23416507</c:v>
                </c:pt>
                <c:pt idx="51" formatCode="0.0">
                  <c:v>18.024032042723633</c:v>
                </c:pt>
                <c:pt idx="52" formatCode="0.0">
                  <c:v>18.994413407821227</c:v>
                </c:pt>
                <c:pt idx="53" formatCode="0.0">
                  <c:v>17.113095238095237</c:v>
                </c:pt>
                <c:pt idx="54">
                  <c:v>17.661097850000001</c:v>
                </c:pt>
                <c:pt idx="55">
                  <c:v>17.45068285</c:v>
                </c:pt>
                <c:pt idx="56">
                  <c:v>17.621145370000001</c:v>
                </c:pt>
                <c:pt idx="57">
                  <c:v>17.798286090000001</c:v>
                </c:pt>
                <c:pt idx="58">
                  <c:v>18.140589569999999</c:v>
                </c:pt>
                <c:pt idx="59" formatCode="0.0">
                  <c:v>16.889514426460238</c:v>
                </c:pt>
                <c:pt idx="60" formatCode="0.0">
                  <c:v>16.284680337756335</c:v>
                </c:pt>
                <c:pt idx="61" formatCode="0.0">
                  <c:v>15.815085158150852</c:v>
                </c:pt>
                <c:pt idx="62" formatCode="0.0">
                  <c:v>16.655100624566273</c:v>
                </c:pt>
                <c:pt idx="63" formatCode="0.0">
                  <c:v>17.170891251022077</c:v>
                </c:pt>
                <c:pt idx="64" formatCode="0.0">
                  <c:v>16.511867905056761</c:v>
                </c:pt>
                <c:pt idx="65" formatCode="0.0">
                  <c:v>17.456359102244388</c:v>
                </c:pt>
                <c:pt idx="66" formatCode="0.0">
                  <c:v>18.385291766586732</c:v>
                </c:pt>
                <c:pt idx="67">
                  <c:v>16.620498609999999</c:v>
                </c:pt>
                <c:pt idx="68">
                  <c:v>19.867549669999999</c:v>
                </c:pt>
                <c:pt idx="69">
                  <c:v>22.058823530000002</c:v>
                </c:pt>
                <c:pt idx="70">
                  <c:v>21.1038961</c:v>
                </c:pt>
                <c:pt idx="71">
                  <c:v>21.598272139999999</c:v>
                </c:pt>
                <c:pt idx="72">
                  <c:v>19</c:v>
                </c:pt>
                <c:pt idx="73">
                  <c:v>19.100000000000001</c:v>
                </c:pt>
                <c:pt idx="74">
                  <c:v>16.589861750000001</c:v>
                </c:pt>
                <c:pt idx="75">
                  <c:v>16.73173452</c:v>
                </c:pt>
                <c:pt idx="76">
                  <c:v>16.405135520000002</c:v>
                </c:pt>
                <c:pt idx="77">
                  <c:v>17.36745887</c:v>
                </c:pt>
                <c:pt idx="78">
                  <c:v>17.331022529999998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541056"/>
        <c:axId val="90551040"/>
      </c:scatterChart>
      <c:valAx>
        <c:axId val="90541056"/>
        <c:scaling>
          <c:orientation val="minMax"/>
          <c:min val="1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551040"/>
        <c:crosses val="autoZero"/>
        <c:crossBetween val="midCat"/>
      </c:valAx>
      <c:valAx>
        <c:axId val="90551040"/>
        <c:scaling>
          <c:orientation val="minMax"/>
          <c:min val="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54105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  <c:userShapes r:id="rId1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2.5628171478565189E-2"/>
                  <c:y val="0.37862131816856232"/>
                </c:manualLayout>
              </c:layout>
              <c:numFmt formatCode="General" sourceLinked="0"/>
            </c:trendlineLbl>
          </c:trendline>
          <c:xVal>
            <c:numRef>
              <c:f>calusa!$Q$2:$Q$26</c:f>
              <c:numCache>
                <c:formatCode>0.0</c:formatCode>
                <c:ptCount val="25"/>
                <c:pt idx="0">
                  <c:v>3.2666394446712945</c:v>
                </c:pt>
                <c:pt idx="1">
                  <c:v>2.7129402129402127</c:v>
                </c:pt>
                <c:pt idx="2">
                  <c:v>2.2842639593908629</c:v>
                </c:pt>
                <c:pt idx="3">
                  <c:v>2.3312740412635504</c:v>
                </c:pt>
                <c:pt idx="4">
                  <c:v>3.1337437045327361</c:v>
                </c:pt>
                <c:pt idx="5">
                  <c:v>3.4577322046023604</c:v>
                </c:pt>
                <c:pt idx="6">
                  <c:v>4.03327451474666</c:v>
                </c:pt>
                <c:pt idx="7">
                  <c:v>3.016773259321829</c:v>
                </c:pt>
                <c:pt idx="8">
                  <c:v>2.669371629918317</c:v>
                </c:pt>
                <c:pt idx="9">
                  <c:v>3.4505542911680491</c:v>
                </c:pt>
                <c:pt idx="10">
                  <c:v>2.7060782681099083</c:v>
                </c:pt>
                <c:pt idx="11">
                  <c:v>3.8840752913056469</c:v>
                </c:pt>
                <c:pt idx="12">
                  <c:v>3.3987915407854983</c:v>
                </c:pt>
                <c:pt idx="13">
                  <c:v>2.8277344191833507</c:v>
                </c:pt>
                <c:pt idx="14">
                  <c:v>5.1052967453733249</c:v>
                </c:pt>
                <c:pt idx="15">
                  <c:v>4.697116942014901</c:v>
                </c:pt>
                <c:pt idx="16">
                  <c:v>5.9034907597535939</c:v>
                </c:pt>
                <c:pt idx="17">
                  <c:v>4.7501425042751286</c:v>
                </c:pt>
                <c:pt idx="18">
                  <c:v>4.0261701056869654</c:v>
                </c:pt>
                <c:pt idx="19">
                  <c:v>6.5498318286422377</c:v>
                </c:pt>
                <c:pt idx="20">
                  <c:v>6.4570466030320048</c:v>
                </c:pt>
                <c:pt idx="21">
                  <c:v>4.0993206840009373</c:v>
                </c:pt>
                <c:pt idx="22">
                  <c:v>5.8904378558806201</c:v>
                </c:pt>
                <c:pt idx="23">
                  <c:v>3.3619348687841839</c:v>
                </c:pt>
                <c:pt idx="24">
                  <c:v>2.7327935222672064</c:v>
                </c:pt>
              </c:numCache>
            </c:numRef>
          </c:xVal>
          <c:yVal>
            <c:numRef>
              <c:f>calusa!$R$2:$R$26</c:f>
              <c:numCache>
                <c:formatCode>General</c:formatCode>
                <c:ptCount val="25"/>
                <c:pt idx="0">
                  <c:v>4.6059999999999999</c:v>
                </c:pt>
                <c:pt idx="1">
                  <c:v>4.0019999999999998</c:v>
                </c:pt>
                <c:pt idx="2">
                  <c:v>3.992</c:v>
                </c:pt>
                <c:pt idx="3">
                  <c:v>3.9060000000000001</c:v>
                </c:pt>
                <c:pt idx="4">
                  <c:v>4.069</c:v>
                </c:pt>
                <c:pt idx="5">
                  <c:v>4.5430000000000001</c:v>
                </c:pt>
                <c:pt idx="6">
                  <c:v>4.5279999999999996</c:v>
                </c:pt>
                <c:pt idx="7">
                  <c:v>4.1719999999999997</c:v>
                </c:pt>
                <c:pt idx="8">
                  <c:v>4.0599999999999996</c:v>
                </c:pt>
                <c:pt idx="9">
                  <c:v>4.3109999999999999</c:v>
                </c:pt>
                <c:pt idx="10">
                  <c:v>4.093</c:v>
                </c:pt>
                <c:pt idx="11">
                  <c:v>4.17</c:v>
                </c:pt>
                <c:pt idx="12">
                  <c:v>4.1740000000000004</c:v>
                </c:pt>
                <c:pt idx="13">
                  <c:v>4.008</c:v>
                </c:pt>
                <c:pt idx="14">
                  <c:v>4.9950000000000001</c:v>
                </c:pt>
                <c:pt idx="15">
                  <c:v>5.2969999999999997</c:v>
                </c:pt>
                <c:pt idx="16">
                  <c:v>4.8929999999999998</c:v>
                </c:pt>
                <c:pt idx="17">
                  <c:v>5.1710000000000003</c:v>
                </c:pt>
                <c:pt idx="18">
                  <c:v>5.0679999999999996</c:v>
                </c:pt>
                <c:pt idx="19">
                  <c:v>5.4390000000000001</c:v>
                </c:pt>
                <c:pt idx="20">
                  <c:v>5.3369999999999997</c:v>
                </c:pt>
                <c:pt idx="21">
                  <c:v>5.3810000000000002</c:v>
                </c:pt>
                <c:pt idx="22">
                  <c:v>5.31</c:v>
                </c:pt>
                <c:pt idx="23">
                  <c:v>4.984</c:v>
                </c:pt>
                <c:pt idx="24">
                  <c:v>4.0609999999999999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564032"/>
        <c:axId val="127566208"/>
      </c:scatterChart>
      <c:valAx>
        <c:axId val="127564032"/>
        <c:scaling>
          <c:orientation val="minMax"/>
          <c:min val="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Pulse rate (p/s)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27566208"/>
        <c:crosses val="autoZero"/>
        <c:crossBetween val="midCat"/>
      </c:valAx>
      <c:valAx>
        <c:axId val="127566208"/>
        <c:scaling>
          <c:orientation val="minMax"/>
          <c:min val="3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Carrier frequency (kHz)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75640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8961264216972881"/>
                  <c:y val="0.41905657626130072"/>
                </c:manualLayout>
              </c:layout>
              <c:numFmt formatCode="General" sourceLinked="0"/>
            </c:trendlineLbl>
          </c:trendline>
          <c:xVal>
            <c:numRef>
              <c:f>calusa!$C$2:$C$26</c:f>
              <c:numCache>
                <c:formatCode>General</c:formatCode>
                <c:ptCount val="25"/>
                <c:pt idx="0">
                  <c:v>18</c:v>
                </c:pt>
                <c:pt idx="1">
                  <c:v>15.7</c:v>
                </c:pt>
                <c:pt idx="2">
                  <c:v>15.7</c:v>
                </c:pt>
                <c:pt idx="3">
                  <c:v>15.1</c:v>
                </c:pt>
                <c:pt idx="4">
                  <c:v>15.1</c:v>
                </c:pt>
                <c:pt idx="5">
                  <c:v>18.399999999999999</c:v>
                </c:pt>
                <c:pt idx="6">
                  <c:v>18.399999999999999</c:v>
                </c:pt>
                <c:pt idx="7">
                  <c:v>16.899999999999999</c:v>
                </c:pt>
                <c:pt idx="8">
                  <c:v>16.899999999999999</c:v>
                </c:pt>
                <c:pt idx="9">
                  <c:v>17</c:v>
                </c:pt>
                <c:pt idx="10">
                  <c:v>17</c:v>
                </c:pt>
                <c:pt idx="11">
                  <c:v>17.2</c:v>
                </c:pt>
                <c:pt idx="12">
                  <c:v>16.5</c:v>
                </c:pt>
                <c:pt idx="13">
                  <c:v>16.5</c:v>
                </c:pt>
                <c:pt idx="14">
                  <c:v>21.2</c:v>
                </c:pt>
                <c:pt idx="15">
                  <c:v>20.2</c:v>
                </c:pt>
                <c:pt idx="16">
                  <c:v>22.5</c:v>
                </c:pt>
                <c:pt idx="17">
                  <c:v>22.5</c:v>
                </c:pt>
                <c:pt idx="18">
                  <c:v>22.5</c:v>
                </c:pt>
                <c:pt idx="19">
                  <c:v>24.6</c:v>
                </c:pt>
                <c:pt idx="20">
                  <c:v>24.3</c:v>
                </c:pt>
                <c:pt idx="21">
                  <c:v>22.5</c:v>
                </c:pt>
                <c:pt idx="22">
                  <c:v>22.5</c:v>
                </c:pt>
                <c:pt idx="23">
                  <c:v>19.600000000000001</c:v>
                </c:pt>
                <c:pt idx="24">
                  <c:v>15.7</c:v>
                </c:pt>
              </c:numCache>
            </c:numRef>
          </c:xVal>
          <c:yVal>
            <c:numRef>
              <c:f>calusa!$Q$2:$Q$26</c:f>
              <c:numCache>
                <c:formatCode>0.0</c:formatCode>
                <c:ptCount val="25"/>
                <c:pt idx="0">
                  <c:v>3.2666394446712945</c:v>
                </c:pt>
                <c:pt idx="1">
                  <c:v>2.7129402129402127</c:v>
                </c:pt>
                <c:pt idx="2">
                  <c:v>2.2842639593908629</c:v>
                </c:pt>
                <c:pt idx="3">
                  <c:v>2.3312740412635504</c:v>
                </c:pt>
                <c:pt idx="4">
                  <c:v>3.1337437045327361</c:v>
                </c:pt>
                <c:pt idx="5">
                  <c:v>3.4577322046023604</c:v>
                </c:pt>
                <c:pt idx="6">
                  <c:v>4.03327451474666</c:v>
                </c:pt>
                <c:pt idx="7">
                  <c:v>3.016773259321829</c:v>
                </c:pt>
                <c:pt idx="8">
                  <c:v>2.669371629918317</c:v>
                </c:pt>
                <c:pt idx="9">
                  <c:v>3.4505542911680491</c:v>
                </c:pt>
                <c:pt idx="10">
                  <c:v>2.7060782681099083</c:v>
                </c:pt>
                <c:pt idx="11">
                  <c:v>3.8840752913056469</c:v>
                </c:pt>
                <c:pt idx="12">
                  <c:v>3.3987915407854983</c:v>
                </c:pt>
                <c:pt idx="13">
                  <c:v>2.8277344191833507</c:v>
                </c:pt>
                <c:pt idx="14">
                  <c:v>5.1052967453733249</c:v>
                </c:pt>
                <c:pt idx="15">
                  <c:v>4.697116942014901</c:v>
                </c:pt>
                <c:pt idx="16">
                  <c:v>5.9034907597535939</c:v>
                </c:pt>
                <c:pt idx="17">
                  <c:v>4.7501425042751286</c:v>
                </c:pt>
                <c:pt idx="18">
                  <c:v>4.0261701056869654</c:v>
                </c:pt>
                <c:pt idx="19">
                  <c:v>6.5498318286422377</c:v>
                </c:pt>
                <c:pt idx="20">
                  <c:v>6.4570466030320048</c:v>
                </c:pt>
                <c:pt idx="21">
                  <c:v>4.0993206840009373</c:v>
                </c:pt>
                <c:pt idx="22">
                  <c:v>5.8904378558806201</c:v>
                </c:pt>
                <c:pt idx="23">
                  <c:v>3.3619348687841839</c:v>
                </c:pt>
                <c:pt idx="24">
                  <c:v>2.7327935222672064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2752"/>
        <c:axId val="127404672"/>
      </c:scatterChart>
      <c:valAx>
        <c:axId val="127402752"/>
        <c:scaling>
          <c:orientation val="minMax"/>
          <c:min val="1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7404672"/>
        <c:crosses val="autoZero"/>
        <c:crossBetween val="midCat"/>
        <c:majorUnit val="5"/>
      </c:valAx>
      <c:valAx>
        <c:axId val="127404672"/>
        <c:scaling>
          <c:orientation val="minMax"/>
          <c:min val="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Pulse rate (p/s)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274027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1.8633202099737532E-2"/>
                  <c:y val="0.43008092738407699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thomasi!$G$2:$G$80</c:f>
              <c:numCache>
                <c:formatCode>General</c:formatCode>
                <c:ptCount val="79"/>
                <c:pt idx="0">
                  <c:v>20.2</c:v>
                </c:pt>
                <c:pt idx="1">
                  <c:v>20.6</c:v>
                </c:pt>
                <c:pt idx="2">
                  <c:v>19.5</c:v>
                </c:pt>
                <c:pt idx="3">
                  <c:v>18.899999999999999</c:v>
                </c:pt>
                <c:pt idx="4">
                  <c:v>20.3</c:v>
                </c:pt>
                <c:pt idx="5">
                  <c:v>16.899999999999999</c:v>
                </c:pt>
                <c:pt idx="6">
                  <c:v>16.8</c:v>
                </c:pt>
                <c:pt idx="7">
                  <c:v>16.3</c:v>
                </c:pt>
                <c:pt idx="8">
                  <c:v>19.2</c:v>
                </c:pt>
                <c:pt idx="9">
                  <c:v>18.2</c:v>
                </c:pt>
                <c:pt idx="10">
                  <c:v>14.5</c:v>
                </c:pt>
                <c:pt idx="11">
                  <c:v>14.1</c:v>
                </c:pt>
                <c:pt idx="12">
                  <c:v>14.9</c:v>
                </c:pt>
                <c:pt idx="13">
                  <c:v>14.6</c:v>
                </c:pt>
                <c:pt idx="14">
                  <c:v>16.100000000000001</c:v>
                </c:pt>
                <c:pt idx="15">
                  <c:v>17.100000000000001</c:v>
                </c:pt>
                <c:pt idx="16">
                  <c:v>18.899999999999999</c:v>
                </c:pt>
                <c:pt idx="17" formatCode="0.0">
                  <c:v>19.593067068575735</c:v>
                </c:pt>
                <c:pt idx="18">
                  <c:v>21.2</c:v>
                </c:pt>
                <c:pt idx="19">
                  <c:v>22</c:v>
                </c:pt>
                <c:pt idx="20">
                  <c:v>18.5</c:v>
                </c:pt>
                <c:pt idx="21">
                  <c:v>15.184381780000001</c:v>
                </c:pt>
                <c:pt idx="22">
                  <c:v>15.906680809999999</c:v>
                </c:pt>
                <c:pt idx="23">
                  <c:v>15.11169514</c:v>
                </c:pt>
                <c:pt idx="24">
                  <c:v>14.85148515</c:v>
                </c:pt>
                <c:pt idx="25">
                  <c:v>15.2866242</c:v>
                </c:pt>
                <c:pt idx="26">
                  <c:v>17.2</c:v>
                </c:pt>
                <c:pt idx="27">
                  <c:v>18</c:v>
                </c:pt>
                <c:pt idx="28">
                  <c:v>19.3</c:v>
                </c:pt>
                <c:pt idx="29">
                  <c:v>20</c:v>
                </c:pt>
                <c:pt idx="30">
                  <c:v>20.100000000000001</c:v>
                </c:pt>
                <c:pt idx="31">
                  <c:v>19.899999999999999</c:v>
                </c:pt>
                <c:pt idx="32">
                  <c:v>19.600000000000001</c:v>
                </c:pt>
                <c:pt idx="33">
                  <c:v>17.399999999999999</c:v>
                </c:pt>
                <c:pt idx="34">
                  <c:v>17.5</c:v>
                </c:pt>
                <c:pt idx="35">
                  <c:v>15.4</c:v>
                </c:pt>
                <c:pt idx="36">
                  <c:v>14.9</c:v>
                </c:pt>
                <c:pt idx="37">
                  <c:v>15.8</c:v>
                </c:pt>
                <c:pt idx="38">
                  <c:v>15.54404145</c:v>
                </c:pt>
                <c:pt idx="39">
                  <c:v>15.48886738</c:v>
                </c:pt>
                <c:pt idx="40">
                  <c:v>15.492253870000001</c:v>
                </c:pt>
                <c:pt idx="41">
                  <c:v>14.6780303</c:v>
                </c:pt>
                <c:pt idx="42">
                  <c:v>14.83541956</c:v>
                </c:pt>
                <c:pt idx="43">
                  <c:v>14.24979044</c:v>
                </c:pt>
                <c:pt idx="44">
                  <c:v>15.328019619999999</c:v>
                </c:pt>
                <c:pt idx="45">
                  <c:v>15.141540490000001</c:v>
                </c:pt>
                <c:pt idx="46">
                  <c:v>14.95726496</c:v>
                </c:pt>
                <c:pt idx="47">
                  <c:v>17.391304349999999</c:v>
                </c:pt>
                <c:pt idx="48">
                  <c:v>17.699115039999999</c:v>
                </c:pt>
                <c:pt idx="49">
                  <c:v>19.305019309999999</c:v>
                </c:pt>
                <c:pt idx="50">
                  <c:v>18.23416507</c:v>
                </c:pt>
                <c:pt idx="51" formatCode="0.0">
                  <c:v>18.024032042723633</c:v>
                </c:pt>
                <c:pt idx="52" formatCode="0.0">
                  <c:v>18.994413407821227</c:v>
                </c:pt>
                <c:pt idx="53" formatCode="0.0">
                  <c:v>17.113095238095237</c:v>
                </c:pt>
                <c:pt idx="54">
                  <c:v>17.661097850000001</c:v>
                </c:pt>
                <c:pt idx="55">
                  <c:v>17.45068285</c:v>
                </c:pt>
                <c:pt idx="56">
                  <c:v>17.621145370000001</c:v>
                </c:pt>
                <c:pt idx="57">
                  <c:v>17.798286090000001</c:v>
                </c:pt>
                <c:pt idx="58">
                  <c:v>18.140589569999999</c:v>
                </c:pt>
                <c:pt idx="59" formatCode="0.0">
                  <c:v>16.889514426460238</c:v>
                </c:pt>
                <c:pt idx="60" formatCode="0.0">
                  <c:v>16.284680337756335</c:v>
                </c:pt>
                <c:pt idx="61" formatCode="0.0">
                  <c:v>15.815085158150852</c:v>
                </c:pt>
                <c:pt idx="62" formatCode="0.0">
                  <c:v>16.655100624566273</c:v>
                </c:pt>
                <c:pt idx="63" formatCode="0.0">
                  <c:v>17.170891251022077</c:v>
                </c:pt>
                <c:pt idx="64" formatCode="0.0">
                  <c:v>16.511867905056761</c:v>
                </c:pt>
                <c:pt idx="65" formatCode="0.0">
                  <c:v>17.456359102244388</c:v>
                </c:pt>
                <c:pt idx="66" formatCode="0.0">
                  <c:v>18.385291766586732</c:v>
                </c:pt>
                <c:pt idx="67">
                  <c:v>16.620498609999999</c:v>
                </c:pt>
                <c:pt idx="68">
                  <c:v>19.867549669999999</c:v>
                </c:pt>
                <c:pt idx="69">
                  <c:v>22.058823530000002</c:v>
                </c:pt>
                <c:pt idx="70">
                  <c:v>21.1038961</c:v>
                </c:pt>
                <c:pt idx="71">
                  <c:v>21.598272139999999</c:v>
                </c:pt>
                <c:pt idx="72">
                  <c:v>19</c:v>
                </c:pt>
                <c:pt idx="73">
                  <c:v>19.100000000000001</c:v>
                </c:pt>
                <c:pt idx="74">
                  <c:v>16.589861750000001</c:v>
                </c:pt>
                <c:pt idx="75">
                  <c:v>16.73173452</c:v>
                </c:pt>
                <c:pt idx="76">
                  <c:v>16.405135520000002</c:v>
                </c:pt>
                <c:pt idx="77">
                  <c:v>17.36745887</c:v>
                </c:pt>
                <c:pt idx="78">
                  <c:v>17.331022529999998</c:v>
                </c:pt>
              </c:numCache>
            </c:numRef>
          </c:xVal>
          <c:yVal>
            <c:numRef>
              <c:f>thomasi!$H$2:$H$80</c:f>
              <c:numCache>
                <c:formatCode>General</c:formatCode>
                <c:ptCount val="79"/>
                <c:pt idx="0">
                  <c:v>7.3</c:v>
                </c:pt>
                <c:pt idx="1">
                  <c:v>7.4</c:v>
                </c:pt>
                <c:pt idx="2">
                  <c:v>7.4</c:v>
                </c:pt>
                <c:pt idx="3">
                  <c:v>7</c:v>
                </c:pt>
                <c:pt idx="4">
                  <c:v>7.1</c:v>
                </c:pt>
                <c:pt idx="5">
                  <c:v>6.2</c:v>
                </c:pt>
                <c:pt idx="6">
                  <c:v>6.3</c:v>
                </c:pt>
                <c:pt idx="7">
                  <c:v>6.4</c:v>
                </c:pt>
                <c:pt idx="8">
                  <c:v>7</c:v>
                </c:pt>
                <c:pt idx="9">
                  <c:v>7.3</c:v>
                </c:pt>
                <c:pt idx="10">
                  <c:v>6.2</c:v>
                </c:pt>
                <c:pt idx="11">
                  <c:v>5.8</c:v>
                </c:pt>
                <c:pt idx="12">
                  <c:v>5.8</c:v>
                </c:pt>
                <c:pt idx="13">
                  <c:v>5.7</c:v>
                </c:pt>
                <c:pt idx="14">
                  <c:v>6.9</c:v>
                </c:pt>
                <c:pt idx="15">
                  <c:v>7.7</c:v>
                </c:pt>
                <c:pt idx="16">
                  <c:v>7.3</c:v>
                </c:pt>
                <c:pt idx="17">
                  <c:v>7.0579999999999998</c:v>
                </c:pt>
                <c:pt idx="18">
                  <c:v>7.56</c:v>
                </c:pt>
                <c:pt idx="19">
                  <c:v>8.27</c:v>
                </c:pt>
                <c:pt idx="20">
                  <c:v>7.1689999999999996</c:v>
                </c:pt>
                <c:pt idx="21">
                  <c:v>5.7320000000000002</c:v>
                </c:pt>
                <c:pt idx="22">
                  <c:v>5.6310000000000002</c:v>
                </c:pt>
                <c:pt idx="23">
                  <c:v>5.4509999999999996</c:v>
                </c:pt>
                <c:pt idx="24">
                  <c:v>5.7370000000000001</c:v>
                </c:pt>
                <c:pt idx="25">
                  <c:v>5.5490000000000004</c:v>
                </c:pt>
                <c:pt idx="26">
                  <c:v>6.9269999999999996</c:v>
                </c:pt>
                <c:pt idx="27">
                  <c:v>7.0410000000000004</c:v>
                </c:pt>
                <c:pt idx="28">
                  <c:v>8.0909999999999993</c:v>
                </c:pt>
                <c:pt idx="29">
                  <c:v>7.2469999999999999</c:v>
                </c:pt>
                <c:pt idx="30">
                  <c:v>7.22</c:v>
                </c:pt>
                <c:pt idx="31">
                  <c:v>7.524</c:v>
                </c:pt>
                <c:pt idx="32">
                  <c:v>7.36</c:v>
                </c:pt>
                <c:pt idx="33">
                  <c:v>6.8849999999999998</c:v>
                </c:pt>
                <c:pt idx="34">
                  <c:v>6.8049999999999997</c:v>
                </c:pt>
                <c:pt idx="35">
                  <c:v>5.5629999999999997</c:v>
                </c:pt>
                <c:pt idx="36">
                  <c:v>5.98</c:v>
                </c:pt>
                <c:pt idx="37">
                  <c:v>5.6479999999999997</c:v>
                </c:pt>
                <c:pt idx="38">
                  <c:v>5.7770000000000001</c:v>
                </c:pt>
                <c:pt idx="39">
                  <c:v>5.6769999999999996</c:v>
                </c:pt>
                <c:pt idx="40">
                  <c:v>5.43</c:v>
                </c:pt>
                <c:pt idx="41">
                  <c:v>5.4720000000000004</c:v>
                </c:pt>
                <c:pt idx="42">
                  <c:v>5.6369999999999996</c:v>
                </c:pt>
                <c:pt idx="43">
                  <c:v>5.5549999999999997</c:v>
                </c:pt>
                <c:pt idx="44">
                  <c:v>5.5640000000000001</c:v>
                </c:pt>
                <c:pt idx="45">
                  <c:v>5.6509999999999998</c:v>
                </c:pt>
                <c:pt idx="46">
                  <c:v>5.4969999999999999</c:v>
                </c:pt>
                <c:pt idx="47">
                  <c:v>6.44</c:v>
                </c:pt>
                <c:pt idx="48">
                  <c:v>6.4980000000000002</c:v>
                </c:pt>
                <c:pt idx="49">
                  <c:v>7.3029999999999999</c:v>
                </c:pt>
                <c:pt idx="50">
                  <c:v>6.9189999999999996</c:v>
                </c:pt>
                <c:pt idx="51">
                  <c:v>6.3070000000000004</c:v>
                </c:pt>
                <c:pt idx="52">
                  <c:v>6.944</c:v>
                </c:pt>
                <c:pt idx="53">
                  <c:v>6.6289999999999996</c:v>
                </c:pt>
                <c:pt idx="54">
                  <c:v>7.2169999999999996</c:v>
                </c:pt>
                <c:pt idx="55">
                  <c:v>6.4249999999999998</c:v>
                </c:pt>
                <c:pt idx="56">
                  <c:v>6.44</c:v>
                </c:pt>
                <c:pt idx="57">
                  <c:v>6.64</c:v>
                </c:pt>
                <c:pt idx="58">
                  <c:v>6.5149999999999997</c:v>
                </c:pt>
                <c:pt idx="59">
                  <c:v>6.3570000000000002</c:v>
                </c:pt>
                <c:pt idx="60">
                  <c:v>6.1619999999999999</c:v>
                </c:pt>
                <c:pt idx="61">
                  <c:v>5.7210000000000001</c:v>
                </c:pt>
                <c:pt idx="62">
                  <c:v>6.52</c:v>
                </c:pt>
                <c:pt idx="63">
                  <c:v>6.2919999999999998</c:v>
                </c:pt>
                <c:pt idx="64">
                  <c:v>6.6760000000000002</c:v>
                </c:pt>
                <c:pt idx="65">
                  <c:v>6.7389999999999999</c:v>
                </c:pt>
                <c:pt idx="66">
                  <c:v>6.694</c:v>
                </c:pt>
                <c:pt idx="67">
                  <c:v>6.0609999999999999</c:v>
                </c:pt>
                <c:pt idx="68">
                  <c:v>7.3630000000000004</c:v>
                </c:pt>
                <c:pt idx="69">
                  <c:v>7.6449999999999996</c:v>
                </c:pt>
                <c:pt idx="70">
                  <c:v>7.7359999999999998</c:v>
                </c:pt>
                <c:pt idx="71">
                  <c:v>8.048</c:v>
                </c:pt>
                <c:pt idx="72">
                  <c:v>6.907</c:v>
                </c:pt>
                <c:pt idx="73">
                  <c:v>7.0209999999999999</c:v>
                </c:pt>
                <c:pt idx="74">
                  <c:v>6.3129999999999997</c:v>
                </c:pt>
                <c:pt idx="75">
                  <c:v>6.05</c:v>
                </c:pt>
                <c:pt idx="76">
                  <c:v>6.093</c:v>
                </c:pt>
                <c:pt idx="77">
                  <c:v>6.2089999999999996</c:v>
                </c:pt>
                <c:pt idx="78">
                  <c:v>6.2050000000000001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588288"/>
        <c:axId val="90589824"/>
      </c:scatterChart>
      <c:valAx>
        <c:axId val="90588288"/>
        <c:scaling>
          <c:orientation val="minMax"/>
          <c:max val="23"/>
          <c:min val="13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589824"/>
        <c:crosses val="autoZero"/>
        <c:crossBetween val="midCat"/>
        <c:majorUnit val="2"/>
      </c:valAx>
      <c:valAx>
        <c:axId val="90589824"/>
        <c:scaling>
          <c:orientation val="minMax"/>
          <c:max val="8.5"/>
          <c:min val="4.5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588288"/>
        <c:crosses val="autoZero"/>
        <c:crossBetween val="midCat"/>
        <c:majorUnit val="0.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85219850663327E-2"/>
          <c:y val="4.2288128618069083E-2"/>
          <c:w val="0.86141644244155013"/>
          <c:h val="0.8320363613084950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9.2804024496937918E-4"/>
                  <c:y val="0.4243715368912219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thomasi!$F$19:$F$80</c:f>
              <c:numCache>
                <c:formatCode>General</c:formatCode>
                <c:ptCount val="62"/>
                <c:pt idx="0">
                  <c:v>20.3</c:v>
                </c:pt>
                <c:pt idx="1">
                  <c:v>27</c:v>
                </c:pt>
                <c:pt idx="2">
                  <c:v>27</c:v>
                </c:pt>
                <c:pt idx="3">
                  <c:v>22</c:v>
                </c:pt>
                <c:pt idx="4">
                  <c:v>19.600000000000001</c:v>
                </c:pt>
                <c:pt idx="5">
                  <c:v>19.600000000000001</c:v>
                </c:pt>
                <c:pt idx="6">
                  <c:v>19.600000000000001</c:v>
                </c:pt>
                <c:pt idx="7">
                  <c:v>19.600000000000001</c:v>
                </c:pt>
                <c:pt idx="8">
                  <c:v>19.8</c:v>
                </c:pt>
                <c:pt idx="9">
                  <c:v>22</c:v>
                </c:pt>
                <c:pt idx="10">
                  <c:v>22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22.5</c:v>
                </c:pt>
                <c:pt idx="17">
                  <c:v>22.5</c:v>
                </c:pt>
                <c:pt idx="18">
                  <c:v>19.5</c:v>
                </c:pt>
                <c:pt idx="19">
                  <c:v>19.5</c:v>
                </c:pt>
                <c:pt idx="20">
                  <c:v>19.5</c:v>
                </c:pt>
                <c:pt idx="21">
                  <c:v>19.399999999999999</c:v>
                </c:pt>
                <c:pt idx="22">
                  <c:v>19.399999999999999</c:v>
                </c:pt>
                <c:pt idx="23">
                  <c:v>19.399999999999999</c:v>
                </c:pt>
                <c:pt idx="24">
                  <c:v>19.399999999999999</c:v>
                </c:pt>
                <c:pt idx="25">
                  <c:v>19.600000000000001</c:v>
                </c:pt>
                <c:pt idx="26">
                  <c:v>19.600000000000001</c:v>
                </c:pt>
                <c:pt idx="27">
                  <c:v>19.600000000000001</c:v>
                </c:pt>
                <c:pt idx="28">
                  <c:v>19.600000000000001</c:v>
                </c:pt>
                <c:pt idx="29">
                  <c:v>19.600000000000001</c:v>
                </c:pt>
                <c:pt idx="30">
                  <c:v>21.1</c:v>
                </c:pt>
                <c:pt idx="31">
                  <c:v>21.1</c:v>
                </c:pt>
                <c:pt idx="32">
                  <c:v>21.1</c:v>
                </c:pt>
                <c:pt idx="33">
                  <c:v>23</c:v>
                </c:pt>
                <c:pt idx="34">
                  <c:v>22</c:v>
                </c:pt>
                <c:pt idx="35">
                  <c:v>20.3</c:v>
                </c:pt>
                <c:pt idx="36">
                  <c:v>21.7</c:v>
                </c:pt>
                <c:pt idx="37">
                  <c:v>21.1</c:v>
                </c:pt>
                <c:pt idx="38">
                  <c:v>21.1</c:v>
                </c:pt>
                <c:pt idx="39">
                  <c:v>21.1</c:v>
                </c:pt>
                <c:pt idx="40">
                  <c:v>21.1</c:v>
                </c:pt>
                <c:pt idx="41">
                  <c:v>21.1</c:v>
                </c:pt>
                <c:pt idx="42">
                  <c:v>20.3</c:v>
                </c:pt>
                <c:pt idx="43">
                  <c:v>20.3</c:v>
                </c:pt>
                <c:pt idx="44">
                  <c:v>20.3</c:v>
                </c:pt>
                <c:pt idx="45">
                  <c:v>20.3</c:v>
                </c:pt>
                <c:pt idx="46">
                  <c:v>20.3</c:v>
                </c:pt>
                <c:pt idx="47">
                  <c:v>20.3</c:v>
                </c:pt>
                <c:pt idx="48">
                  <c:v>20.3</c:v>
                </c:pt>
                <c:pt idx="49">
                  <c:v>20.3</c:v>
                </c:pt>
                <c:pt idx="50">
                  <c:v>22</c:v>
                </c:pt>
                <c:pt idx="51">
                  <c:v>24.5</c:v>
                </c:pt>
                <c:pt idx="52">
                  <c:v>24.5</c:v>
                </c:pt>
                <c:pt idx="53">
                  <c:v>24.5</c:v>
                </c:pt>
                <c:pt idx="54">
                  <c:v>24.5</c:v>
                </c:pt>
                <c:pt idx="55">
                  <c:v>22</c:v>
                </c:pt>
                <c:pt idx="56">
                  <c:v>22</c:v>
                </c:pt>
                <c:pt idx="57">
                  <c:v>21.2</c:v>
                </c:pt>
                <c:pt idx="58">
                  <c:v>21.2</c:v>
                </c:pt>
                <c:pt idx="59">
                  <c:v>21.2</c:v>
                </c:pt>
                <c:pt idx="60">
                  <c:v>21.2</c:v>
                </c:pt>
                <c:pt idx="61">
                  <c:v>21.2</c:v>
                </c:pt>
              </c:numCache>
            </c:numRef>
          </c:xVal>
          <c:yVal>
            <c:numRef>
              <c:f>thomasi!$G$19:$G$80</c:f>
              <c:numCache>
                <c:formatCode>General</c:formatCode>
                <c:ptCount val="62"/>
                <c:pt idx="0" formatCode="0.0">
                  <c:v>19.593067068575735</c:v>
                </c:pt>
                <c:pt idx="1">
                  <c:v>21.2</c:v>
                </c:pt>
                <c:pt idx="2">
                  <c:v>22</c:v>
                </c:pt>
                <c:pt idx="3">
                  <c:v>18.5</c:v>
                </c:pt>
                <c:pt idx="4">
                  <c:v>15.184381780000001</c:v>
                </c:pt>
                <c:pt idx="5">
                  <c:v>15.906680809999999</c:v>
                </c:pt>
                <c:pt idx="6">
                  <c:v>15.11169514</c:v>
                </c:pt>
                <c:pt idx="7">
                  <c:v>14.85148515</c:v>
                </c:pt>
                <c:pt idx="8">
                  <c:v>15.2866242</c:v>
                </c:pt>
                <c:pt idx="9">
                  <c:v>17.2</c:v>
                </c:pt>
                <c:pt idx="10">
                  <c:v>18</c:v>
                </c:pt>
                <c:pt idx="11">
                  <c:v>19.3</c:v>
                </c:pt>
                <c:pt idx="12">
                  <c:v>20</c:v>
                </c:pt>
                <c:pt idx="13">
                  <c:v>20.100000000000001</c:v>
                </c:pt>
                <c:pt idx="14">
                  <c:v>19.899999999999999</c:v>
                </c:pt>
                <c:pt idx="15">
                  <c:v>19.600000000000001</c:v>
                </c:pt>
                <c:pt idx="16">
                  <c:v>17.399999999999999</c:v>
                </c:pt>
                <c:pt idx="17">
                  <c:v>17.5</c:v>
                </c:pt>
                <c:pt idx="18">
                  <c:v>15.4</c:v>
                </c:pt>
                <c:pt idx="19">
                  <c:v>14.9</c:v>
                </c:pt>
                <c:pt idx="20">
                  <c:v>15.8</c:v>
                </c:pt>
                <c:pt idx="21">
                  <c:v>15.54404145</c:v>
                </c:pt>
                <c:pt idx="22">
                  <c:v>15.48886738</c:v>
                </c:pt>
                <c:pt idx="23">
                  <c:v>15.492253870000001</c:v>
                </c:pt>
                <c:pt idx="24">
                  <c:v>14.6780303</c:v>
                </c:pt>
                <c:pt idx="25">
                  <c:v>14.83541956</c:v>
                </c:pt>
                <c:pt idx="26">
                  <c:v>14.24979044</c:v>
                </c:pt>
                <c:pt idx="27">
                  <c:v>15.328019619999999</c:v>
                </c:pt>
                <c:pt idx="28">
                  <c:v>15.141540490000001</c:v>
                </c:pt>
                <c:pt idx="29">
                  <c:v>14.95726496</c:v>
                </c:pt>
                <c:pt idx="30">
                  <c:v>17.391304349999999</c:v>
                </c:pt>
                <c:pt idx="31">
                  <c:v>17.699115039999999</c:v>
                </c:pt>
                <c:pt idx="32">
                  <c:v>19.305019309999999</c:v>
                </c:pt>
                <c:pt idx="33">
                  <c:v>18.23416507</c:v>
                </c:pt>
                <c:pt idx="34" formatCode="0.0">
                  <c:v>18.024032042723633</c:v>
                </c:pt>
                <c:pt idx="35" formatCode="0.0">
                  <c:v>18.994413407821227</c:v>
                </c:pt>
                <c:pt idx="36" formatCode="0.0">
                  <c:v>17.113095238095237</c:v>
                </c:pt>
                <c:pt idx="37">
                  <c:v>17.661097850000001</c:v>
                </c:pt>
                <c:pt idx="38">
                  <c:v>17.45068285</c:v>
                </c:pt>
                <c:pt idx="39">
                  <c:v>17.621145370000001</c:v>
                </c:pt>
                <c:pt idx="40">
                  <c:v>17.798286090000001</c:v>
                </c:pt>
                <c:pt idx="41">
                  <c:v>18.140589569999999</c:v>
                </c:pt>
                <c:pt idx="42" formatCode="0.0">
                  <c:v>16.889514426460238</c:v>
                </c:pt>
                <c:pt idx="43" formatCode="0.0">
                  <c:v>16.284680337756335</c:v>
                </c:pt>
                <c:pt idx="44" formatCode="0.0">
                  <c:v>15.815085158150852</c:v>
                </c:pt>
                <c:pt idx="45" formatCode="0.0">
                  <c:v>16.655100624566273</c:v>
                </c:pt>
                <c:pt idx="46" formatCode="0.0">
                  <c:v>17.170891251022077</c:v>
                </c:pt>
                <c:pt idx="47" formatCode="0.0">
                  <c:v>16.511867905056761</c:v>
                </c:pt>
                <c:pt idx="48" formatCode="0.0">
                  <c:v>17.456359102244388</c:v>
                </c:pt>
                <c:pt idx="49" formatCode="0.0">
                  <c:v>18.385291766586732</c:v>
                </c:pt>
                <c:pt idx="50">
                  <c:v>16.620498609999999</c:v>
                </c:pt>
                <c:pt idx="51">
                  <c:v>19.867549669999999</c:v>
                </c:pt>
                <c:pt idx="52">
                  <c:v>22.058823530000002</c:v>
                </c:pt>
                <c:pt idx="53">
                  <c:v>21.1038961</c:v>
                </c:pt>
                <c:pt idx="54">
                  <c:v>21.598272139999999</c:v>
                </c:pt>
                <c:pt idx="55">
                  <c:v>19</c:v>
                </c:pt>
                <c:pt idx="56">
                  <c:v>19.100000000000001</c:v>
                </c:pt>
                <c:pt idx="57">
                  <c:v>16.589861750000001</c:v>
                </c:pt>
                <c:pt idx="58">
                  <c:v>16.73173452</c:v>
                </c:pt>
                <c:pt idx="59">
                  <c:v>16.405135520000002</c:v>
                </c:pt>
                <c:pt idx="60">
                  <c:v>17.36745887</c:v>
                </c:pt>
                <c:pt idx="61">
                  <c:v>17.331022529999998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27072"/>
        <c:axId val="90628864"/>
      </c:scatterChart>
      <c:valAx>
        <c:axId val="90627072"/>
        <c:scaling>
          <c:orientation val="minMax"/>
          <c:min val="1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628864"/>
        <c:crosses val="autoZero"/>
        <c:crossBetween val="midCat"/>
      </c:valAx>
      <c:valAx>
        <c:axId val="90628864"/>
        <c:scaling>
          <c:orientation val="minMax"/>
          <c:min val="10"/>
        </c:scaling>
        <c:delete val="0"/>
        <c:axPos val="l"/>
        <c:numFmt formatCode="0.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627072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DF data: Georgia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30138893015731522"/>
                  <c:y val="0.45071158788078319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thomasi!$F$22:$F$48</c:f>
              <c:numCache>
                <c:formatCode>General</c:formatCode>
                <c:ptCount val="27"/>
                <c:pt idx="0">
                  <c:v>22</c:v>
                </c:pt>
                <c:pt idx="1">
                  <c:v>19.600000000000001</c:v>
                </c:pt>
                <c:pt idx="2">
                  <c:v>19.600000000000001</c:v>
                </c:pt>
                <c:pt idx="3">
                  <c:v>19.600000000000001</c:v>
                </c:pt>
                <c:pt idx="4">
                  <c:v>19.600000000000001</c:v>
                </c:pt>
                <c:pt idx="5">
                  <c:v>19.8</c:v>
                </c:pt>
                <c:pt idx="6">
                  <c:v>22</c:v>
                </c:pt>
                <c:pt idx="7">
                  <c:v>22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  <c:pt idx="13">
                  <c:v>22.5</c:v>
                </c:pt>
                <c:pt idx="14">
                  <c:v>22.5</c:v>
                </c:pt>
                <c:pt idx="15">
                  <c:v>19.5</c:v>
                </c:pt>
                <c:pt idx="16">
                  <c:v>19.5</c:v>
                </c:pt>
                <c:pt idx="17">
                  <c:v>19.5</c:v>
                </c:pt>
                <c:pt idx="18">
                  <c:v>19.399999999999999</c:v>
                </c:pt>
                <c:pt idx="19">
                  <c:v>19.399999999999999</c:v>
                </c:pt>
                <c:pt idx="20">
                  <c:v>19.399999999999999</c:v>
                </c:pt>
                <c:pt idx="21">
                  <c:v>19.399999999999999</c:v>
                </c:pt>
                <c:pt idx="22">
                  <c:v>19.600000000000001</c:v>
                </c:pt>
                <c:pt idx="23">
                  <c:v>19.600000000000001</c:v>
                </c:pt>
                <c:pt idx="24">
                  <c:v>19.600000000000001</c:v>
                </c:pt>
                <c:pt idx="25">
                  <c:v>19.600000000000001</c:v>
                </c:pt>
                <c:pt idx="26">
                  <c:v>19.600000000000001</c:v>
                </c:pt>
              </c:numCache>
            </c:numRef>
          </c:xVal>
          <c:yVal>
            <c:numRef>
              <c:f>thomasi!$G$22:$G$48</c:f>
              <c:numCache>
                <c:formatCode>General</c:formatCode>
                <c:ptCount val="27"/>
                <c:pt idx="0">
                  <c:v>18.5</c:v>
                </c:pt>
                <c:pt idx="1">
                  <c:v>15.184381780000001</c:v>
                </c:pt>
                <c:pt idx="2">
                  <c:v>15.906680809999999</c:v>
                </c:pt>
                <c:pt idx="3">
                  <c:v>15.11169514</c:v>
                </c:pt>
                <c:pt idx="4">
                  <c:v>14.85148515</c:v>
                </c:pt>
                <c:pt idx="5">
                  <c:v>15.2866242</c:v>
                </c:pt>
                <c:pt idx="6">
                  <c:v>17.2</c:v>
                </c:pt>
                <c:pt idx="7">
                  <c:v>18</c:v>
                </c:pt>
                <c:pt idx="8">
                  <c:v>19.3</c:v>
                </c:pt>
                <c:pt idx="9">
                  <c:v>20</c:v>
                </c:pt>
                <c:pt idx="10">
                  <c:v>20.100000000000001</c:v>
                </c:pt>
                <c:pt idx="11">
                  <c:v>19.899999999999999</c:v>
                </c:pt>
                <c:pt idx="12">
                  <c:v>19.600000000000001</c:v>
                </c:pt>
                <c:pt idx="13">
                  <c:v>17.399999999999999</c:v>
                </c:pt>
                <c:pt idx="14">
                  <c:v>17.5</c:v>
                </c:pt>
                <c:pt idx="15">
                  <c:v>15.4</c:v>
                </c:pt>
                <c:pt idx="16">
                  <c:v>14.9</c:v>
                </c:pt>
                <c:pt idx="17">
                  <c:v>15.8</c:v>
                </c:pt>
                <c:pt idx="18">
                  <c:v>15.54404145</c:v>
                </c:pt>
                <c:pt idx="19">
                  <c:v>15.48886738</c:v>
                </c:pt>
                <c:pt idx="20">
                  <c:v>15.492253870000001</c:v>
                </c:pt>
                <c:pt idx="21">
                  <c:v>14.6780303</c:v>
                </c:pt>
                <c:pt idx="22">
                  <c:v>14.83541956</c:v>
                </c:pt>
                <c:pt idx="23">
                  <c:v>14.24979044</c:v>
                </c:pt>
                <c:pt idx="24">
                  <c:v>15.328019619999999</c:v>
                </c:pt>
                <c:pt idx="25">
                  <c:v>15.141540490000001</c:v>
                </c:pt>
                <c:pt idx="26">
                  <c:v>14.95726496</c:v>
                </c:pt>
              </c:numCache>
            </c:numRef>
          </c:yVal>
          <c:smooth val="0"/>
        </c:ser>
        <c:ser>
          <c:idx val="1"/>
          <c:order val="1"/>
          <c:tx>
            <c:v>DF Data: Pennsylvania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thomasi!$F$187:$F$188</c:f>
              <c:numCache>
                <c:formatCode>General</c:formatCode>
                <c:ptCount val="2"/>
                <c:pt idx="0">
                  <c:v>20.3</c:v>
                </c:pt>
                <c:pt idx="1">
                  <c:v>24.5</c:v>
                </c:pt>
              </c:numCache>
            </c:numRef>
          </c:xVal>
          <c:yVal>
            <c:numRef>
              <c:f>thomasi!$G$187:$G$188</c:f>
              <c:numCache>
                <c:formatCode>General</c:formatCode>
                <c:ptCount val="2"/>
                <c:pt idx="0">
                  <c:v>16.8</c:v>
                </c:pt>
                <c:pt idx="1">
                  <c:v>20.7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75840"/>
        <c:axId val="90685824"/>
      </c:scatterChart>
      <c:valAx>
        <c:axId val="90675840"/>
        <c:scaling>
          <c:orientation val="minMax"/>
          <c:max val="28"/>
          <c:min val="1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685824"/>
        <c:crosses val="autoZero"/>
        <c:crossBetween val="midCat"/>
      </c:valAx>
      <c:valAx>
        <c:axId val="90685824"/>
        <c:scaling>
          <c:orientation val="minMax"/>
          <c:min val="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67584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51487060972724319"/>
          <c:y val="0.63821705213677549"/>
          <c:w val="0.45997215756835419"/>
          <c:h val="0.21137040796729678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9.2804024496937994E-4"/>
                  <c:y val="0.4243715368912219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thomasi!$F$49:$F$80</c:f>
              <c:numCache>
                <c:formatCode>General</c:formatCode>
                <c:ptCount val="32"/>
                <c:pt idx="0">
                  <c:v>21.1</c:v>
                </c:pt>
                <c:pt idx="1">
                  <c:v>21.1</c:v>
                </c:pt>
                <c:pt idx="2">
                  <c:v>21.1</c:v>
                </c:pt>
                <c:pt idx="3">
                  <c:v>23</c:v>
                </c:pt>
                <c:pt idx="4">
                  <c:v>22</c:v>
                </c:pt>
                <c:pt idx="5">
                  <c:v>20.3</c:v>
                </c:pt>
                <c:pt idx="6">
                  <c:v>21.7</c:v>
                </c:pt>
                <c:pt idx="7">
                  <c:v>21.1</c:v>
                </c:pt>
                <c:pt idx="8">
                  <c:v>21.1</c:v>
                </c:pt>
                <c:pt idx="9">
                  <c:v>21.1</c:v>
                </c:pt>
                <c:pt idx="10">
                  <c:v>21.1</c:v>
                </c:pt>
                <c:pt idx="11">
                  <c:v>21.1</c:v>
                </c:pt>
                <c:pt idx="12">
                  <c:v>20.3</c:v>
                </c:pt>
                <c:pt idx="13">
                  <c:v>20.3</c:v>
                </c:pt>
                <c:pt idx="14">
                  <c:v>20.3</c:v>
                </c:pt>
                <c:pt idx="15">
                  <c:v>20.3</c:v>
                </c:pt>
                <c:pt idx="16">
                  <c:v>20.3</c:v>
                </c:pt>
                <c:pt idx="17">
                  <c:v>20.3</c:v>
                </c:pt>
                <c:pt idx="18">
                  <c:v>20.3</c:v>
                </c:pt>
                <c:pt idx="19">
                  <c:v>20.3</c:v>
                </c:pt>
                <c:pt idx="20">
                  <c:v>22</c:v>
                </c:pt>
                <c:pt idx="21">
                  <c:v>24.5</c:v>
                </c:pt>
                <c:pt idx="22">
                  <c:v>24.5</c:v>
                </c:pt>
                <c:pt idx="23">
                  <c:v>24.5</c:v>
                </c:pt>
                <c:pt idx="24">
                  <c:v>24.5</c:v>
                </c:pt>
                <c:pt idx="25">
                  <c:v>22</c:v>
                </c:pt>
                <c:pt idx="26">
                  <c:v>22</c:v>
                </c:pt>
                <c:pt idx="27">
                  <c:v>21.2</c:v>
                </c:pt>
                <c:pt idx="28">
                  <c:v>21.2</c:v>
                </c:pt>
                <c:pt idx="29">
                  <c:v>21.2</c:v>
                </c:pt>
                <c:pt idx="30">
                  <c:v>21.2</c:v>
                </c:pt>
                <c:pt idx="31">
                  <c:v>21.2</c:v>
                </c:pt>
              </c:numCache>
            </c:numRef>
          </c:xVal>
          <c:yVal>
            <c:numRef>
              <c:f>thomasi!$G$49:$G$80</c:f>
              <c:numCache>
                <c:formatCode>General</c:formatCode>
                <c:ptCount val="32"/>
                <c:pt idx="0">
                  <c:v>17.391304349999999</c:v>
                </c:pt>
                <c:pt idx="1">
                  <c:v>17.699115039999999</c:v>
                </c:pt>
                <c:pt idx="2">
                  <c:v>19.305019309999999</c:v>
                </c:pt>
                <c:pt idx="3">
                  <c:v>18.23416507</c:v>
                </c:pt>
                <c:pt idx="4" formatCode="0.0">
                  <c:v>18.024032042723633</c:v>
                </c:pt>
                <c:pt idx="5" formatCode="0.0">
                  <c:v>18.994413407821227</c:v>
                </c:pt>
                <c:pt idx="6" formatCode="0.0">
                  <c:v>17.113095238095237</c:v>
                </c:pt>
                <c:pt idx="7">
                  <c:v>17.661097850000001</c:v>
                </c:pt>
                <c:pt idx="8">
                  <c:v>17.45068285</c:v>
                </c:pt>
                <c:pt idx="9">
                  <c:v>17.621145370000001</c:v>
                </c:pt>
                <c:pt idx="10">
                  <c:v>17.798286090000001</c:v>
                </c:pt>
                <c:pt idx="11">
                  <c:v>18.140589569999999</c:v>
                </c:pt>
                <c:pt idx="12" formatCode="0.0">
                  <c:v>16.889514426460238</c:v>
                </c:pt>
                <c:pt idx="13" formatCode="0.0">
                  <c:v>16.284680337756335</c:v>
                </c:pt>
                <c:pt idx="14" formatCode="0.0">
                  <c:v>15.815085158150852</c:v>
                </c:pt>
                <c:pt idx="15" formatCode="0.0">
                  <c:v>16.655100624566273</c:v>
                </c:pt>
                <c:pt idx="16" formatCode="0.0">
                  <c:v>17.170891251022077</c:v>
                </c:pt>
                <c:pt idx="17" formatCode="0.0">
                  <c:v>16.511867905056761</c:v>
                </c:pt>
                <c:pt idx="18" formatCode="0.0">
                  <c:v>17.456359102244388</c:v>
                </c:pt>
                <c:pt idx="19" formatCode="0.0">
                  <c:v>18.385291766586732</c:v>
                </c:pt>
                <c:pt idx="20">
                  <c:v>16.620498609999999</c:v>
                </c:pt>
                <c:pt idx="21">
                  <c:v>19.867549669999999</c:v>
                </c:pt>
                <c:pt idx="22">
                  <c:v>22.058823530000002</c:v>
                </c:pt>
                <c:pt idx="23">
                  <c:v>21.1038961</c:v>
                </c:pt>
                <c:pt idx="24">
                  <c:v>21.598272139999999</c:v>
                </c:pt>
                <c:pt idx="25">
                  <c:v>19</c:v>
                </c:pt>
                <c:pt idx="26">
                  <c:v>19.100000000000001</c:v>
                </c:pt>
                <c:pt idx="27">
                  <c:v>16.589861750000001</c:v>
                </c:pt>
                <c:pt idx="28">
                  <c:v>16.73173452</c:v>
                </c:pt>
                <c:pt idx="29">
                  <c:v>16.405135520000002</c:v>
                </c:pt>
                <c:pt idx="30">
                  <c:v>17.36745887</c:v>
                </c:pt>
                <c:pt idx="31">
                  <c:v>17.331022529999998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724224"/>
        <c:axId val="90725760"/>
      </c:scatterChart>
      <c:valAx>
        <c:axId val="90724224"/>
        <c:scaling>
          <c:orientation val="minMax"/>
          <c:max val="28"/>
          <c:min val="1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725760"/>
        <c:crosses val="autoZero"/>
        <c:crossBetween val="midCat"/>
      </c:valAx>
      <c:valAx>
        <c:axId val="90725760"/>
        <c:scaling>
          <c:orientation val="minMax"/>
          <c:min val="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72422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9.2804024496937962E-4"/>
                  <c:y val="0.4243715368912219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thomasi!$F$2:$F$18</c:f>
              <c:numCache>
                <c:formatCode>General</c:formatCode>
                <c:ptCount val="17"/>
                <c:pt idx="0">
                  <c:v>25.5</c:v>
                </c:pt>
                <c:pt idx="1">
                  <c:v>25</c:v>
                </c:pt>
                <c:pt idx="2">
                  <c:v>25.5</c:v>
                </c:pt>
                <c:pt idx="3">
                  <c:v>26</c:v>
                </c:pt>
                <c:pt idx="4">
                  <c:v>25</c:v>
                </c:pt>
                <c:pt idx="5">
                  <c:v>22</c:v>
                </c:pt>
                <c:pt idx="6">
                  <c:v>22.2</c:v>
                </c:pt>
                <c:pt idx="7">
                  <c:v>25.2</c:v>
                </c:pt>
                <c:pt idx="8">
                  <c:v>24.3</c:v>
                </c:pt>
                <c:pt idx="9">
                  <c:v>23.8</c:v>
                </c:pt>
                <c:pt idx="10">
                  <c:v>20.3</c:v>
                </c:pt>
                <c:pt idx="11">
                  <c:v>20.3</c:v>
                </c:pt>
                <c:pt idx="12">
                  <c:v>19.5</c:v>
                </c:pt>
                <c:pt idx="13">
                  <c:v>19</c:v>
                </c:pt>
                <c:pt idx="14">
                  <c:v>22.6</c:v>
                </c:pt>
                <c:pt idx="15">
                  <c:v>26.3</c:v>
                </c:pt>
                <c:pt idx="16">
                  <c:v>24.3</c:v>
                </c:pt>
              </c:numCache>
            </c:numRef>
          </c:xVal>
          <c:yVal>
            <c:numRef>
              <c:f>thomasi!$G$2:$G$18</c:f>
              <c:numCache>
                <c:formatCode>General</c:formatCode>
                <c:ptCount val="17"/>
                <c:pt idx="0">
                  <c:v>20.2</c:v>
                </c:pt>
                <c:pt idx="1">
                  <c:v>20.6</c:v>
                </c:pt>
                <c:pt idx="2">
                  <c:v>19.5</c:v>
                </c:pt>
                <c:pt idx="3">
                  <c:v>18.899999999999999</c:v>
                </c:pt>
                <c:pt idx="4">
                  <c:v>20.3</c:v>
                </c:pt>
                <c:pt idx="5">
                  <c:v>16.899999999999999</c:v>
                </c:pt>
                <c:pt idx="6">
                  <c:v>16.8</c:v>
                </c:pt>
                <c:pt idx="7">
                  <c:v>16.3</c:v>
                </c:pt>
                <c:pt idx="8">
                  <c:v>19.2</c:v>
                </c:pt>
                <c:pt idx="9">
                  <c:v>18.2</c:v>
                </c:pt>
                <c:pt idx="10">
                  <c:v>14.5</c:v>
                </c:pt>
                <c:pt idx="11">
                  <c:v>14.1</c:v>
                </c:pt>
                <c:pt idx="12">
                  <c:v>14.9</c:v>
                </c:pt>
                <c:pt idx="13">
                  <c:v>14.6</c:v>
                </c:pt>
                <c:pt idx="14">
                  <c:v>16.100000000000001</c:v>
                </c:pt>
                <c:pt idx="15">
                  <c:v>17.100000000000001</c:v>
                </c:pt>
                <c:pt idx="16">
                  <c:v>18.899999999999999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750976"/>
        <c:axId val="90752512"/>
      </c:scatterChart>
      <c:valAx>
        <c:axId val="90750976"/>
        <c:scaling>
          <c:orientation val="minMax"/>
          <c:min val="1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752512"/>
        <c:crosses val="autoZero"/>
        <c:crossBetween val="midCat"/>
      </c:valAx>
      <c:valAx>
        <c:axId val="90752512"/>
        <c:scaling>
          <c:orientation val="minMax"/>
          <c:max val="24"/>
          <c:min val="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75097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85219850663313E-2"/>
          <c:y val="4.2288128618069055E-2"/>
          <c:w val="0.86141644244155013"/>
          <c:h val="0.8320363613084950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9.2804024496937962E-4"/>
                  <c:y val="0.4243715368912219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thomasi!$F$22:$F$80</c:f>
              <c:numCache>
                <c:formatCode>General</c:formatCode>
                <c:ptCount val="59"/>
                <c:pt idx="0">
                  <c:v>22</c:v>
                </c:pt>
                <c:pt idx="1">
                  <c:v>19.600000000000001</c:v>
                </c:pt>
                <c:pt idx="2">
                  <c:v>19.600000000000001</c:v>
                </c:pt>
                <c:pt idx="3">
                  <c:v>19.600000000000001</c:v>
                </c:pt>
                <c:pt idx="4">
                  <c:v>19.600000000000001</c:v>
                </c:pt>
                <c:pt idx="5">
                  <c:v>19.8</c:v>
                </c:pt>
                <c:pt idx="6">
                  <c:v>22</c:v>
                </c:pt>
                <c:pt idx="7">
                  <c:v>22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  <c:pt idx="13">
                  <c:v>22.5</c:v>
                </c:pt>
                <c:pt idx="14">
                  <c:v>22.5</c:v>
                </c:pt>
                <c:pt idx="15">
                  <c:v>19.5</c:v>
                </c:pt>
                <c:pt idx="16">
                  <c:v>19.5</c:v>
                </c:pt>
                <c:pt idx="17">
                  <c:v>19.5</c:v>
                </c:pt>
                <c:pt idx="18">
                  <c:v>19.399999999999999</c:v>
                </c:pt>
                <c:pt idx="19">
                  <c:v>19.399999999999999</c:v>
                </c:pt>
                <c:pt idx="20">
                  <c:v>19.399999999999999</c:v>
                </c:pt>
                <c:pt idx="21">
                  <c:v>19.399999999999999</c:v>
                </c:pt>
                <c:pt idx="22">
                  <c:v>19.600000000000001</c:v>
                </c:pt>
                <c:pt idx="23">
                  <c:v>19.600000000000001</c:v>
                </c:pt>
                <c:pt idx="24">
                  <c:v>19.600000000000001</c:v>
                </c:pt>
                <c:pt idx="25">
                  <c:v>19.600000000000001</c:v>
                </c:pt>
                <c:pt idx="26">
                  <c:v>19.600000000000001</c:v>
                </c:pt>
                <c:pt idx="27">
                  <c:v>21.1</c:v>
                </c:pt>
                <c:pt idx="28">
                  <c:v>21.1</c:v>
                </c:pt>
                <c:pt idx="29">
                  <c:v>21.1</c:v>
                </c:pt>
                <c:pt idx="30">
                  <c:v>23</c:v>
                </c:pt>
                <c:pt idx="31">
                  <c:v>22</c:v>
                </c:pt>
                <c:pt idx="32">
                  <c:v>20.3</c:v>
                </c:pt>
                <c:pt idx="33">
                  <c:v>21.7</c:v>
                </c:pt>
                <c:pt idx="34">
                  <c:v>21.1</c:v>
                </c:pt>
                <c:pt idx="35">
                  <c:v>21.1</c:v>
                </c:pt>
                <c:pt idx="36">
                  <c:v>21.1</c:v>
                </c:pt>
                <c:pt idx="37">
                  <c:v>21.1</c:v>
                </c:pt>
                <c:pt idx="38">
                  <c:v>21.1</c:v>
                </c:pt>
                <c:pt idx="39">
                  <c:v>20.3</c:v>
                </c:pt>
                <c:pt idx="40">
                  <c:v>20.3</c:v>
                </c:pt>
                <c:pt idx="41">
                  <c:v>20.3</c:v>
                </c:pt>
                <c:pt idx="42">
                  <c:v>20.3</c:v>
                </c:pt>
                <c:pt idx="43">
                  <c:v>20.3</c:v>
                </c:pt>
                <c:pt idx="44">
                  <c:v>20.3</c:v>
                </c:pt>
                <c:pt idx="45">
                  <c:v>20.3</c:v>
                </c:pt>
                <c:pt idx="46">
                  <c:v>20.3</c:v>
                </c:pt>
                <c:pt idx="47">
                  <c:v>22</c:v>
                </c:pt>
                <c:pt idx="48">
                  <c:v>24.5</c:v>
                </c:pt>
                <c:pt idx="49">
                  <c:v>24.5</c:v>
                </c:pt>
                <c:pt idx="50">
                  <c:v>24.5</c:v>
                </c:pt>
                <c:pt idx="51">
                  <c:v>24.5</c:v>
                </c:pt>
                <c:pt idx="52">
                  <c:v>22</c:v>
                </c:pt>
                <c:pt idx="53">
                  <c:v>22</c:v>
                </c:pt>
                <c:pt idx="54">
                  <c:v>21.2</c:v>
                </c:pt>
                <c:pt idx="55">
                  <c:v>21.2</c:v>
                </c:pt>
                <c:pt idx="56">
                  <c:v>21.2</c:v>
                </c:pt>
                <c:pt idx="57">
                  <c:v>21.2</c:v>
                </c:pt>
                <c:pt idx="58">
                  <c:v>21.2</c:v>
                </c:pt>
              </c:numCache>
            </c:numRef>
          </c:xVal>
          <c:yVal>
            <c:numRef>
              <c:f>thomasi!$G$22:$G$80</c:f>
              <c:numCache>
                <c:formatCode>General</c:formatCode>
                <c:ptCount val="59"/>
                <c:pt idx="0">
                  <c:v>18.5</c:v>
                </c:pt>
                <c:pt idx="1">
                  <c:v>15.184381780000001</c:v>
                </c:pt>
                <c:pt idx="2">
                  <c:v>15.906680809999999</c:v>
                </c:pt>
                <c:pt idx="3">
                  <c:v>15.11169514</c:v>
                </c:pt>
                <c:pt idx="4">
                  <c:v>14.85148515</c:v>
                </c:pt>
                <c:pt idx="5">
                  <c:v>15.2866242</c:v>
                </c:pt>
                <c:pt idx="6">
                  <c:v>17.2</c:v>
                </c:pt>
                <c:pt idx="7">
                  <c:v>18</c:v>
                </c:pt>
                <c:pt idx="8">
                  <c:v>19.3</c:v>
                </c:pt>
                <c:pt idx="9">
                  <c:v>20</c:v>
                </c:pt>
                <c:pt idx="10">
                  <c:v>20.100000000000001</c:v>
                </c:pt>
                <c:pt idx="11">
                  <c:v>19.899999999999999</c:v>
                </c:pt>
                <c:pt idx="12">
                  <c:v>19.600000000000001</c:v>
                </c:pt>
                <c:pt idx="13">
                  <c:v>17.399999999999999</c:v>
                </c:pt>
                <c:pt idx="14">
                  <c:v>17.5</c:v>
                </c:pt>
                <c:pt idx="15">
                  <c:v>15.4</c:v>
                </c:pt>
                <c:pt idx="16">
                  <c:v>14.9</c:v>
                </c:pt>
                <c:pt idx="17">
                  <c:v>15.8</c:v>
                </c:pt>
                <c:pt idx="18">
                  <c:v>15.54404145</c:v>
                </c:pt>
                <c:pt idx="19">
                  <c:v>15.48886738</c:v>
                </c:pt>
                <c:pt idx="20">
                  <c:v>15.492253870000001</c:v>
                </c:pt>
                <c:pt idx="21">
                  <c:v>14.6780303</c:v>
                </c:pt>
                <c:pt idx="22">
                  <c:v>14.83541956</c:v>
                </c:pt>
                <c:pt idx="23">
                  <c:v>14.24979044</c:v>
                </c:pt>
                <c:pt idx="24">
                  <c:v>15.328019619999999</c:v>
                </c:pt>
                <c:pt idx="25">
                  <c:v>15.141540490000001</c:v>
                </c:pt>
                <c:pt idx="26">
                  <c:v>14.95726496</c:v>
                </c:pt>
                <c:pt idx="27">
                  <c:v>17.391304349999999</c:v>
                </c:pt>
                <c:pt idx="28">
                  <c:v>17.699115039999999</c:v>
                </c:pt>
                <c:pt idx="29">
                  <c:v>19.305019309999999</c:v>
                </c:pt>
                <c:pt idx="30">
                  <c:v>18.23416507</c:v>
                </c:pt>
                <c:pt idx="31" formatCode="0.0">
                  <c:v>18.024032042723633</c:v>
                </c:pt>
                <c:pt idx="32" formatCode="0.0">
                  <c:v>18.994413407821227</c:v>
                </c:pt>
                <c:pt idx="33" formatCode="0.0">
                  <c:v>17.113095238095237</c:v>
                </c:pt>
                <c:pt idx="34">
                  <c:v>17.661097850000001</c:v>
                </c:pt>
                <c:pt idx="35">
                  <c:v>17.45068285</c:v>
                </c:pt>
                <c:pt idx="36">
                  <c:v>17.621145370000001</c:v>
                </c:pt>
                <c:pt idx="37">
                  <c:v>17.798286090000001</c:v>
                </c:pt>
                <c:pt idx="38">
                  <c:v>18.140589569999999</c:v>
                </c:pt>
                <c:pt idx="39" formatCode="0.0">
                  <c:v>16.889514426460238</c:v>
                </c:pt>
                <c:pt idx="40" formatCode="0.0">
                  <c:v>16.284680337756335</c:v>
                </c:pt>
                <c:pt idx="41" formatCode="0.0">
                  <c:v>15.815085158150852</c:v>
                </c:pt>
                <c:pt idx="42" formatCode="0.0">
                  <c:v>16.655100624566273</c:v>
                </c:pt>
                <c:pt idx="43" formatCode="0.0">
                  <c:v>17.170891251022077</c:v>
                </c:pt>
                <c:pt idx="44" formatCode="0.0">
                  <c:v>16.511867905056761</c:v>
                </c:pt>
                <c:pt idx="45" formatCode="0.0">
                  <c:v>17.456359102244388</c:v>
                </c:pt>
                <c:pt idx="46" formatCode="0.0">
                  <c:v>18.385291766586732</c:v>
                </c:pt>
                <c:pt idx="47">
                  <c:v>16.620498609999999</c:v>
                </c:pt>
                <c:pt idx="48">
                  <c:v>19.867549669999999</c:v>
                </c:pt>
                <c:pt idx="49">
                  <c:v>22.058823530000002</c:v>
                </c:pt>
                <c:pt idx="50">
                  <c:v>21.1038961</c:v>
                </c:pt>
                <c:pt idx="51">
                  <c:v>21.598272139999999</c:v>
                </c:pt>
                <c:pt idx="52">
                  <c:v>19</c:v>
                </c:pt>
                <c:pt idx="53">
                  <c:v>19.100000000000001</c:v>
                </c:pt>
                <c:pt idx="54">
                  <c:v>16.589861750000001</c:v>
                </c:pt>
                <c:pt idx="55">
                  <c:v>16.73173452</c:v>
                </c:pt>
                <c:pt idx="56">
                  <c:v>16.405135520000002</c:v>
                </c:pt>
                <c:pt idx="57">
                  <c:v>17.36745887</c:v>
                </c:pt>
                <c:pt idx="58">
                  <c:v>17.331022529999998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232128"/>
        <c:axId val="91233664"/>
      </c:scatterChart>
      <c:valAx>
        <c:axId val="91232128"/>
        <c:scaling>
          <c:orientation val="minMax"/>
          <c:min val="1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233664"/>
        <c:crosses val="autoZero"/>
        <c:crossBetween val="midCat"/>
      </c:valAx>
      <c:valAx>
        <c:axId val="91233664"/>
        <c:scaling>
          <c:orientation val="minMax"/>
          <c:min val="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232128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TW data: Ohio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37625840887536116"/>
                  <c:y val="0.40478616643507798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thomasi!$F$2:$F$11</c:f>
              <c:numCache>
                <c:formatCode>General</c:formatCode>
                <c:ptCount val="10"/>
                <c:pt idx="0">
                  <c:v>25.5</c:v>
                </c:pt>
                <c:pt idx="1">
                  <c:v>25</c:v>
                </c:pt>
                <c:pt idx="2">
                  <c:v>25.5</c:v>
                </c:pt>
                <c:pt idx="3">
                  <c:v>26</c:v>
                </c:pt>
                <c:pt idx="4">
                  <c:v>25</c:v>
                </c:pt>
                <c:pt idx="5">
                  <c:v>22</c:v>
                </c:pt>
                <c:pt idx="6">
                  <c:v>22.2</c:v>
                </c:pt>
                <c:pt idx="7">
                  <c:v>25.2</c:v>
                </c:pt>
                <c:pt idx="8">
                  <c:v>24.3</c:v>
                </c:pt>
                <c:pt idx="9">
                  <c:v>23.8</c:v>
                </c:pt>
              </c:numCache>
            </c:numRef>
          </c:xVal>
          <c:yVal>
            <c:numRef>
              <c:f>thomasi!$G$2:$G$11</c:f>
              <c:numCache>
                <c:formatCode>General</c:formatCode>
                <c:ptCount val="10"/>
                <c:pt idx="0">
                  <c:v>20.2</c:v>
                </c:pt>
                <c:pt idx="1">
                  <c:v>20.6</c:v>
                </c:pt>
                <c:pt idx="2">
                  <c:v>19.5</c:v>
                </c:pt>
                <c:pt idx="3">
                  <c:v>18.899999999999999</c:v>
                </c:pt>
                <c:pt idx="4">
                  <c:v>20.3</c:v>
                </c:pt>
                <c:pt idx="5">
                  <c:v>16.899999999999999</c:v>
                </c:pt>
                <c:pt idx="6">
                  <c:v>16.8</c:v>
                </c:pt>
                <c:pt idx="7">
                  <c:v>16.3</c:v>
                </c:pt>
                <c:pt idx="8">
                  <c:v>19.2</c:v>
                </c:pt>
                <c:pt idx="9">
                  <c:v>18.2</c:v>
                </c:pt>
              </c:numCache>
            </c:numRef>
          </c:yVal>
          <c:smooth val="0"/>
        </c:ser>
        <c:ser>
          <c:idx val="1"/>
          <c:order val="1"/>
          <c:tx>
            <c:v>DF data: Pennsylvania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thomasi!$F$187:$F$188</c:f>
              <c:numCache>
                <c:formatCode>General</c:formatCode>
                <c:ptCount val="2"/>
                <c:pt idx="0">
                  <c:v>20.3</c:v>
                </c:pt>
                <c:pt idx="1">
                  <c:v>24.5</c:v>
                </c:pt>
              </c:numCache>
            </c:numRef>
          </c:xVal>
          <c:yVal>
            <c:numRef>
              <c:f>thomasi!$G$187:$G$188</c:f>
              <c:numCache>
                <c:formatCode>General</c:formatCode>
                <c:ptCount val="2"/>
                <c:pt idx="0">
                  <c:v>16.8</c:v>
                </c:pt>
                <c:pt idx="1">
                  <c:v>20.7</c:v>
                </c:pt>
              </c:numCache>
            </c:numRef>
          </c:yVal>
          <c:smooth val="0"/>
        </c:ser>
        <c:ser>
          <c:idx val="2"/>
          <c:order val="2"/>
          <c:tx>
            <c:v>DF data: Georgia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>
                <a:solidFill>
                  <a:schemeClr val="accent3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thomasi!$F$190:$F$191</c:f>
              <c:numCache>
                <c:formatCode>General</c:formatCode>
                <c:ptCount val="2"/>
                <c:pt idx="0">
                  <c:v>19.399999999999999</c:v>
                </c:pt>
                <c:pt idx="1">
                  <c:v>26</c:v>
                </c:pt>
              </c:numCache>
            </c:numRef>
          </c:xVal>
          <c:yVal>
            <c:numRef>
              <c:f>thomasi!$G$190:$G$191</c:f>
              <c:numCache>
                <c:formatCode>General</c:formatCode>
                <c:ptCount val="2"/>
                <c:pt idx="0">
                  <c:v>15.2</c:v>
                </c:pt>
                <c:pt idx="1">
                  <c:v>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286528"/>
        <c:axId val="91370240"/>
      </c:scatterChart>
      <c:valAx>
        <c:axId val="91286528"/>
        <c:scaling>
          <c:orientation val="minMax"/>
          <c:max val="28"/>
          <c:min val="1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370240"/>
        <c:crosses val="autoZero"/>
        <c:crossBetween val="midCat"/>
      </c:valAx>
      <c:valAx>
        <c:axId val="91370240"/>
        <c:scaling>
          <c:orientation val="minMax"/>
          <c:max val="24"/>
          <c:min val="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286528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48281501577008756"/>
          <c:y val="0.59112443124540226"/>
          <c:w val="0.50037826154083687"/>
          <c:h val="0.26527095877721174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DF data: Georgia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20900796205505759"/>
                  <c:y val="0.3243772577208337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thomasi!$G$22:$G$48</c:f>
              <c:numCache>
                <c:formatCode>General</c:formatCode>
                <c:ptCount val="27"/>
                <c:pt idx="0">
                  <c:v>18.5</c:v>
                </c:pt>
                <c:pt idx="1">
                  <c:v>15.184381780000001</c:v>
                </c:pt>
                <c:pt idx="2">
                  <c:v>15.906680809999999</c:v>
                </c:pt>
                <c:pt idx="3">
                  <c:v>15.11169514</c:v>
                </c:pt>
                <c:pt idx="4">
                  <c:v>14.85148515</c:v>
                </c:pt>
                <c:pt idx="5">
                  <c:v>15.2866242</c:v>
                </c:pt>
                <c:pt idx="6">
                  <c:v>17.2</c:v>
                </c:pt>
                <c:pt idx="7">
                  <c:v>18</c:v>
                </c:pt>
                <c:pt idx="8">
                  <c:v>19.3</c:v>
                </c:pt>
                <c:pt idx="9">
                  <c:v>20</c:v>
                </c:pt>
                <c:pt idx="10">
                  <c:v>20.100000000000001</c:v>
                </c:pt>
                <c:pt idx="11">
                  <c:v>19.899999999999999</c:v>
                </c:pt>
                <c:pt idx="12">
                  <c:v>19.600000000000001</c:v>
                </c:pt>
                <c:pt idx="13">
                  <c:v>17.399999999999999</c:v>
                </c:pt>
                <c:pt idx="14">
                  <c:v>17.5</c:v>
                </c:pt>
                <c:pt idx="15">
                  <c:v>15.4</c:v>
                </c:pt>
                <c:pt idx="16">
                  <c:v>14.9</c:v>
                </c:pt>
                <c:pt idx="17">
                  <c:v>15.8</c:v>
                </c:pt>
                <c:pt idx="18">
                  <c:v>15.54404145</c:v>
                </c:pt>
                <c:pt idx="19">
                  <c:v>15.48886738</c:v>
                </c:pt>
                <c:pt idx="20">
                  <c:v>15.492253870000001</c:v>
                </c:pt>
                <c:pt idx="21">
                  <c:v>14.6780303</c:v>
                </c:pt>
                <c:pt idx="22">
                  <c:v>14.83541956</c:v>
                </c:pt>
                <c:pt idx="23">
                  <c:v>14.24979044</c:v>
                </c:pt>
                <c:pt idx="24">
                  <c:v>15.328019619999999</c:v>
                </c:pt>
                <c:pt idx="25">
                  <c:v>15.141540490000001</c:v>
                </c:pt>
                <c:pt idx="26">
                  <c:v>14.95726496</c:v>
                </c:pt>
              </c:numCache>
            </c:numRef>
          </c:xVal>
          <c:yVal>
            <c:numRef>
              <c:f>thomasi!$H$22:$H$48</c:f>
              <c:numCache>
                <c:formatCode>General</c:formatCode>
                <c:ptCount val="27"/>
                <c:pt idx="0">
                  <c:v>7.1689999999999996</c:v>
                </c:pt>
                <c:pt idx="1">
                  <c:v>5.7320000000000002</c:v>
                </c:pt>
                <c:pt idx="2">
                  <c:v>5.6310000000000002</c:v>
                </c:pt>
                <c:pt idx="3">
                  <c:v>5.4509999999999996</c:v>
                </c:pt>
                <c:pt idx="4">
                  <c:v>5.7370000000000001</c:v>
                </c:pt>
                <c:pt idx="5">
                  <c:v>5.5490000000000004</c:v>
                </c:pt>
                <c:pt idx="6">
                  <c:v>6.9269999999999996</c:v>
                </c:pt>
                <c:pt idx="7">
                  <c:v>7.0410000000000004</c:v>
                </c:pt>
                <c:pt idx="8">
                  <c:v>8.0909999999999993</c:v>
                </c:pt>
                <c:pt idx="9">
                  <c:v>7.2469999999999999</c:v>
                </c:pt>
                <c:pt idx="10">
                  <c:v>7.22</c:v>
                </c:pt>
                <c:pt idx="11">
                  <c:v>7.524</c:v>
                </c:pt>
                <c:pt idx="12">
                  <c:v>7.36</c:v>
                </c:pt>
                <c:pt idx="13">
                  <c:v>6.8849999999999998</c:v>
                </c:pt>
                <c:pt idx="14">
                  <c:v>6.8049999999999997</c:v>
                </c:pt>
                <c:pt idx="15">
                  <c:v>5.5629999999999997</c:v>
                </c:pt>
                <c:pt idx="16">
                  <c:v>5.98</c:v>
                </c:pt>
                <c:pt idx="17">
                  <c:v>5.6479999999999997</c:v>
                </c:pt>
                <c:pt idx="18">
                  <c:v>5.7770000000000001</c:v>
                </c:pt>
                <c:pt idx="19">
                  <c:v>5.6769999999999996</c:v>
                </c:pt>
                <c:pt idx="20">
                  <c:v>5.43</c:v>
                </c:pt>
                <c:pt idx="21">
                  <c:v>5.4720000000000004</c:v>
                </c:pt>
                <c:pt idx="22">
                  <c:v>5.6369999999999996</c:v>
                </c:pt>
                <c:pt idx="23">
                  <c:v>5.5549999999999997</c:v>
                </c:pt>
                <c:pt idx="24">
                  <c:v>5.5640000000000001</c:v>
                </c:pt>
                <c:pt idx="25">
                  <c:v>5.6509999999999998</c:v>
                </c:pt>
                <c:pt idx="26">
                  <c:v>5.4969999999999999</c:v>
                </c:pt>
              </c:numCache>
            </c:numRef>
          </c:yVal>
          <c:smooth val="0"/>
        </c:ser>
        <c:ser>
          <c:idx val="1"/>
          <c:order val="1"/>
          <c:tx>
            <c:v>DF Data: Pennsylvania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thomasi!$N$187:$N$188</c:f>
              <c:numCache>
                <c:formatCode>General</c:formatCode>
                <c:ptCount val="2"/>
                <c:pt idx="0">
                  <c:v>14</c:v>
                </c:pt>
                <c:pt idx="1">
                  <c:v>21</c:v>
                </c:pt>
              </c:numCache>
            </c:numRef>
          </c:xVal>
          <c:yVal>
            <c:numRef>
              <c:f>thomasi!$O$187:$O$188</c:f>
              <c:numCache>
                <c:formatCode>General</c:formatCode>
                <c:ptCount val="2"/>
                <c:pt idx="0">
                  <c:v>5.2843</c:v>
                </c:pt>
                <c:pt idx="1">
                  <c:v>7.7657999999999996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6720"/>
        <c:axId val="91408256"/>
      </c:scatterChart>
      <c:valAx>
        <c:axId val="91406720"/>
        <c:scaling>
          <c:orientation val="minMax"/>
          <c:max val="23"/>
          <c:min val="13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408256"/>
        <c:crosses val="autoZero"/>
        <c:crossBetween val="midCat"/>
        <c:majorUnit val="2"/>
      </c:valAx>
      <c:valAx>
        <c:axId val="91408256"/>
        <c:scaling>
          <c:orientation val="minMax"/>
          <c:max val="8.5"/>
          <c:min val="4.5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406720"/>
        <c:crosses val="autoZero"/>
        <c:crossBetween val="midCat"/>
        <c:majorUnit val="0.5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42262742314443402"/>
          <c:y val="0.68467465956999274"/>
          <c:w val="0.55221534415116347"/>
          <c:h val="0.16491280053407964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85219850663313E-2"/>
          <c:y val="4.2288128618069055E-2"/>
          <c:w val="0.86141644244155013"/>
          <c:h val="0.8320363613084950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4.1724469975844211E-2"/>
                  <c:y val="0.5043786526684164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thomasi!$G$19:$G$80</c:f>
              <c:numCache>
                <c:formatCode>General</c:formatCode>
                <c:ptCount val="62"/>
                <c:pt idx="0" formatCode="0.0">
                  <c:v>19.593067068575735</c:v>
                </c:pt>
                <c:pt idx="1">
                  <c:v>21.2</c:v>
                </c:pt>
                <c:pt idx="2">
                  <c:v>22</c:v>
                </c:pt>
                <c:pt idx="3">
                  <c:v>18.5</c:v>
                </c:pt>
                <c:pt idx="4">
                  <c:v>15.184381780000001</c:v>
                </c:pt>
                <c:pt idx="5">
                  <c:v>15.906680809999999</c:v>
                </c:pt>
                <c:pt idx="6">
                  <c:v>15.11169514</c:v>
                </c:pt>
                <c:pt idx="7">
                  <c:v>14.85148515</c:v>
                </c:pt>
                <c:pt idx="8">
                  <c:v>15.2866242</c:v>
                </c:pt>
                <c:pt idx="9">
                  <c:v>17.2</c:v>
                </c:pt>
                <c:pt idx="10">
                  <c:v>18</c:v>
                </c:pt>
                <c:pt idx="11">
                  <c:v>19.3</c:v>
                </c:pt>
                <c:pt idx="12">
                  <c:v>20</c:v>
                </c:pt>
                <c:pt idx="13">
                  <c:v>20.100000000000001</c:v>
                </c:pt>
                <c:pt idx="14">
                  <c:v>19.899999999999999</c:v>
                </c:pt>
                <c:pt idx="15">
                  <c:v>19.600000000000001</c:v>
                </c:pt>
                <c:pt idx="16">
                  <c:v>17.399999999999999</c:v>
                </c:pt>
                <c:pt idx="17">
                  <c:v>17.5</c:v>
                </c:pt>
                <c:pt idx="18">
                  <c:v>15.4</c:v>
                </c:pt>
                <c:pt idx="19">
                  <c:v>14.9</c:v>
                </c:pt>
                <c:pt idx="20">
                  <c:v>15.8</c:v>
                </c:pt>
                <c:pt idx="21">
                  <c:v>15.54404145</c:v>
                </c:pt>
                <c:pt idx="22">
                  <c:v>15.48886738</c:v>
                </c:pt>
                <c:pt idx="23">
                  <c:v>15.492253870000001</c:v>
                </c:pt>
                <c:pt idx="24">
                  <c:v>14.6780303</c:v>
                </c:pt>
                <c:pt idx="25">
                  <c:v>14.83541956</c:v>
                </c:pt>
                <c:pt idx="26">
                  <c:v>14.24979044</c:v>
                </c:pt>
                <c:pt idx="27">
                  <c:v>15.328019619999999</c:v>
                </c:pt>
                <c:pt idx="28">
                  <c:v>15.141540490000001</c:v>
                </c:pt>
                <c:pt idx="29">
                  <c:v>14.95726496</c:v>
                </c:pt>
                <c:pt idx="30">
                  <c:v>17.391304349999999</c:v>
                </c:pt>
                <c:pt idx="31">
                  <c:v>17.699115039999999</c:v>
                </c:pt>
                <c:pt idx="32">
                  <c:v>19.305019309999999</c:v>
                </c:pt>
                <c:pt idx="33">
                  <c:v>18.23416507</c:v>
                </c:pt>
                <c:pt idx="34" formatCode="0.0">
                  <c:v>18.024032042723633</c:v>
                </c:pt>
                <c:pt idx="35" formatCode="0.0">
                  <c:v>18.994413407821227</c:v>
                </c:pt>
                <c:pt idx="36" formatCode="0.0">
                  <c:v>17.113095238095237</c:v>
                </c:pt>
                <c:pt idx="37">
                  <c:v>17.661097850000001</c:v>
                </c:pt>
                <c:pt idx="38">
                  <c:v>17.45068285</c:v>
                </c:pt>
                <c:pt idx="39">
                  <c:v>17.621145370000001</c:v>
                </c:pt>
                <c:pt idx="40">
                  <c:v>17.798286090000001</c:v>
                </c:pt>
                <c:pt idx="41">
                  <c:v>18.140589569999999</c:v>
                </c:pt>
                <c:pt idx="42" formatCode="0.0">
                  <c:v>16.889514426460238</c:v>
                </c:pt>
                <c:pt idx="43" formatCode="0.0">
                  <c:v>16.284680337756335</c:v>
                </c:pt>
                <c:pt idx="44" formatCode="0.0">
                  <c:v>15.815085158150852</c:v>
                </c:pt>
                <c:pt idx="45" formatCode="0.0">
                  <c:v>16.655100624566273</c:v>
                </c:pt>
                <c:pt idx="46" formatCode="0.0">
                  <c:v>17.170891251022077</c:v>
                </c:pt>
                <c:pt idx="47" formatCode="0.0">
                  <c:v>16.511867905056761</c:v>
                </c:pt>
                <c:pt idx="48" formatCode="0.0">
                  <c:v>17.456359102244388</c:v>
                </c:pt>
                <c:pt idx="49" formatCode="0.0">
                  <c:v>18.385291766586732</c:v>
                </c:pt>
                <c:pt idx="50">
                  <c:v>16.620498609999999</c:v>
                </c:pt>
                <c:pt idx="51">
                  <c:v>19.867549669999999</c:v>
                </c:pt>
                <c:pt idx="52">
                  <c:v>22.058823530000002</c:v>
                </c:pt>
                <c:pt idx="53">
                  <c:v>21.1038961</c:v>
                </c:pt>
                <c:pt idx="54">
                  <c:v>21.598272139999999</c:v>
                </c:pt>
                <c:pt idx="55">
                  <c:v>19</c:v>
                </c:pt>
                <c:pt idx="56">
                  <c:v>19.100000000000001</c:v>
                </c:pt>
                <c:pt idx="57">
                  <c:v>16.589861750000001</c:v>
                </c:pt>
                <c:pt idx="58">
                  <c:v>16.73173452</c:v>
                </c:pt>
                <c:pt idx="59">
                  <c:v>16.405135520000002</c:v>
                </c:pt>
                <c:pt idx="60">
                  <c:v>17.36745887</c:v>
                </c:pt>
                <c:pt idx="61">
                  <c:v>17.331022529999998</c:v>
                </c:pt>
              </c:numCache>
            </c:numRef>
          </c:xVal>
          <c:yVal>
            <c:numRef>
              <c:f>thomasi!$H$19:$H$80</c:f>
              <c:numCache>
                <c:formatCode>General</c:formatCode>
                <c:ptCount val="62"/>
                <c:pt idx="0">
                  <c:v>7.0579999999999998</c:v>
                </c:pt>
                <c:pt idx="1">
                  <c:v>7.56</c:v>
                </c:pt>
                <c:pt idx="2">
                  <c:v>8.27</c:v>
                </c:pt>
                <c:pt idx="3">
                  <c:v>7.1689999999999996</c:v>
                </c:pt>
                <c:pt idx="4">
                  <c:v>5.7320000000000002</c:v>
                </c:pt>
                <c:pt idx="5">
                  <c:v>5.6310000000000002</c:v>
                </c:pt>
                <c:pt idx="6">
                  <c:v>5.4509999999999996</c:v>
                </c:pt>
                <c:pt idx="7">
                  <c:v>5.7370000000000001</c:v>
                </c:pt>
                <c:pt idx="8">
                  <c:v>5.5490000000000004</c:v>
                </c:pt>
                <c:pt idx="9">
                  <c:v>6.9269999999999996</c:v>
                </c:pt>
                <c:pt idx="10">
                  <c:v>7.0410000000000004</c:v>
                </c:pt>
                <c:pt idx="11">
                  <c:v>8.0909999999999993</c:v>
                </c:pt>
                <c:pt idx="12">
                  <c:v>7.2469999999999999</c:v>
                </c:pt>
                <c:pt idx="13">
                  <c:v>7.22</c:v>
                </c:pt>
                <c:pt idx="14">
                  <c:v>7.524</c:v>
                </c:pt>
                <c:pt idx="15">
                  <c:v>7.36</c:v>
                </c:pt>
                <c:pt idx="16">
                  <c:v>6.8849999999999998</c:v>
                </c:pt>
                <c:pt idx="17">
                  <c:v>6.8049999999999997</c:v>
                </c:pt>
                <c:pt idx="18">
                  <c:v>5.5629999999999997</c:v>
                </c:pt>
                <c:pt idx="19">
                  <c:v>5.98</c:v>
                </c:pt>
                <c:pt idx="20">
                  <c:v>5.6479999999999997</c:v>
                </c:pt>
                <c:pt idx="21">
                  <c:v>5.7770000000000001</c:v>
                </c:pt>
                <c:pt idx="22">
                  <c:v>5.6769999999999996</c:v>
                </c:pt>
                <c:pt idx="23">
                  <c:v>5.43</c:v>
                </c:pt>
                <c:pt idx="24">
                  <c:v>5.4720000000000004</c:v>
                </c:pt>
                <c:pt idx="25">
                  <c:v>5.6369999999999996</c:v>
                </c:pt>
                <c:pt idx="26">
                  <c:v>5.5549999999999997</c:v>
                </c:pt>
                <c:pt idx="27">
                  <c:v>5.5640000000000001</c:v>
                </c:pt>
                <c:pt idx="28">
                  <c:v>5.6509999999999998</c:v>
                </c:pt>
                <c:pt idx="29">
                  <c:v>5.4969999999999999</c:v>
                </c:pt>
                <c:pt idx="30">
                  <c:v>6.44</c:v>
                </c:pt>
                <c:pt idx="31">
                  <c:v>6.4980000000000002</c:v>
                </c:pt>
                <c:pt idx="32">
                  <c:v>7.3029999999999999</c:v>
                </c:pt>
                <c:pt idx="33">
                  <c:v>6.9189999999999996</c:v>
                </c:pt>
                <c:pt idx="34">
                  <c:v>6.3070000000000004</c:v>
                </c:pt>
                <c:pt idx="35">
                  <c:v>6.944</c:v>
                </c:pt>
                <c:pt idx="36">
                  <c:v>6.6289999999999996</c:v>
                </c:pt>
                <c:pt idx="37">
                  <c:v>7.2169999999999996</c:v>
                </c:pt>
                <c:pt idx="38">
                  <c:v>6.4249999999999998</c:v>
                </c:pt>
                <c:pt idx="39">
                  <c:v>6.44</c:v>
                </c:pt>
                <c:pt idx="40">
                  <c:v>6.64</c:v>
                </c:pt>
                <c:pt idx="41">
                  <c:v>6.5149999999999997</c:v>
                </c:pt>
                <c:pt idx="42">
                  <c:v>6.3570000000000002</c:v>
                </c:pt>
                <c:pt idx="43">
                  <c:v>6.1619999999999999</c:v>
                </c:pt>
                <c:pt idx="44">
                  <c:v>5.7210000000000001</c:v>
                </c:pt>
                <c:pt idx="45">
                  <c:v>6.52</c:v>
                </c:pt>
                <c:pt idx="46">
                  <c:v>6.2919999999999998</c:v>
                </c:pt>
                <c:pt idx="47">
                  <c:v>6.6760000000000002</c:v>
                </c:pt>
                <c:pt idx="48">
                  <c:v>6.7389999999999999</c:v>
                </c:pt>
                <c:pt idx="49">
                  <c:v>6.694</c:v>
                </c:pt>
                <c:pt idx="50">
                  <c:v>6.0609999999999999</c:v>
                </c:pt>
                <c:pt idx="51">
                  <c:v>7.3630000000000004</c:v>
                </c:pt>
                <c:pt idx="52">
                  <c:v>7.6449999999999996</c:v>
                </c:pt>
                <c:pt idx="53">
                  <c:v>7.7359999999999998</c:v>
                </c:pt>
                <c:pt idx="54">
                  <c:v>8.048</c:v>
                </c:pt>
                <c:pt idx="55">
                  <c:v>6.907</c:v>
                </c:pt>
                <c:pt idx="56">
                  <c:v>7.0209999999999999</c:v>
                </c:pt>
                <c:pt idx="57">
                  <c:v>6.3129999999999997</c:v>
                </c:pt>
                <c:pt idx="58">
                  <c:v>6.05</c:v>
                </c:pt>
                <c:pt idx="59">
                  <c:v>6.093</c:v>
                </c:pt>
                <c:pt idx="60">
                  <c:v>6.2089999999999996</c:v>
                </c:pt>
                <c:pt idx="61">
                  <c:v>6.2050000000000001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704704"/>
        <c:axId val="91706496"/>
      </c:scatterChart>
      <c:valAx>
        <c:axId val="91704704"/>
        <c:scaling>
          <c:orientation val="minMax"/>
          <c:max val="23"/>
          <c:min val="13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706496"/>
        <c:crosses val="autoZero"/>
        <c:crossBetween val="midCat"/>
        <c:majorUnit val="2"/>
      </c:valAx>
      <c:valAx>
        <c:axId val="91706496"/>
        <c:scaling>
          <c:orientation val="minMax"/>
          <c:max val="8.5"/>
          <c:min val="4.5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704704"/>
        <c:crosses val="autoZero"/>
        <c:crossBetween val="midCat"/>
        <c:majorUnit val="0.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7.0071047153588556E-2"/>
                  <c:y val="0.5716102716890118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trendline>
            <c:trendlineType val="linear"/>
            <c:dispRSqr val="0"/>
            <c:dispEq val="0"/>
          </c:trendline>
          <c:xVal>
            <c:numRef>
              <c:f>exigua!$G$2:$G$201</c:f>
              <c:numCache>
                <c:formatCode>General</c:formatCode>
                <c:ptCount val="200"/>
                <c:pt idx="0">
                  <c:v>41.55</c:v>
                </c:pt>
                <c:pt idx="1">
                  <c:v>37.81</c:v>
                </c:pt>
                <c:pt idx="2">
                  <c:v>50.9</c:v>
                </c:pt>
                <c:pt idx="3">
                  <c:v>40.479999999999997</c:v>
                </c:pt>
                <c:pt idx="4">
                  <c:v>33.9</c:v>
                </c:pt>
                <c:pt idx="5">
                  <c:v>36</c:v>
                </c:pt>
                <c:pt idx="6">
                  <c:v>35.6</c:v>
                </c:pt>
                <c:pt idx="7">
                  <c:v>34.200000000000003</c:v>
                </c:pt>
                <c:pt idx="8">
                  <c:v>34</c:v>
                </c:pt>
                <c:pt idx="9" formatCode="0.0">
                  <c:v>45.454545454545453</c:v>
                </c:pt>
                <c:pt idx="10">
                  <c:v>36.590000000000003</c:v>
                </c:pt>
                <c:pt idx="11">
                  <c:v>31.79</c:v>
                </c:pt>
                <c:pt idx="12">
                  <c:v>40.700000000000003</c:v>
                </c:pt>
                <c:pt idx="13">
                  <c:v>46.9</c:v>
                </c:pt>
                <c:pt idx="14">
                  <c:v>44</c:v>
                </c:pt>
                <c:pt idx="15">
                  <c:v>40.700000000000003</c:v>
                </c:pt>
                <c:pt idx="16">
                  <c:v>41.002277900000003</c:v>
                </c:pt>
                <c:pt idx="17">
                  <c:v>39.525691700000003</c:v>
                </c:pt>
                <c:pt idx="18">
                  <c:v>41.009463719999999</c:v>
                </c:pt>
                <c:pt idx="19">
                  <c:v>37.20930233</c:v>
                </c:pt>
                <c:pt idx="20">
                  <c:v>35.460992910000002</c:v>
                </c:pt>
                <c:pt idx="21">
                  <c:v>36.409822179999999</c:v>
                </c:pt>
                <c:pt idx="22">
                  <c:v>44.1</c:v>
                </c:pt>
                <c:pt idx="23">
                  <c:v>42.2</c:v>
                </c:pt>
                <c:pt idx="24">
                  <c:v>42.4</c:v>
                </c:pt>
                <c:pt idx="25">
                  <c:v>41.3</c:v>
                </c:pt>
                <c:pt idx="26">
                  <c:v>40.299999999999997</c:v>
                </c:pt>
                <c:pt idx="27">
                  <c:v>31.6</c:v>
                </c:pt>
                <c:pt idx="28">
                  <c:v>29.7</c:v>
                </c:pt>
                <c:pt idx="29">
                  <c:v>36.850921270000001</c:v>
                </c:pt>
                <c:pt idx="30">
                  <c:v>34.100596760000002</c:v>
                </c:pt>
                <c:pt idx="31">
                  <c:v>36.097560979999997</c:v>
                </c:pt>
                <c:pt idx="32">
                  <c:v>35.1</c:v>
                </c:pt>
                <c:pt idx="33">
                  <c:v>31.05</c:v>
                </c:pt>
                <c:pt idx="34">
                  <c:v>31.37</c:v>
                </c:pt>
                <c:pt idx="35">
                  <c:v>28.1</c:v>
                </c:pt>
                <c:pt idx="36">
                  <c:v>40.785498490000002</c:v>
                </c:pt>
                <c:pt idx="37">
                  <c:v>41.39072848</c:v>
                </c:pt>
                <c:pt idx="38">
                  <c:v>41.786743520000002</c:v>
                </c:pt>
                <c:pt idx="39">
                  <c:v>41.379310340000004</c:v>
                </c:pt>
                <c:pt idx="40">
                  <c:v>40.561622460000002</c:v>
                </c:pt>
                <c:pt idx="41">
                  <c:v>40</c:v>
                </c:pt>
                <c:pt idx="42">
                  <c:v>40.816326529999998</c:v>
                </c:pt>
                <c:pt idx="43">
                  <c:v>42.049934299999997</c:v>
                </c:pt>
                <c:pt idx="44">
                  <c:v>40.257648949999997</c:v>
                </c:pt>
                <c:pt idx="45">
                  <c:v>41.257367389999999</c:v>
                </c:pt>
                <c:pt idx="46">
                  <c:v>42.857142860000003</c:v>
                </c:pt>
                <c:pt idx="47">
                  <c:v>36.529680370000001</c:v>
                </c:pt>
                <c:pt idx="48">
                  <c:v>39.711191339999999</c:v>
                </c:pt>
                <c:pt idx="49">
                  <c:v>34.858387800000003</c:v>
                </c:pt>
                <c:pt idx="50">
                  <c:v>40.557667930000001</c:v>
                </c:pt>
                <c:pt idx="51">
                  <c:v>35.582822090000001</c:v>
                </c:pt>
                <c:pt idx="52">
                  <c:v>42.553191490000003</c:v>
                </c:pt>
                <c:pt idx="53">
                  <c:v>42.028985509999998</c:v>
                </c:pt>
                <c:pt idx="54">
                  <c:v>36.93181818</c:v>
                </c:pt>
                <c:pt idx="55">
                  <c:v>44.534412959999997</c:v>
                </c:pt>
                <c:pt idx="56">
                  <c:v>37.239868569999999</c:v>
                </c:pt>
                <c:pt idx="57">
                  <c:v>39.436619720000003</c:v>
                </c:pt>
                <c:pt idx="58" formatCode="0.0">
                  <c:v>42.25352112676056</c:v>
                </c:pt>
                <c:pt idx="59" formatCode="0.0">
                  <c:v>36.075036075036074</c:v>
                </c:pt>
                <c:pt idx="60" formatCode="0.0">
                  <c:v>37.499999999999993</c:v>
                </c:pt>
                <c:pt idx="61" formatCode="0.0">
                  <c:v>37.549407114624508</c:v>
                </c:pt>
                <c:pt idx="62" formatCode="0.0">
                  <c:v>39.215686274509807</c:v>
                </c:pt>
                <c:pt idx="63" formatCode="0.0">
                  <c:v>42.222222222222221</c:v>
                </c:pt>
                <c:pt idx="64">
                  <c:v>35</c:v>
                </c:pt>
                <c:pt idx="65">
                  <c:v>37</c:v>
                </c:pt>
                <c:pt idx="66">
                  <c:v>37.122969840000003</c:v>
                </c:pt>
                <c:pt idx="67">
                  <c:v>37.919826649999997</c:v>
                </c:pt>
                <c:pt idx="68">
                  <c:v>36.847492320000001</c:v>
                </c:pt>
                <c:pt idx="69">
                  <c:v>26.84</c:v>
                </c:pt>
                <c:pt idx="70">
                  <c:v>23.46</c:v>
                </c:pt>
                <c:pt idx="71">
                  <c:v>22.79</c:v>
                </c:pt>
                <c:pt idx="72">
                  <c:v>27.98</c:v>
                </c:pt>
                <c:pt idx="73">
                  <c:v>32.450000000000003</c:v>
                </c:pt>
                <c:pt idx="74">
                  <c:v>41.37</c:v>
                </c:pt>
                <c:pt idx="75">
                  <c:v>36.76</c:v>
                </c:pt>
                <c:pt idx="76">
                  <c:v>35.380000000000003</c:v>
                </c:pt>
                <c:pt idx="77">
                  <c:v>36.11</c:v>
                </c:pt>
                <c:pt idx="78">
                  <c:v>35.71</c:v>
                </c:pt>
                <c:pt idx="79">
                  <c:v>40.799999999999997</c:v>
                </c:pt>
                <c:pt idx="80">
                  <c:v>41.3</c:v>
                </c:pt>
                <c:pt idx="81">
                  <c:v>30.17</c:v>
                </c:pt>
                <c:pt idx="82">
                  <c:v>30.62</c:v>
                </c:pt>
                <c:pt idx="83">
                  <c:v>30.14</c:v>
                </c:pt>
                <c:pt idx="84">
                  <c:v>35.1</c:v>
                </c:pt>
                <c:pt idx="85">
                  <c:v>29.93</c:v>
                </c:pt>
                <c:pt idx="86">
                  <c:v>28.93</c:v>
                </c:pt>
                <c:pt idx="87">
                  <c:v>28.79</c:v>
                </c:pt>
                <c:pt idx="88">
                  <c:v>28.86</c:v>
                </c:pt>
                <c:pt idx="89">
                  <c:v>29.04</c:v>
                </c:pt>
                <c:pt idx="90">
                  <c:v>29.06</c:v>
                </c:pt>
                <c:pt idx="91">
                  <c:v>30.54</c:v>
                </c:pt>
                <c:pt idx="92">
                  <c:v>28.08</c:v>
                </c:pt>
                <c:pt idx="93">
                  <c:v>27.06</c:v>
                </c:pt>
                <c:pt idx="94">
                  <c:v>27.24</c:v>
                </c:pt>
                <c:pt idx="95">
                  <c:v>28.34</c:v>
                </c:pt>
                <c:pt idx="96">
                  <c:v>29</c:v>
                </c:pt>
                <c:pt idx="97">
                  <c:v>38.299999999999997</c:v>
                </c:pt>
                <c:pt idx="98">
                  <c:v>38.200000000000003</c:v>
                </c:pt>
                <c:pt idx="99">
                  <c:v>50.2</c:v>
                </c:pt>
                <c:pt idx="100">
                  <c:v>33</c:v>
                </c:pt>
                <c:pt idx="101">
                  <c:v>51.7</c:v>
                </c:pt>
                <c:pt idx="102">
                  <c:v>44.1</c:v>
                </c:pt>
                <c:pt idx="103">
                  <c:v>42.9</c:v>
                </c:pt>
                <c:pt idx="104">
                  <c:v>43</c:v>
                </c:pt>
                <c:pt idx="105">
                  <c:v>42.4</c:v>
                </c:pt>
                <c:pt idx="106">
                  <c:v>33.9</c:v>
                </c:pt>
                <c:pt idx="107">
                  <c:v>34.6</c:v>
                </c:pt>
                <c:pt idx="108">
                  <c:v>35.200000000000003</c:v>
                </c:pt>
                <c:pt idx="109">
                  <c:v>37.6</c:v>
                </c:pt>
                <c:pt idx="110">
                  <c:v>34.799999999999997</c:v>
                </c:pt>
                <c:pt idx="111">
                  <c:v>35.1</c:v>
                </c:pt>
                <c:pt idx="112">
                  <c:v>30.8</c:v>
                </c:pt>
                <c:pt idx="113">
                  <c:v>33.200000000000003</c:v>
                </c:pt>
                <c:pt idx="114">
                  <c:v>33.799999999999997</c:v>
                </c:pt>
                <c:pt idx="115">
                  <c:v>37.6</c:v>
                </c:pt>
                <c:pt idx="116">
                  <c:v>37.799999999999997</c:v>
                </c:pt>
                <c:pt idx="117">
                  <c:v>34.743202420000003</c:v>
                </c:pt>
                <c:pt idx="118">
                  <c:v>36.505867010000003</c:v>
                </c:pt>
                <c:pt idx="119">
                  <c:v>40.128410909999999</c:v>
                </c:pt>
                <c:pt idx="120">
                  <c:v>32.402234640000003</c:v>
                </c:pt>
                <c:pt idx="121">
                  <c:v>38.243626059999997</c:v>
                </c:pt>
                <c:pt idx="122" formatCode="0.0">
                  <c:v>35.665294924554182</c:v>
                </c:pt>
                <c:pt idx="123" formatCode="0.0">
                  <c:v>34.371643394199786</c:v>
                </c:pt>
                <c:pt idx="124" formatCode="0.0">
                  <c:v>45.351473922902493</c:v>
                </c:pt>
                <c:pt idx="125" formatCode="0.0">
                  <c:v>44.289044289044291</c:v>
                </c:pt>
                <c:pt idx="126" formatCode="0.0">
                  <c:v>42</c:v>
                </c:pt>
                <c:pt idx="127">
                  <c:v>38.46</c:v>
                </c:pt>
                <c:pt idx="128">
                  <c:v>41.28</c:v>
                </c:pt>
                <c:pt idx="129">
                  <c:v>46.38</c:v>
                </c:pt>
                <c:pt idx="130">
                  <c:v>46.1</c:v>
                </c:pt>
                <c:pt idx="131">
                  <c:v>51.9</c:v>
                </c:pt>
                <c:pt idx="132">
                  <c:v>47.66</c:v>
                </c:pt>
                <c:pt idx="133">
                  <c:v>32.57</c:v>
                </c:pt>
                <c:pt idx="134">
                  <c:v>40.17</c:v>
                </c:pt>
                <c:pt idx="135">
                  <c:v>28.34</c:v>
                </c:pt>
                <c:pt idx="136">
                  <c:v>28.1</c:v>
                </c:pt>
                <c:pt idx="137">
                  <c:v>28</c:v>
                </c:pt>
                <c:pt idx="138">
                  <c:v>29.8</c:v>
                </c:pt>
                <c:pt idx="139">
                  <c:v>37.6</c:v>
                </c:pt>
                <c:pt idx="140">
                  <c:v>26.5</c:v>
                </c:pt>
                <c:pt idx="141">
                  <c:v>27.7</c:v>
                </c:pt>
                <c:pt idx="142">
                  <c:v>28.3</c:v>
                </c:pt>
                <c:pt idx="143">
                  <c:v>42.9</c:v>
                </c:pt>
                <c:pt idx="144">
                  <c:v>37.5</c:v>
                </c:pt>
                <c:pt idx="145">
                  <c:v>39</c:v>
                </c:pt>
                <c:pt idx="146">
                  <c:v>38.6</c:v>
                </c:pt>
                <c:pt idx="147">
                  <c:v>37.700000000000003</c:v>
                </c:pt>
                <c:pt idx="148">
                  <c:v>35.9</c:v>
                </c:pt>
                <c:pt idx="149">
                  <c:v>40.299999999999997</c:v>
                </c:pt>
                <c:pt idx="150">
                  <c:v>41.4</c:v>
                </c:pt>
                <c:pt idx="151">
                  <c:v>46.6</c:v>
                </c:pt>
                <c:pt idx="152">
                  <c:v>45.6</c:v>
                </c:pt>
                <c:pt idx="153">
                  <c:v>45.3</c:v>
                </c:pt>
                <c:pt idx="154">
                  <c:v>46.7</c:v>
                </c:pt>
                <c:pt idx="155">
                  <c:v>45.5</c:v>
                </c:pt>
                <c:pt idx="156">
                  <c:v>46.4</c:v>
                </c:pt>
                <c:pt idx="157">
                  <c:v>42.7</c:v>
                </c:pt>
                <c:pt idx="158">
                  <c:v>43</c:v>
                </c:pt>
                <c:pt idx="159">
                  <c:v>38.1</c:v>
                </c:pt>
                <c:pt idx="160">
                  <c:v>46.8</c:v>
                </c:pt>
                <c:pt idx="162">
                  <c:v>34.700000000000003</c:v>
                </c:pt>
                <c:pt idx="164">
                  <c:v>50</c:v>
                </c:pt>
                <c:pt idx="166">
                  <c:v>38.6</c:v>
                </c:pt>
                <c:pt idx="167">
                  <c:v>40.9</c:v>
                </c:pt>
                <c:pt idx="168">
                  <c:v>42</c:v>
                </c:pt>
                <c:pt idx="169">
                  <c:v>41.1</c:v>
                </c:pt>
                <c:pt idx="170">
                  <c:v>46.8</c:v>
                </c:pt>
                <c:pt idx="171">
                  <c:v>46.6</c:v>
                </c:pt>
                <c:pt idx="172">
                  <c:v>48.7</c:v>
                </c:pt>
                <c:pt idx="173">
                  <c:v>35.4</c:v>
                </c:pt>
                <c:pt idx="174">
                  <c:v>34.1</c:v>
                </c:pt>
                <c:pt idx="175">
                  <c:v>34.4</c:v>
                </c:pt>
                <c:pt idx="176">
                  <c:v>53.2</c:v>
                </c:pt>
                <c:pt idx="177">
                  <c:v>34.200000000000003</c:v>
                </c:pt>
                <c:pt idx="178">
                  <c:v>48.6</c:v>
                </c:pt>
                <c:pt idx="179">
                  <c:v>46.1</c:v>
                </c:pt>
                <c:pt idx="180">
                  <c:v>49.5</c:v>
                </c:pt>
                <c:pt idx="181">
                  <c:v>49.5</c:v>
                </c:pt>
                <c:pt idx="182">
                  <c:v>63.5</c:v>
                </c:pt>
                <c:pt idx="183">
                  <c:v>59.8</c:v>
                </c:pt>
                <c:pt idx="184">
                  <c:v>38.4</c:v>
                </c:pt>
                <c:pt idx="185">
                  <c:v>37.1</c:v>
                </c:pt>
                <c:pt idx="186">
                  <c:v>38.9</c:v>
                </c:pt>
                <c:pt idx="187">
                  <c:v>53.8</c:v>
                </c:pt>
                <c:pt idx="188">
                  <c:v>32.5</c:v>
                </c:pt>
                <c:pt idx="189">
                  <c:v>38.700000000000003</c:v>
                </c:pt>
                <c:pt idx="190">
                  <c:v>44.6</c:v>
                </c:pt>
                <c:pt idx="191">
                  <c:v>45.2</c:v>
                </c:pt>
                <c:pt idx="192">
                  <c:v>44.8</c:v>
                </c:pt>
                <c:pt idx="193">
                  <c:v>49.7</c:v>
                </c:pt>
                <c:pt idx="194">
                  <c:v>42.3</c:v>
                </c:pt>
                <c:pt idx="195">
                  <c:v>46.9</c:v>
                </c:pt>
                <c:pt idx="196">
                  <c:v>49.5</c:v>
                </c:pt>
                <c:pt idx="197">
                  <c:v>42.8</c:v>
                </c:pt>
                <c:pt idx="198">
                  <c:v>41.2</c:v>
                </c:pt>
                <c:pt idx="199">
                  <c:v>49.5</c:v>
                </c:pt>
              </c:numCache>
            </c:numRef>
          </c:xVal>
          <c:yVal>
            <c:numRef>
              <c:f>exigua!$H$2:$H$201</c:f>
              <c:numCache>
                <c:formatCode>General</c:formatCode>
                <c:ptCount val="200"/>
                <c:pt idx="0">
                  <c:v>6.5</c:v>
                </c:pt>
                <c:pt idx="1">
                  <c:v>6.3</c:v>
                </c:pt>
                <c:pt idx="2">
                  <c:v>7.53</c:v>
                </c:pt>
                <c:pt idx="3">
                  <c:v>6.77</c:v>
                </c:pt>
                <c:pt idx="4">
                  <c:v>6.1609999999999996</c:v>
                </c:pt>
                <c:pt idx="5">
                  <c:v>6.3120000000000003</c:v>
                </c:pt>
                <c:pt idx="6">
                  <c:v>6.3449999999999998</c:v>
                </c:pt>
                <c:pt idx="7">
                  <c:v>5.98</c:v>
                </c:pt>
                <c:pt idx="8">
                  <c:v>6.27</c:v>
                </c:pt>
                <c:pt idx="9">
                  <c:v>7.7430000000000003</c:v>
                </c:pt>
                <c:pt idx="10">
                  <c:v>6.54</c:v>
                </c:pt>
                <c:pt idx="11">
                  <c:v>5.89</c:v>
                </c:pt>
                <c:pt idx="12">
                  <c:v>6.7839999999999998</c:v>
                </c:pt>
                <c:pt idx="13">
                  <c:v>7.3310000000000004</c:v>
                </c:pt>
                <c:pt idx="14">
                  <c:v>7.3049999999999997</c:v>
                </c:pt>
                <c:pt idx="15">
                  <c:v>6.8869999999999996</c:v>
                </c:pt>
                <c:pt idx="16">
                  <c:v>6.9080000000000004</c:v>
                </c:pt>
                <c:pt idx="17">
                  <c:v>7.085</c:v>
                </c:pt>
                <c:pt idx="18">
                  <c:v>7.3</c:v>
                </c:pt>
                <c:pt idx="19">
                  <c:v>6.1580000000000004</c:v>
                </c:pt>
                <c:pt idx="20">
                  <c:v>6.3840000000000003</c:v>
                </c:pt>
                <c:pt idx="21">
                  <c:v>6.15</c:v>
                </c:pt>
                <c:pt idx="22">
                  <c:v>7.2009999999999996</c:v>
                </c:pt>
                <c:pt idx="23">
                  <c:v>7.359</c:v>
                </c:pt>
                <c:pt idx="24">
                  <c:v>7.157</c:v>
                </c:pt>
                <c:pt idx="25">
                  <c:v>6.8550000000000004</c:v>
                </c:pt>
                <c:pt idx="26">
                  <c:v>7.0789999999999997</c:v>
                </c:pt>
                <c:pt idx="27">
                  <c:v>5.6870000000000003</c:v>
                </c:pt>
                <c:pt idx="28">
                  <c:v>5.7009999999999996</c:v>
                </c:pt>
                <c:pt idx="29">
                  <c:v>6.3730000000000002</c:v>
                </c:pt>
                <c:pt idx="30">
                  <c:v>6.12</c:v>
                </c:pt>
                <c:pt idx="31">
                  <c:v>6.173</c:v>
                </c:pt>
                <c:pt idx="32">
                  <c:v>6.71</c:v>
                </c:pt>
                <c:pt idx="33">
                  <c:v>6.13</c:v>
                </c:pt>
                <c:pt idx="34">
                  <c:v>6.18</c:v>
                </c:pt>
                <c:pt idx="35">
                  <c:v>5.6769999999999996</c:v>
                </c:pt>
                <c:pt idx="36">
                  <c:v>6.6369999999999996</c:v>
                </c:pt>
                <c:pt idx="37">
                  <c:v>7.3090000000000002</c:v>
                </c:pt>
                <c:pt idx="38">
                  <c:v>7.0780000000000003</c:v>
                </c:pt>
                <c:pt idx="39">
                  <c:v>6.9130000000000003</c:v>
                </c:pt>
                <c:pt idx="40">
                  <c:v>6.8710000000000004</c:v>
                </c:pt>
                <c:pt idx="41">
                  <c:v>6.55</c:v>
                </c:pt>
                <c:pt idx="42">
                  <c:v>6.8659999999999997</c:v>
                </c:pt>
                <c:pt idx="43">
                  <c:v>7.0430000000000001</c:v>
                </c:pt>
                <c:pt idx="44">
                  <c:v>6.9870000000000001</c:v>
                </c:pt>
                <c:pt idx="45">
                  <c:v>7.2030000000000003</c:v>
                </c:pt>
                <c:pt idx="46">
                  <c:v>7.4130000000000003</c:v>
                </c:pt>
                <c:pt idx="47">
                  <c:v>6.4180000000000001</c:v>
                </c:pt>
                <c:pt idx="48">
                  <c:v>6.673</c:v>
                </c:pt>
                <c:pt idx="49">
                  <c:v>6.1289999999999996</c:v>
                </c:pt>
                <c:pt idx="50">
                  <c:v>6.98</c:v>
                </c:pt>
                <c:pt idx="51">
                  <c:v>6.2080000000000002</c:v>
                </c:pt>
                <c:pt idx="52">
                  <c:v>7.2679999999999998</c:v>
                </c:pt>
                <c:pt idx="53">
                  <c:v>6.7830000000000004</c:v>
                </c:pt>
                <c:pt idx="54">
                  <c:v>6.4379999999999997</c:v>
                </c:pt>
                <c:pt idx="55">
                  <c:v>7.0659999999999998</c:v>
                </c:pt>
                <c:pt idx="56">
                  <c:v>6.2779999999999996</c:v>
                </c:pt>
                <c:pt idx="57">
                  <c:v>6.7210000000000001</c:v>
                </c:pt>
                <c:pt idx="58">
                  <c:v>7.3029999999999999</c:v>
                </c:pt>
                <c:pt idx="59">
                  <c:v>6.3289999999999997</c:v>
                </c:pt>
                <c:pt idx="60">
                  <c:v>6.85</c:v>
                </c:pt>
                <c:pt idx="61">
                  <c:v>6.4669999999999996</c:v>
                </c:pt>
                <c:pt idx="62">
                  <c:v>6.7759999999999998</c:v>
                </c:pt>
                <c:pt idx="63">
                  <c:v>7.0330000000000004</c:v>
                </c:pt>
                <c:pt idx="64">
                  <c:v>5.83</c:v>
                </c:pt>
                <c:pt idx="65">
                  <c:v>6.21</c:v>
                </c:pt>
                <c:pt idx="66">
                  <c:v>6.6059999999999999</c:v>
                </c:pt>
                <c:pt idx="67">
                  <c:v>6.9770000000000003</c:v>
                </c:pt>
                <c:pt idx="68">
                  <c:v>6.1639999999999997</c:v>
                </c:pt>
                <c:pt idx="69">
                  <c:v>5.08</c:v>
                </c:pt>
                <c:pt idx="70">
                  <c:v>5.05</c:v>
                </c:pt>
                <c:pt idx="71">
                  <c:v>5.0999999999999996</c:v>
                </c:pt>
                <c:pt idx="72">
                  <c:v>5.25</c:v>
                </c:pt>
                <c:pt idx="73">
                  <c:v>6.27</c:v>
                </c:pt>
                <c:pt idx="74">
                  <c:v>6.83</c:v>
                </c:pt>
                <c:pt idx="75">
                  <c:v>5.8</c:v>
                </c:pt>
                <c:pt idx="76">
                  <c:v>6.6</c:v>
                </c:pt>
                <c:pt idx="77">
                  <c:v>6.2</c:v>
                </c:pt>
                <c:pt idx="78">
                  <c:v>6.2</c:v>
                </c:pt>
                <c:pt idx="79">
                  <c:v>6.5</c:v>
                </c:pt>
                <c:pt idx="80">
                  <c:v>6.42</c:v>
                </c:pt>
                <c:pt idx="81">
                  <c:v>5.8</c:v>
                </c:pt>
                <c:pt idx="82">
                  <c:v>5.48</c:v>
                </c:pt>
                <c:pt idx="83">
                  <c:v>5.86</c:v>
                </c:pt>
                <c:pt idx="84">
                  <c:v>6.11</c:v>
                </c:pt>
                <c:pt idx="85">
                  <c:v>5.63</c:v>
                </c:pt>
                <c:pt idx="86">
                  <c:v>5.69</c:v>
                </c:pt>
                <c:pt idx="87">
                  <c:v>5.74</c:v>
                </c:pt>
                <c:pt idx="88">
                  <c:v>6.3</c:v>
                </c:pt>
                <c:pt idx="89">
                  <c:v>5.74</c:v>
                </c:pt>
                <c:pt idx="90">
                  <c:v>5.95</c:v>
                </c:pt>
                <c:pt idx="91">
                  <c:v>5.47</c:v>
                </c:pt>
                <c:pt idx="92">
                  <c:v>5.85</c:v>
                </c:pt>
                <c:pt idx="93">
                  <c:v>5.48</c:v>
                </c:pt>
                <c:pt idx="94">
                  <c:v>5.51</c:v>
                </c:pt>
                <c:pt idx="95">
                  <c:v>5.48</c:v>
                </c:pt>
                <c:pt idx="96">
                  <c:v>5.43</c:v>
                </c:pt>
                <c:pt idx="97">
                  <c:v>6.5229999999999997</c:v>
                </c:pt>
                <c:pt idx="98">
                  <c:v>6.6109999999999998</c:v>
                </c:pt>
                <c:pt idx="99">
                  <c:v>7.891</c:v>
                </c:pt>
                <c:pt idx="100">
                  <c:v>5.9</c:v>
                </c:pt>
                <c:pt idx="101">
                  <c:v>8.234</c:v>
                </c:pt>
                <c:pt idx="102">
                  <c:v>7.1050000000000004</c:v>
                </c:pt>
                <c:pt idx="103">
                  <c:v>7.3159999999999998</c:v>
                </c:pt>
                <c:pt idx="104">
                  <c:v>6.9429999999999996</c:v>
                </c:pt>
                <c:pt idx="105">
                  <c:v>6.4189999999999996</c:v>
                </c:pt>
                <c:pt idx="106">
                  <c:v>6.3230000000000004</c:v>
                </c:pt>
                <c:pt idx="107">
                  <c:v>6.2549999999999999</c:v>
                </c:pt>
                <c:pt idx="108">
                  <c:v>6.282</c:v>
                </c:pt>
                <c:pt idx="109">
                  <c:v>6.157</c:v>
                </c:pt>
                <c:pt idx="110">
                  <c:v>6.3220000000000001</c:v>
                </c:pt>
                <c:pt idx="111">
                  <c:v>5.9240000000000004</c:v>
                </c:pt>
                <c:pt idx="112">
                  <c:v>5.8369999999999997</c:v>
                </c:pt>
                <c:pt idx="113">
                  <c:v>5.8029999999999999</c:v>
                </c:pt>
                <c:pt idx="114">
                  <c:v>6.0949999999999998</c:v>
                </c:pt>
                <c:pt idx="115">
                  <c:v>6.2450000000000001</c:v>
                </c:pt>
                <c:pt idx="116">
                  <c:v>6.2229999999999999</c:v>
                </c:pt>
                <c:pt idx="117">
                  <c:v>5.9550000000000001</c:v>
                </c:pt>
                <c:pt idx="118">
                  <c:v>6.3949999999999996</c:v>
                </c:pt>
                <c:pt idx="119">
                  <c:v>6.9459999999999997</c:v>
                </c:pt>
                <c:pt idx="120">
                  <c:v>5.66</c:v>
                </c:pt>
                <c:pt idx="121">
                  <c:v>6.4619999999999997</c:v>
                </c:pt>
                <c:pt idx="122">
                  <c:v>6.077</c:v>
                </c:pt>
                <c:pt idx="123">
                  <c:v>5.71</c:v>
                </c:pt>
                <c:pt idx="124">
                  <c:v>7.7549999999999999</c:v>
                </c:pt>
                <c:pt idx="125">
                  <c:v>7.1310000000000002</c:v>
                </c:pt>
                <c:pt idx="126">
                  <c:v>7.4139999999999997</c:v>
                </c:pt>
                <c:pt idx="127">
                  <c:v>6.83</c:v>
                </c:pt>
                <c:pt idx="128">
                  <c:v>6.8</c:v>
                </c:pt>
                <c:pt idx="129">
                  <c:v>7.9</c:v>
                </c:pt>
                <c:pt idx="130">
                  <c:v>7.83</c:v>
                </c:pt>
                <c:pt idx="131">
                  <c:v>8.0500000000000007</c:v>
                </c:pt>
                <c:pt idx="132">
                  <c:v>7.82</c:v>
                </c:pt>
                <c:pt idx="133">
                  <c:v>5.91</c:v>
                </c:pt>
                <c:pt idx="134">
                  <c:v>6.7</c:v>
                </c:pt>
                <c:pt idx="135">
                  <c:v>5.48</c:v>
                </c:pt>
                <c:pt idx="136">
                  <c:v>5.008</c:v>
                </c:pt>
                <c:pt idx="137">
                  <c:v>5.3310000000000004</c:v>
                </c:pt>
                <c:pt idx="138">
                  <c:v>5.5250000000000004</c:v>
                </c:pt>
                <c:pt idx="139">
                  <c:v>5.9939999999999998</c:v>
                </c:pt>
                <c:pt idx="140">
                  <c:v>5.4409999999999998</c:v>
                </c:pt>
                <c:pt idx="141">
                  <c:v>5.4139999999999997</c:v>
                </c:pt>
                <c:pt idx="142">
                  <c:v>5.9089999999999998</c:v>
                </c:pt>
                <c:pt idx="143">
                  <c:v>7.3090000000000002</c:v>
                </c:pt>
                <c:pt idx="144">
                  <c:v>6.4859999999999998</c:v>
                </c:pt>
                <c:pt idx="145">
                  <c:v>6.258</c:v>
                </c:pt>
                <c:pt idx="146">
                  <c:v>6.4320000000000004</c:v>
                </c:pt>
                <c:pt idx="147">
                  <c:v>5.7939999999999996</c:v>
                </c:pt>
                <c:pt idx="148">
                  <c:v>6.2519999999999998</c:v>
                </c:pt>
                <c:pt idx="149">
                  <c:v>7.4370000000000003</c:v>
                </c:pt>
                <c:pt idx="150">
                  <c:v>6.8239999999999998</c:v>
                </c:pt>
                <c:pt idx="151">
                  <c:v>7.51</c:v>
                </c:pt>
                <c:pt idx="152">
                  <c:v>8.1120000000000001</c:v>
                </c:pt>
                <c:pt idx="153">
                  <c:v>7.4379999999999997</c:v>
                </c:pt>
                <c:pt idx="154">
                  <c:v>7.4489999999999998</c:v>
                </c:pt>
                <c:pt idx="155">
                  <c:v>7.4580000000000002</c:v>
                </c:pt>
                <c:pt idx="156">
                  <c:v>7.2670000000000003</c:v>
                </c:pt>
                <c:pt idx="157">
                  <c:v>6.8</c:v>
                </c:pt>
                <c:pt idx="158">
                  <c:v>6.6</c:v>
                </c:pt>
                <c:pt idx="159">
                  <c:v>6.9</c:v>
                </c:pt>
                <c:pt idx="160">
                  <c:v>8.1</c:v>
                </c:pt>
                <c:pt idx="162">
                  <c:v>6.5</c:v>
                </c:pt>
                <c:pt idx="164">
                  <c:v>8.1999999999999993</c:v>
                </c:pt>
                <c:pt idx="166">
                  <c:v>7.9</c:v>
                </c:pt>
                <c:pt idx="167">
                  <c:v>7.3</c:v>
                </c:pt>
                <c:pt idx="168">
                  <c:v>6.8</c:v>
                </c:pt>
                <c:pt idx="169">
                  <c:v>7.5</c:v>
                </c:pt>
                <c:pt idx="170">
                  <c:v>7.3</c:v>
                </c:pt>
                <c:pt idx="171">
                  <c:v>7.6</c:v>
                </c:pt>
                <c:pt idx="173">
                  <c:v>6.1</c:v>
                </c:pt>
                <c:pt idx="174">
                  <c:v>6.1</c:v>
                </c:pt>
                <c:pt idx="175">
                  <c:v>5.8</c:v>
                </c:pt>
                <c:pt idx="176">
                  <c:v>7.6</c:v>
                </c:pt>
                <c:pt idx="177">
                  <c:v>6.9</c:v>
                </c:pt>
                <c:pt idx="178">
                  <c:v>8.1999999999999993</c:v>
                </c:pt>
                <c:pt idx="179">
                  <c:v>8.1999999999999993</c:v>
                </c:pt>
                <c:pt idx="180">
                  <c:v>8.1</c:v>
                </c:pt>
                <c:pt idx="181">
                  <c:v>8.1</c:v>
                </c:pt>
                <c:pt idx="182">
                  <c:v>8.8000000000000007</c:v>
                </c:pt>
                <c:pt idx="183">
                  <c:v>8.6999999999999993</c:v>
                </c:pt>
                <c:pt idx="184">
                  <c:v>6.8</c:v>
                </c:pt>
                <c:pt idx="185">
                  <c:v>7.5</c:v>
                </c:pt>
                <c:pt idx="186">
                  <c:v>7.2</c:v>
                </c:pt>
                <c:pt idx="187">
                  <c:v>8.3000000000000007</c:v>
                </c:pt>
                <c:pt idx="188">
                  <c:v>7.3</c:v>
                </c:pt>
                <c:pt idx="189">
                  <c:v>6.6</c:v>
                </c:pt>
                <c:pt idx="190">
                  <c:v>7.5</c:v>
                </c:pt>
                <c:pt idx="191">
                  <c:v>7.8</c:v>
                </c:pt>
                <c:pt idx="192">
                  <c:v>7.8</c:v>
                </c:pt>
                <c:pt idx="193">
                  <c:v>7.9</c:v>
                </c:pt>
                <c:pt idx="195">
                  <c:v>7.9</c:v>
                </c:pt>
                <c:pt idx="196">
                  <c:v>7.7</c:v>
                </c:pt>
                <c:pt idx="197">
                  <c:v>7.4</c:v>
                </c:pt>
                <c:pt idx="198">
                  <c:v>6.8</c:v>
                </c:pt>
                <c:pt idx="199">
                  <c:v>8.3000000000000007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776704"/>
        <c:axId val="88778240"/>
      </c:scatterChart>
      <c:valAx>
        <c:axId val="88776704"/>
        <c:scaling>
          <c:orientation val="minMax"/>
          <c:max val="70"/>
          <c:min val="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8778240"/>
        <c:crosses val="autoZero"/>
        <c:crossBetween val="midCat"/>
      </c:valAx>
      <c:valAx>
        <c:axId val="88778240"/>
        <c:scaling>
          <c:orientation val="minMax"/>
          <c:max val="10"/>
          <c:min val="4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877670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22" l="0.70000000000000018" r="0.70000000000000018" t="0.75000000000000022" header="0.3000000000000001" footer="0.30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3.8589113690488961E-3"/>
                  <c:y val="0.51809662681053759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tinnula!$G$2:$G$87</c:f>
              <c:numCache>
                <c:formatCode>General</c:formatCode>
                <c:ptCount val="86"/>
                <c:pt idx="0">
                  <c:v>8.8000000000000007</c:v>
                </c:pt>
                <c:pt idx="1">
                  <c:v>12.7</c:v>
                </c:pt>
                <c:pt idx="2">
                  <c:v>8.1999999999999993</c:v>
                </c:pt>
                <c:pt idx="3">
                  <c:v>8.6999999999999993</c:v>
                </c:pt>
                <c:pt idx="4">
                  <c:v>10</c:v>
                </c:pt>
                <c:pt idx="5">
                  <c:v>10.6</c:v>
                </c:pt>
                <c:pt idx="6">
                  <c:v>10.1</c:v>
                </c:pt>
                <c:pt idx="7">
                  <c:v>7.9</c:v>
                </c:pt>
                <c:pt idx="8">
                  <c:v>8.6</c:v>
                </c:pt>
                <c:pt idx="9">
                  <c:v>9.6</c:v>
                </c:pt>
                <c:pt idx="10">
                  <c:v>8.1999999999999993</c:v>
                </c:pt>
                <c:pt idx="11">
                  <c:v>8.6</c:v>
                </c:pt>
                <c:pt idx="12">
                  <c:v>7.2</c:v>
                </c:pt>
                <c:pt idx="13">
                  <c:v>10.5</c:v>
                </c:pt>
                <c:pt idx="14">
                  <c:v>8.5</c:v>
                </c:pt>
                <c:pt idx="15">
                  <c:v>8.6999999999999993</c:v>
                </c:pt>
                <c:pt idx="16">
                  <c:v>7.8</c:v>
                </c:pt>
                <c:pt idx="17">
                  <c:v>9.6</c:v>
                </c:pt>
                <c:pt idx="18">
                  <c:v>9.1</c:v>
                </c:pt>
                <c:pt idx="19">
                  <c:v>7.8</c:v>
                </c:pt>
                <c:pt idx="20">
                  <c:v>8.81</c:v>
                </c:pt>
                <c:pt idx="21">
                  <c:v>8.8000000000000007</c:v>
                </c:pt>
                <c:pt idx="22">
                  <c:v>10.25</c:v>
                </c:pt>
                <c:pt idx="23">
                  <c:v>8.9</c:v>
                </c:pt>
                <c:pt idx="24">
                  <c:v>7.48</c:v>
                </c:pt>
                <c:pt idx="25">
                  <c:v>6.26</c:v>
                </c:pt>
                <c:pt idx="26">
                  <c:v>8.0399999999999991</c:v>
                </c:pt>
                <c:pt idx="27">
                  <c:v>7.54</c:v>
                </c:pt>
                <c:pt idx="28">
                  <c:v>7.01</c:v>
                </c:pt>
                <c:pt idx="29">
                  <c:v>6.85</c:v>
                </c:pt>
                <c:pt idx="30">
                  <c:v>8.3000000000000007</c:v>
                </c:pt>
                <c:pt idx="31">
                  <c:v>6.9</c:v>
                </c:pt>
                <c:pt idx="32">
                  <c:v>7.2</c:v>
                </c:pt>
                <c:pt idx="33">
                  <c:v>9</c:v>
                </c:pt>
                <c:pt idx="34">
                  <c:v>6.54</c:v>
                </c:pt>
                <c:pt idx="35">
                  <c:v>6.66</c:v>
                </c:pt>
                <c:pt idx="36">
                  <c:v>6.8</c:v>
                </c:pt>
                <c:pt idx="37">
                  <c:v>7.05</c:v>
                </c:pt>
                <c:pt idx="38">
                  <c:v>5.29</c:v>
                </c:pt>
                <c:pt idx="39">
                  <c:v>5.85</c:v>
                </c:pt>
                <c:pt idx="40">
                  <c:v>4.97</c:v>
                </c:pt>
                <c:pt idx="41">
                  <c:v>5.54</c:v>
                </c:pt>
                <c:pt idx="42">
                  <c:v>5.51</c:v>
                </c:pt>
                <c:pt idx="43">
                  <c:v>5.93</c:v>
                </c:pt>
                <c:pt idx="44">
                  <c:v>5.62</c:v>
                </c:pt>
                <c:pt idx="45">
                  <c:v>5.89</c:v>
                </c:pt>
                <c:pt idx="46">
                  <c:v>5.67</c:v>
                </c:pt>
                <c:pt idx="47">
                  <c:v>5.72</c:v>
                </c:pt>
                <c:pt idx="48">
                  <c:v>5.78</c:v>
                </c:pt>
                <c:pt idx="49">
                  <c:v>4.7</c:v>
                </c:pt>
                <c:pt idx="50">
                  <c:v>6</c:v>
                </c:pt>
                <c:pt idx="51">
                  <c:v>6.3</c:v>
                </c:pt>
                <c:pt idx="52">
                  <c:v>6.4</c:v>
                </c:pt>
                <c:pt idx="53">
                  <c:v>6.4</c:v>
                </c:pt>
                <c:pt idx="54">
                  <c:v>7.5</c:v>
                </c:pt>
                <c:pt idx="55">
                  <c:v>8.4</c:v>
                </c:pt>
                <c:pt idx="56">
                  <c:v>8.8000000000000007</c:v>
                </c:pt>
                <c:pt idx="57">
                  <c:v>8.1999999999999993</c:v>
                </c:pt>
                <c:pt idx="58">
                  <c:v>7.4</c:v>
                </c:pt>
                <c:pt idx="59">
                  <c:v>7.3</c:v>
                </c:pt>
                <c:pt idx="60">
                  <c:v>7.3</c:v>
                </c:pt>
                <c:pt idx="61">
                  <c:v>7.7</c:v>
                </c:pt>
                <c:pt idx="62">
                  <c:v>7.7</c:v>
                </c:pt>
                <c:pt idx="63">
                  <c:v>8.1</c:v>
                </c:pt>
                <c:pt idx="64">
                  <c:v>8</c:v>
                </c:pt>
                <c:pt idx="65">
                  <c:v>7.9</c:v>
                </c:pt>
                <c:pt idx="66">
                  <c:v>7.4</c:v>
                </c:pt>
                <c:pt idx="67">
                  <c:v>7.2</c:v>
                </c:pt>
                <c:pt idx="68">
                  <c:v>7</c:v>
                </c:pt>
                <c:pt idx="69">
                  <c:v>6.9</c:v>
                </c:pt>
                <c:pt idx="70">
                  <c:v>6.8</c:v>
                </c:pt>
                <c:pt idx="71">
                  <c:v>6.7</c:v>
                </c:pt>
                <c:pt idx="72">
                  <c:v>6.6</c:v>
                </c:pt>
                <c:pt idx="73">
                  <c:v>6.9</c:v>
                </c:pt>
                <c:pt idx="74">
                  <c:v>7</c:v>
                </c:pt>
                <c:pt idx="75">
                  <c:v>6.5</c:v>
                </c:pt>
                <c:pt idx="76">
                  <c:v>7</c:v>
                </c:pt>
                <c:pt idx="77">
                  <c:v>6.8</c:v>
                </c:pt>
                <c:pt idx="78">
                  <c:v>6.9</c:v>
                </c:pt>
                <c:pt idx="79">
                  <c:v>6.9</c:v>
                </c:pt>
                <c:pt idx="80">
                  <c:v>6.7</c:v>
                </c:pt>
                <c:pt idx="81">
                  <c:v>6.7</c:v>
                </c:pt>
                <c:pt idx="82">
                  <c:v>6.3</c:v>
                </c:pt>
                <c:pt idx="83">
                  <c:v>6.8</c:v>
                </c:pt>
                <c:pt idx="84">
                  <c:v>8.6999999999999993</c:v>
                </c:pt>
                <c:pt idx="85">
                  <c:v>8.8000000000000007</c:v>
                </c:pt>
              </c:numCache>
            </c:numRef>
          </c:xVal>
          <c:yVal>
            <c:numRef>
              <c:f>tinnula!$H$2:$H$87</c:f>
              <c:numCache>
                <c:formatCode>General</c:formatCode>
                <c:ptCount val="86"/>
                <c:pt idx="0">
                  <c:v>6.5</c:v>
                </c:pt>
                <c:pt idx="1">
                  <c:v>7.4</c:v>
                </c:pt>
                <c:pt idx="2">
                  <c:v>6.6</c:v>
                </c:pt>
                <c:pt idx="3">
                  <c:v>6.3</c:v>
                </c:pt>
                <c:pt idx="4">
                  <c:v>7.2</c:v>
                </c:pt>
                <c:pt idx="5">
                  <c:v>6.9</c:v>
                </c:pt>
                <c:pt idx="6">
                  <c:v>7.2</c:v>
                </c:pt>
                <c:pt idx="7">
                  <c:v>5.8</c:v>
                </c:pt>
                <c:pt idx="8">
                  <c:v>6.4</c:v>
                </c:pt>
                <c:pt idx="9">
                  <c:v>7.1</c:v>
                </c:pt>
                <c:pt idx="10">
                  <c:v>6.4</c:v>
                </c:pt>
                <c:pt idx="11">
                  <c:v>6.3</c:v>
                </c:pt>
                <c:pt idx="12">
                  <c:v>5.8</c:v>
                </c:pt>
                <c:pt idx="13">
                  <c:v>7.4</c:v>
                </c:pt>
                <c:pt idx="14">
                  <c:v>7.1</c:v>
                </c:pt>
                <c:pt idx="15">
                  <c:v>7</c:v>
                </c:pt>
                <c:pt idx="16">
                  <c:v>6.9</c:v>
                </c:pt>
                <c:pt idx="17">
                  <c:v>7.1</c:v>
                </c:pt>
                <c:pt idx="18">
                  <c:v>7.3</c:v>
                </c:pt>
                <c:pt idx="19">
                  <c:v>7.1</c:v>
                </c:pt>
                <c:pt idx="20">
                  <c:v>6.91</c:v>
                </c:pt>
                <c:pt idx="21">
                  <c:v>7.7</c:v>
                </c:pt>
                <c:pt idx="22">
                  <c:v>7.47</c:v>
                </c:pt>
                <c:pt idx="23">
                  <c:v>6.85</c:v>
                </c:pt>
                <c:pt idx="24">
                  <c:v>5.83</c:v>
                </c:pt>
                <c:pt idx="25">
                  <c:v>5.25</c:v>
                </c:pt>
                <c:pt idx="26">
                  <c:v>6.18</c:v>
                </c:pt>
                <c:pt idx="27">
                  <c:v>6.59</c:v>
                </c:pt>
                <c:pt idx="28">
                  <c:v>5.63</c:v>
                </c:pt>
                <c:pt idx="29">
                  <c:v>6.01</c:v>
                </c:pt>
                <c:pt idx="30">
                  <c:v>6.67</c:v>
                </c:pt>
                <c:pt idx="31">
                  <c:v>5.3810000000000002</c:v>
                </c:pt>
                <c:pt idx="32">
                  <c:v>5.68</c:v>
                </c:pt>
                <c:pt idx="33">
                  <c:v>7.0389999999999997</c:v>
                </c:pt>
                <c:pt idx="34">
                  <c:v>6.53</c:v>
                </c:pt>
                <c:pt idx="35">
                  <c:v>6.21</c:v>
                </c:pt>
                <c:pt idx="36">
                  <c:v>6.24</c:v>
                </c:pt>
                <c:pt idx="37">
                  <c:v>5.92</c:v>
                </c:pt>
                <c:pt idx="38">
                  <c:v>5.57</c:v>
                </c:pt>
                <c:pt idx="39">
                  <c:v>5.31</c:v>
                </c:pt>
                <c:pt idx="40">
                  <c:v>5.61</c:v>
                </c:pt>
                <c:pt idx="41">
                  <c:v>5.22</c:v>
                </c:pt>
                <c:pt idx="42">
                  <c:v>5.0199999999999996</c:v>
                </c:pt>
                <c:pt idx="43">
                  <c:v>5.31</c:v>
                </c:pt>
                <c:pt idx="44">
                  <c:v>5.31</c:v>
                </c:pt>
                <c:pt idx="45">
                  <c:v>5.66</c:v>
                </c:pt>
                <c:pt idx="46">
                  <c:v>5.16</c:v>
                </c:pt>
                <c:pt idx="47">
                  <c:v>5.16</c:v>
                </c:pt>
                <c:pt idx="48">
                  <c:v>5.16</c:v>
                </c:pt>
                <c:pt idx="49">
                  <c:v>5.1509999999999998</c:v>
                </c:pt>
                <c:pt idx="50">
                  <c:v>5.1440000000000001</c:v>
                </c:pt>
                <c:pt idx="51">
                  <c:v>5.5919999999999996</c:v>
                </c:pt>
                <c:pt idx="52">
                  <c:v>5.4240000000000004</c:v>
                </c:pt>
                <c:pt idx="53">
                  <c:v>5.5030000000000001</c:v>
                </c:pt>
                <c:pt idx="54">
                  <c:v>5.5330000000000004</c:v>
                </c:pt>
                <c:pt idx="55">
                  <c:v>6.83</c:v>
                </c:pt>
                <c:pt idx="56">
                  <c:v>6.907</c:v>
                </c:pt>
                <c:pt idx="57">
                  <c:v>6.7249999999999996</c:v>
                </c:pt>
                <c:pt idx="58">
                  <c:v>5.4</c:v>
                </c:pt>
                <c:pt idx="59">
                  <c:v>5.9</c:v>
                </c:pt>
                <c:pt idx="60">
                  <c:v>6.1390000000000002</c:v>
                </c:pt>
                <c:pt idx="61">
                  <c:v>6.75</c:v>
                </c:pt>
                <c:pt idx="62">
                  <c:v>6.51</c:v>
                </c:pt>
                <c:pt idx="63">
                  <c:v>6.4619999999999997</c:v>
                </c:pt>
                <c:pt idx="64">
                  <c:v>6.7080000000000002</c:v>
                </c:pt>
                <c:pt idx="65">
                  <c:v>6.3220000000000001</c:v>
                </c:pt>
                <c:pt idx="66">
                  <c:v>5.8449999999999998</c:v>
                </c:pt>
                <c:pt idx="67">
                  <c:v>5.7050000000000001</c:v>
                </c:pt>
                <c:pt idx="68">
                  <c:v>5.4569999999999999</c:v>
                </c:pt>
                <c:pt idx="69">
                  <c:v>5.165</c:v>
                </c:pt>
                <c:pt idx="70">
                  <c:v>5.4059999999999997</c:v>
                </c:pt>
                <c:pt idx="71">
                  <c:v>5.3159999999999998</c:v>
                </c:pt>
                <c:pt idx="72">
                  <c:v>5.1689999999999996</c:v>
                </c:pt>
                <c:pt idx="73">
                  <c:v>5.3879999999999999</c:v>
                </c:pt>
                <c:pt idx="74">
                  <c:v>5.4279999999999999</c:v>
                </c:pt>
                <c:pt idx="75">
                  <c:v>5.72</c:v>
                </c:pt>
                <c:pt idx="76">
                  <c:v>5.5369999999999999</c:v>
                </c:pt>
                <c:pt idx="77">
                  <c:v>5.2990000000000004</c:v>
                </c:pt>
                <c:pt idx="78">
                  <c:v>5.4050000000000002</c:v>
                </c:pt>
                <c:pt idx="79">
                  <c:v>5.319</c:v>
                </c:pt>
                <c:pt idx="80">
                  <c:v>5.2949999999999999</c:v>
                </c:pt>
                <c:pt idx="81">
                  <c:v>5.3849999999999998</c:v>
                </c:pt>
                <c:pt idx="82">
                  <c:v>5.4509999999999996</c:v>
                </c:pt>
                <c:pt idx="83">
                  <c:v>5.3620000000000001</c:v>
                </c:pt>
                <c:pt idx="84">
                  <c:v>6.9969999999999999</c:v>
                </c:pt>
                <c:pt idx="85">
                  <c:v>6.9939999999999998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652992"/>
        <c:axId val="87662976"/>
      </c:scatterChart>
      <c:valAx>
        <c:axId val="87652992"/>
        <c:scaling>
          <c:orientation val="minMax"/>
          <c:min val="4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7662976"/>
        <c:crosses val="autoZero"/>
        <c:crossBetween val="midCat"/>
      </c:valAx>
      <c:valAx>
        <c:axId val="87662976"/>
        <c:scaling>
          <c:orientation val="minMax"/>
          <c:max val="8"/>
          <c:min val="4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7652992"/>
        <c:crosses val="autoZero"/>
        <c:crossBetween val="midCat"/>
        <c:majorUnit val="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0.11010670797297879"/>
                  <c:y val="0.4069885973796844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tinnula!$F$2:$F$87</c:f>
              <c:numCache>
                <c:formatCode>General</c:formatCode>
                <c:ptCount val="86"/>
                <c:pt idx="0">
                  <c:v>24.6</c:v>
                </c:pt>
                <c:pt idx="1">
                  <c:v>31.1</c:v>
                </c:pt>
                <c:pt idx="2">
                  <c:v>25.7</c:v>
                </c:pt>
                <c:pt idx="3">
                  <c:v>25.7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23.8</c:v>
                </c:pt>
                <c:pt idx="8">
                  <c:v>24.8</c:v>
                </c:pt>
                <c:pt idx="9">
                  <c:v>30</c:v>
                </c:pt>
                <c:pt idx="10">
                  <c:v>24.5</c:v>
                </c:pt>
                <c:pt idx="11">
                  <c:v>24.5</c:v>
                </c:pt>
                <c:pt idx="12">
                  <c:v>20.9</c:v>
                </c:pt>
                <c:pt idx="13">
                  <c:v>31.1</c:v>
                </c:pt>
                <c:pt idx="14">
                  <c:v>25.3</c:v>
                </c:pt>
                <c:pt idx="15">
                  <c:v>27.3</c:v>
                </c:pt>
                <c:pt idx="16">
                  <c:v>27.3</c:v>
                </c:pt>
                <c:pt idx="17">
                  <c:v>29</c:v>
                </c:pt>
                <c:pt idx="18">
                  <c:v>29.5</c:v>
                </c:pt>
                <c:pt idx="19">
                  <c:v>25.2</c:v>
                </c:pt>
                <c:pt idx="20">
                  <c:v>25</c:v>
                </c:pt>
                <c:pt idx="21">
                  <c:v>24.5</c:v>
                </c:pt>
                <c:pt idx="22">
                  <c:v>24.5</c:v>
                </c:pt>
                <c:pt idx="23">
                  <c:v>24.5</c:v>
                </c:pt>
                <c:pt idx="24">
                  <c:v>18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4">
                  <c:v>21.5</c:v>
                </c:pt>
                <c:pt idx="35">
                  <c:v>21.5</c:v>
                </c:pt>
                <c:pt idx="36">
                  <c:v>21.5</c:v>
                </c:pt>
                <c:pt idx="37">
                  <c:v>21.5</c:v>
                </c:pt>
                <c:pt idx="38">
                  <c:v>17</c:v>
                </c:pt>
                <c:pt idx="39">
                  <c:v>17</c:v>
                </c:pt>
                <c:pt idx="40">
                  <c:v>17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17</c:v>
                </c:pt>
                <c:pt idx="45">
                  <c:v>18</c:v>
                </c:pt>
                <c:pt idx="46">
                  <c:v>18</c:v>
                </c:pt>
                <c:pt idx="47">
                  <c:v>20</c:v>
                </c:pt>
                <c:pt idx="48">
                  <c:v>20</c:v>
                </c:pt>
                <c:pt idx="49">
                  <c:v>15</c:v>
                </c:pt>
                <c:pt idx="54">
                  <c:v>21.5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22.5</c:v>
                </c:pt>
                <c:pt idx="59">
                  <c:v>22.5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22.5</c:v>
                </c:pt>
                <c:pt idx="67">
                  <c:v>22.25</c:v>
                </c:pt>
                <c:pt idx="68">
                  <c:v>21</c:v>
                </c:pt>
                <c:pt idx="69">
                  <c:v>21</c:v>
                </c:pt>
                <c:pt idx="70">
                  <c:v>21</c:v>
                </c:pt>
                <c:pt idx="71">
                  <c:v>20.25</c:v>
                </c:pt>
                <c:pt idx="72">
                  <c:v>20.25</c:v>
                </c:pt>
                <c:pt idx="73">
                  <c:v>21</c:v>
                </c:pt>
                <c:pt idx="74">
                  <c:v>21.5</c:v>
                </c:pt>
                <c:pt idx="75">
                  <c:v>20</c:v>
                </c:pt>
                <c:pt idx="76">
                  <c:v>20</c:v>
                </c:pt>
                <c:pt idx="77">
                  <c:v>21.5</c:v>
                </c:pt>
                <c:pt idx="78">
                  <c:v>21.5</c:v>
                </c:pt>
                <c:pt idx="79">
                  <c:v>21.5</c:v>
                </c:pt>
                <c:pt idx="80">
                  <c:v>21.5</c:v>
                </c:pt>
                <c:pt idx="81">
                  <c:v>21.5</c:v>
                </c:pt>
                <c:pt idx="82">
                  <c:v>21</c:v>
                </c:pt>
                <c:pt idx="83">
                  <c:v>21</c:v>
                </c:pt>
                <c:pt idx="84">
                  <c:v>28.5</c:v>
                </c:pt>
                <c:pt idx="85">
                  <c:v>28.5</c:v>
                </c:pt>
              </c:numCache>
            </c:numRef>
          </c:xVal>
          <c:yVal>
            <c:numRef>
              <c:f>tinnula!$G$2:$G$87</c:f>
              <c:numCache>
                <c:formatCode>General</c:formatCode>
                <c:ptCount val="86"/>
                <c:pt idx="0">
                  <c:v>8.8000000000000007</c:v>
                </c:pt>
                <c:pt idx="1">
                  <c:v>12.7</c:v>
                </c:pt>
                <c:pt idx="2">
                  <c:v>8.1999999999999993</c:v>
                </c:pt>
                <c:pt idx="3">
                  <c:v>8.6999999999999993</c:v>
                </c:pt>
                <c:pt idx="4">
                  <c:v>10</c:v>
                </c:pt>
                <c:pt idx="5">
                  <c:v>10.6</c:v>
                </c:pt>
                <c:pt idx="6">
                  <c:v>10.1</c:v>
                </c:pt>
                <c:pt idx="7">
                  <c:v>7.9</c:v>
                </c:pt>
                <c:pt idx="8">
                  <c:v>8.6</c:v>
                </c:pt>
                <c:pt idx="9">
                  <c:v>9.6</c:v>
                </c:pt>
                <c:pt idx="10">
                  <c:v>8.1999999999999993</c:v>
                </c:pt>
                <c:pt idx="11">
                  <c:v>8.6</c:v>
                </c:pt>
                <c:pt idx="12">
                  <c:v>7.2</c:v>
                </c:pt>
                <c:pt idx="13">
                  <c:v>10.5</c:v>
                </c:pt>
                <c:pt idx="14">
                  <c:v>8.5</c:v>
                </c:pt>
                <c:pt idx="15">
                  <c:v>8.6999999999999993</c:v>
                </c:pt>
                <c:pt idx="16">
                  <c:v>7.8</c:v>
                </c:pt>
                <c:pt idx="17">
                  <c:v>9.6</c:v>
                </c:pt>
                <c:pt idx="18">
                  <c:v>9.1</c:v>
                </c:pt>
                <c:pt idx="19">
                  <c:v>7.8</c:v>
                </c:pt>
                <c:pt idx="20">
                  <c:v>8.81</c:v>
                </c:pt>
                <c:pt idx="21">
                  <c:v>8.8000000000000007</c:v>
                </c:pt>
                <c:pt idx="22">
                  <c:v>10.25</c:v>
                </c:pt>
                <c:pt idx="23">
                  <c:v>8.9</c:v>
                </c:pt>
                <c:pt idx="24">
                  <c:v>7.48</c:v>
                </c:pt>
                <c:pt idx="25">
                  <c:v>6.26</c:v>
                </c:pt>
                <c:pt idx="26">
                  <c:v>8.0399999999999991</c:v>
                </c:pt>
                <c:pt idx="27">
                  <c:v>7.54</c:v>
                </c:pt>
                <c:pt idx="28">
                  <c:v>7.01</c:v>
                </c:pt>
                <c:pt idx="29">
                  <c:v>6.85</c:v>
                </c:pt>
                <c:pt idx="30">
                  <c:v>8.3000000000000007</c:v>
                </c:pt>
                <c:pt idx="31">
                  <c:v>6.9</c:v>
                </c:pt>
                <c:pt idx="32">
                  <c:v>7.2</c:v>
                </c:pt>
                <c:pt idx="33">
                  <c:v>9</c:v>
                </c:pt>
                <c:pt idx="34">
                  <c:v>6.54</c:v>
                </c:pt>
                <c:pt idx="35">
                  <c:v>6.66</c:v>
                </c:pt>
                <c:pt idx="36">
                  <c:v>6.8</c:v>
                </c:pt>
                <c:pt idx="37">
                  <c:v>7.05</c:v>
                </c:pt>
                <c:pt idx="38">
                  <c:v>5.29</c:v>
                </c:pt>
                <c:pt idx="39">
                  <c:v>5.85</c:v>
                </c:pt>
                <c:pt idx="40">
                  <c:v>4.97</c:v>
                </c:pt>
                <c:pt idx="41">
                  <c:v>5.54</c:v>
                </c:pt>
                <c:pt idx="42">
                  <c:v>5.51</c:v>
                </c:pt>
                <c:pt idx="43">
                  <c:v>5.93</c:v>
                </c:pt>
                <c:pt idx="44">
                  <c:v>5.62</c:v>
                </c:pt>
                <c:pt idx="45">
                  <c:v>5.89</c:v>
                </c:pt>
                <c:pt idx="46">
                  <c:v>5.67</c:v>
                </c:pt>
                <c:pt idx="47">
                  <c:v>5.72</c:v>
                </c:pt>
                <c:pt idx="48">
                  <c:v>5.78</c:v>
                </c:pt>
                <c:pt idx="49">
                  <c:v>4.7</c:v>
                </c:pt>
                <c:pt idx="50">
                  <c:v>6</c:v>
                </c:pt>
                <c:pt idx="51">
                  <c:v>6.3</c:v>
                </c:pt>
                <c:pt idx="52">
                  <c:v>6.4</c:v>
                </c:pt>
                <c:pt idx="53">
                  <c:v>6.4</c:v>
                </c:pt>
                <c:pt idx="54">
                  <c:v>7.5</c:v>
                </c:pt>
                <c:pt idx="55">
                  <c:v>8.4</c:v>
                </c:pt>
                <c:pt idx="56">
                  <c:v>8.8000000000000007</c:v>
                </c:pt>
                <c:pt idx="57">
                  <c:v>8.1999999999999993</c:v>
                </c:pt>
                <c:pt idx="58">
                  <c:v>7.4</c:v>
                </c:pt>
                <c:pt idx="59">
                  <c:v>7.3</c:v>
                </c:pt>
                <c:pt idx="60">
                  <c:v>7.3</c:v>
                </c:pt>
                <c:pt idx="61">
                  <c:v>7.7</c:v>
                </c:pt>
                <c:pt idx="62">
                  <c:v>7.7</c:v>
                </c:pt>
                <c:pt idx="63">
                  <c:v>8.1</c:v>
                </c:pt>
                <c:pt idx="64">
                  <c:v>8</c:v>
                </c:pt>
                <c:pt idx="65">
                  <c:v>7.9</c:v>
                </c:pt>
                <c:pt idx="66">
                  <c:v>7.4</c:v>
                </c:pt>
                <c:pt idx="67">
                  <c:v>7.2</c:v>
                </c:pt>
                <c:pt idx="68">
                  <c:v>7</c:v>
                </c:pt>
                <c:pt idx="69">
                  <c:v>6.9</c:v>
                </c:pt>
                <c:pt idx="70">
                  <c:v>6.8</c:v>
                </c:pt>
                <c:pt idx="71">
                  <c:v>6.7</c:v>
                </c:pt>
                <c:pt idx="72">
                  <c:v>6.6</c:v>
                </c:pt>
                <c:pt idx="73">
                  <c:v>6.9</c:v>
                </c:pt>
                <c:pt idx="74">
                  <c:v>7</c:v>
                </c:pt>
                <c:pt idx="75">
                  <c:v>6.5</c:v>
                </c:pt>
                <c:pt idx="76">
                  <c:v>7</c:v>
                </c:pt>
                <c:pt idx="77">
                  <c:v>6.8</c:v>
                </c:pt>
                <c:pt idx="78">
                  <c:v>6.9</c:v>
                </c:pt>
                <c:pt idx="79">
                  <c:v>6.9</c:v>
                </c:pt>
                <c:pt idx="80">
                  <c:v>6.7</c:v>
                </c:pt>
                <c:pt idx="81">
                  <c:v>6.7</c:v>
                </c:pt>
                <c:pt idx="82">
                  <c:v>6.3</c:v>
                </c:pt>
                <c:pt idx="83">
                  <c:v>6.8</c:v>
                </c:pt>
                <c:pt idx="84">
                  <c:v>8.6999999999999993</c:v>
                </c:pt>
                <c:pt idx="85">
                  <c:v>8.8000000000000007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709184"/>
        <c:axId val="87710720"/>
      </c:scatterChart>
      <c:valAx>
        <c:axId val="87709184"/>
        <c:scaling>
          <c:orientation val="minMax"/>
          <c:max val="35"/>
          <c:min val="1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7710720"/>
        <c:crosses val="autoZero"/>
        <c:crossBetween val="midCat"/>
      </c:valAx>
      <c:valAx>
        <c:axId val="87710720"/>
        <c:scaling>
          <c:orientation val="minMax"/>
          <c:max val="13"/>
          <c:min val="4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7709184"/>
        <c:crosses val="autoZero"/>
        <c:crossBetween val="midCat"/>
        <c:majorUnit val="2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0.1616428393378202"/>
                  <c:y val="0.30821491431218156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tinnula!$F$22:$F$87</c:f>
              <c:numCache>
                <c:formatCode>General</c:formatCode>
                <c:ptCount val="66"/>
                <c:pt idx="0">
                  <c:v>25</c:v>
                </c:pt>
                <c:pt idx="1">
                  <c:v>24.5</c:v>
                </c:pt>
                <c:pt idx="2">
                  <c:v>24.5</c:v>
                </c:pt>
                <c:pt idx="3">
                  <c:v>24.5</c:v>
                </c:pt>
                <c:pt idx="4">
                  <c:v>18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4">
                  <c:v>21.5</c:v>
                </c:pt>
                <c:pt idx="15">
                  <c:v>21.5</c:v>
                </c:pt>
                <c:pt idx="16">
                  <c:v>21.5</c:v>
                </c:pt>
                <c:pt idx="17">
                  <c:v>21.5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17</c:v>
                </c:pt>
                <c:pt idx="22">
                  <c:v>17</c:v>
                </c:pt>
                <c:pt idx="23">
                  <c:v>17</c:v>
                </c:pt>
                <c:pt idx="24">
                  <c:v>17</c:v>
                </c:pt>
                <c:pt idx="25">
                  <c:v>18</c:v>
                </c:pt>
                <c:pt idx="26">
                  <c:v>18</c:v>
                </c:pt>
                <c:pt idx="27">
                  <c:v>20</c:v>
                </c:pt>
                <c:pt idx="28">
                  <c:v>20</c:v>
                </c:pt>
                <c:pt idx="29">
                  <c:v>15</c:v>
                </c:pt>
                <c:pt idx="34">
                  <c:v>21.5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22.5</c:v>
                </c:pt>
                <c:pt idx="39">
                  <c:v>22.5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22.5</c:v>
                </c:pt>
                <c:pt idx="47">
                  <c:v>22.25</c:v>
                </c:pt>
                <c:pt idx="48">
                  <c:v>21</c:v>
                </c:pt>
                <c:pt idx="49">
                  <c:v>21</c:v>
                </c:pt>
                <c:pt idx="50">
                  <c:v>21</c:v>
                </c:pt>
                <c:pt idx="51">
                  <c:v>20.25</c:v>
                </c:pt>
                <c:pt idx="52">
                  <c:v>20.25</c:v>
                </c:pt>
                <c:pt idx="53">
                  <c:v>21</c:v>
                </c:pt>
                <c:pt idx="54">
                  <c:v>21.5</c:v>
                </c:pt>
                <c:pt idx="55">
                  <c:v>20</c:v>
                </c:pt>
                <c:pt idx="56">
                  <c:v>20</c:v>
                </c:pt>
                <c:pt idx="57">
                  <c:v>21.5</c:v>
                </c:pt>
                <c:pt idx="58">
                  <c:v>21.5</c:v>
                </c:pt>
                <c:pt idx="59">
                  <c:v>21.5</c:v>
                </c:pt>
                <c:pt idx="60">
                  <c:v>21.5</c:v>
                </c:pt>
                <c:pt idx="61">
                  <c:v>21.5</c:v>
                </c:pt>
                <c:pt idx="62">
                  <c:v>21</c:v>
                </c:pt>
                <c:pt idx="63">
                  <c:v>21</c:v>
                </c:pt>
                <c:pt idx="64">
                  <c:v>28.5</c:v>
                </c:pt>
                <c:pt idx="65">
                  <c:v>28.5</c:v>
                </c:pt>
              </c:numCache>
            </c:numRef>
          </c:xVal>
          <c:yVal>
            <c:numRef>
              <c:f>tinnula!$G$22:$G$87</c:f>
              <c:numCache>
                <c:formatCode>General</c:formatCode>
                <c:ptCount val="66"/>
                <c:pt idx="0">
                  <c:v>8.81</c:v>
                </c:pt>
                <c:pt idx="1">
                  <c:v>8.8000000000000007</c:v>
                </c:pt>
                <c:pt idx="2">
                  <c:v>10.25</c:v>
                </c:pt>
                <c:pt idx="3">
                  <c:v>8.9</c:v>
                </c:pt>
                <c:pt idx="4">
                  <c:v>7.48</c:v>
                </c:pt>
                <c:pt idx="5">
                  <c:v>6.26</c:v>
                </c:pt>
                <c:pt idx="6">
                  <c:v>8.0399999999999991</c:v>
                </c:pt>
                <c:pt idx="7">
                  <c:v>7.54</c:v>
                </c:pt>
                <c:pt idx="8">
                  <c:v>7.01</c:v>
                </c:pt>
                <c:pt idx="9">
                  <c:v>6.85</c:v>
                </c:pt>
                <c:pt idx="10">
                  <c:v>8.3000000000000007</c:v>
                </c:pt>
                <c:pt idx="11">
                  <c:v>6.9</c:v>
                </c:pt>
                <c:pt idx="12">
                  <c:v>7.2</c:v>
                </c:pt>
                <c:pt idx="13">
                  <c:v>9</c:v>
                </c:pt>
                <c:pt idx="14">
                  <c:v>6.54</c:v>
                </c:pt>
                <c:pt idx="15">
                  <c:v>6.66</c:v>
                </c:pt>
                <c:pt idx="16">
                  <c:v>6.8</c:v>
                </c:pt>
                <c:pt idx="17">
                  <c:v>7.05</c:v>
                </c:pt>
                <c:pt idx="18">
                  <c:v>5.29</c:v>
                </c:pt>
                <c:pt idx="19">
                  <c:v>5.85</c:v>
                </c:pt>
                <c:pt idx="20">
                  <c:v>4.97</c:v>
                </c:pt>
                <c:pt idx="21">
                  <c:v>5.54</c:v>
                </c:pt>
                <c:pt idx="22">
                  <c:v>5.51</c:v>
                </c:pt>
                <c:pt idx="23">
                  <c:v>5.93</c:v>
                </c:pt>
                <c:pt idx="24">
                  <c:v>5.62</c:v>
                </c:pt>
                <c:pt idx="25">
                  <c:v>5.89</c:v>
                </c:pt>
                <c:pt idx="26">
                  <c:v>5.67</c:v>
                </c:pt>
                <c:pt idx="27">
                  <c:v>5.72</c:v>
                </c:pt>
                <c:pt idx="28">
                  <c:v>5.78</c:v>
                </c:pt>
                <c:pt idx="29">
                  <c:v>4.7</c:v>
                </c:pt>
                <c:pt idx="30">
                  <c:v>6</c:v>
                </c:pt>
                <c:pt idx="31">
                  <c:v>6.3</c:v>
                </c:pt>
                <c:pt idx="32">
                  <c:v>6.4</c:v>
                </c:pt>
                <c:pt idx="33">
                  <c:v>6.4</c:v>
                </c:pt>
                <c:pt idx="34">
                  <c:v>7.5</c:v>
                </c:pt>
                <c:pt idx="35">
                  <c:v>8.4</c:v>
                </c:pt>
                <c:pt idx="36">
                  <c:v>8.8000000000000007</c:v>
                </c:pt>
                <c:pt idx="37">
                  <c:v>8.1999999999999993</c:v>
                </c:pt>
                <c:pt idx="38">
                  <c:v>7.4</c:v>
                </c:pt>
                <c:pt idx="39">
                  <c:v>7.3</c:v>
                </c:pt>
                <c:pt idx="40">
                  <c:v>7.3</c:v>
                </c:pt>
                <c:pt idx="41">
                  <c:v>7.7</c:v>
                </c:pt>
                <c:pt idx="42">
                  <c:v>7.7</c:v>
                </c:pt>
                <c:pt idx="43">
                  <c:v>8.1</c:v>
                </c:pt>
                <c:pt idx="44">
                  <c:v>8</c:v>
                </c:pt>
                <c:pt idx="45">
                  <c:v>7.9</c:v>
                </c:pt>
                <c:pt idx="46">
                  <c:v>7.4</c:v>
                </c:pt>
                <c:pt idx="47">
                  <c:v>7.2</c:v>
                </c:pt>
                <c:pt idx="48">
                  <c:v>7</c:v>
                </c:pt>
                <c:pt idx="49">
                  <c:v>6.9</c:v>
                </c:pt>
                <c:pt idx="50">
                  <c:v>6.8</c:v>
                </c:pt>
                <c:pt idx="51">
                  <c:v>6.7</c:v>
                </c:pt>
                <c:pt idx="52">
                  <c:v>6.6</c:v>
                </c:pt>
                <c:pt idx="53">
                  <c:v>6.9</c:v>
                </c:pt>
                <c:pt idx="54">
                  <c:v>7</c:v>
                </c:pt>
                <c:pt idx="55">
                  <c:v>6.5</c:v>
                </c:pt>
                <c:pt idx="56">
                  <c:v>7</c:v>
                </c:pt>
                <c:pt idx="57">
                  <c:v>6.8</c:v>
                </c:pt>
                <c:pt idx="58">
                  <c:v>6.9</c:v>
                </c:pt>
                <c:pt idx="59">
                  <c:v>6.9</c:v>
                </c:pt>
                <c:pt idx="60">
                  <c:v>6.7</c:v>
                </c:pt>
                <c:pt idx="61">
                  <c:v>6.7</c:v>
                </c:pt>
                <c:pt idx="62">
                  <c:v>6.3</c:v>
                </c:pt>
                <c:pt idx="63">
                  <c:v>6.8</c:v>
                </c:pt>
                <c:pt idx="64">
                  <c:v>8.6999999999999993</c:v>
                </c:pt>
                <c:pt idx="65">
                  <c:v>8.8000000000000007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739392"/>
        <c:axId val="87741184"/>
      </c:scatterChart>
      <c:valAx>
        <c:axId val="87739392"/>
        <c:scaling>
          <c:orientation val="minMax"/>
          <c:max val="35"/>
          <c:min val="1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7741184"/>
        <c:crosses val="autoZero"/>
        <c:crossBetween val="midCat"/>
      </c:valAx>
      <c:valAx>
        <c:axId val="87741184"/>
        <c:scaling>
          <c:orientation val="minMax"/>
          <c:max val="13"/>
          <c:min val="4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7739392"/>
        <c:crosses val="autoZero"/>
        <c:crossBetween val="midCat"/>
        <c:majorUnit val="2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TW data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23104145378774218"/>
                  <c:y val="0.482013895321908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tinnula!$F$2:$F$21</c:f>
              <c:numCache>
                <c:formatCode>General</c:formatCode>
                <c:ptCount val="20"/>
                <c:pt idx="0">
                  <c:v>24.6</c:v>
                </c:pt>
                <c:pt idx="1">
                  <c:v>31.1</c:v>
                </c:pt>
                <c:pt idx="2">
                  <c:v>25.7</c:v>
                </c:pt>
                <c:pt idx="3">
                  <c:v>25.7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23.8</c:v>
                </c:pt>
                <c:pt idx="8">
                  <c:v>24.8</c:v>
                </c:pt>
                <c:pt idx="9">
                  <c:v>30</c:v>
                </c:pt>
                <c:pt idx="10">
                  <c:v>24.5</c:v>
                </c:pt>
                <c:pt idx="11">
                  <c:v>24.5</c:v>
                </c:pt>
                <c:pt idx="12">
                  <c:v>20.9</c:v>
                </c:pt>
                <c:pt idx="13">
                  <c:v>31.1</c:v>
                </c:pt>
                <c:pt idx="14">
                  <c:v>25.3</c:v>
                </c:pt>
                <c:pt idx="15">
                  <c:v>27.3</c:v>
                </c:pt>
                <c:pt idx="16">
                  <c:v>27.3</c:v>
                </c:pt>
                <c:pt idx="17">
                  <c:v>29</c:v>
                </c:pt>
                <c:pt idx="18">
                  <c:v>29.5</c:v>
                </c:pt>
                <c:pt idx="19">
                  <c:v>25.2</c:v>
                </c:pt>
              </c:numCache>
            </c:numRef>
          </c:xVal>
          <c:yVal>
            <c:numRef>
              <c:f>tinnula!$G$2:$G$21</c:f>
              <c:numCache>
                <c:formatCode>General</c:formatCode>
                <c:ptCount val="20"/>
                <c:pt idx="0">
                  <c:v>8.8000000000000007</c:v>
                </c:pt>
                <c:pt idx="1">
                  <c:v>12.7</c:v>
                </c:pt>
                <c:pt idx="2">
                  <c:v>8.1999999999999993</c:v>
                </c:pt>
                <c:pt idx="3">
                  <c:v>8.6999999999999993</c:v>
                </c:pt>
                <c:pt idx="4">
                  <c:v>10</c:v>
                </c:pt>
                <c:pt idx="5">
                  <c:v>10.6</c:v>
                </c:pt>
                <c:pt idx="6">
                  <c:v>10.1</c:v>
                </c:pt>
                <c:pt idx="7">
                  <c:v>7.9</c:v>
                </c:pt>
                <c:pt idx="8">
                  <c:v>8.6</c:v>
                </c:pt>
                <c:pt idx="9">
                  <c:v>9.6</c:v>
                </c:pt>
                <c:pt idx="10">
                  <c:v>8.1999999999999993</c:v>
                </c:pt>
                <c:pt idx="11">
                  <c:v>8.6</c:v>
                </c:pt>
                <c:pt idx="12">
                  <c:v>7.2</c:v>
                </c:pt>
                <c:pt idx="13">
                  <c:v>10.5</c:v>
                </c:pt>
                <c:pt idx="14">
                  <c:v>8.5</c:v>
                </c:pt>
                <c:pt idx="15">
                  <c:v>8.6999999999999993</c:v>
                </c:pt>
                <c:pt idx="16">
                  <c:v>7.8</c:v>
                </c:pt>
                <c:pt idx="17">
                  <c:v>9.6</c:v>
                </c:pt>
                <c:pt idx="18">
                  <c:v>9.1</c:v>
                </c:pt>
                <c:pt idx="19">
                  <c:v>7.8</c:v>
                </c:pt>
              </c:numCache>
            </c:numRef>
          </c:yVal>
          <c:smooth val="0"/>
        </c:ser>
        <c:ser>
          <c:idx val="1"/>
          <c:order val="1"/>
          <c:tx>
            <c:v>DF data: 19 Kent Co., MD, recordings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tinnula!$C$194:$C$195</c:f>
              <c:numCache>
                <c:formatCode>General</c:formatCode>
                <c:ptCount val="2"/>
                <c:pt idx="0">
                  <c:v>15</c:v>
                </c:pt>
                <c:pt idx="1">
                  <c:v>25</c:v>
                </c:pt>
              </c:numCache>
            </c:numRef>
          </c:xVal>
          <c:yVal>
            <c:numRef>
              <c:f>tinnula!$D$194:$D$195</c:f>
              <c:numCache>
                <c:formatCode>General</c:formatCode>
                <c:ptCount val="2"/>
                <c:pt idx="0">
                  <c:v>4.7</c:v>
                </c:pt>
                <c:pt idx="1">
                  <c:v>8.1999999999999993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775488"/>
        <c:axId val="87797760"/>
      </c:scatterChart>
      <c:valAx>
        <c:axId val="87775488"/>
        <c:scaling>
          <c:orientation val="minMax"/>
          <c:max val="35"/>
          <c:min val="1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7797760"/>
        <c:crosses val="autoZero"/>
        <c:crossBetween val="midCat"/>
      </c:valAx>
      <c:valAx>
        <c:axId val="87797760"/>
        <c:scaling>
          <c:orientation val="minMax"/>
          <c:max val="13"/>
          <c:min val="4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7775488"/>
        <c:crosses val="autoZero"/>
        <c:crossBetween val="midCat"/>
        <c:majorUnit val="2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wMode val="edge"/>
          <c:hMode val="edge"/>
          <c:x val="0.59655947586704328"/>
          <c:y val="0.65147784468117953"/>
          <c:w val="0.9554885696539841"/>
          <c:h val="0.85048263084761466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DF data minus sun effects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0.38379689077326873"/>
                  <c:y val="0.1745579743708507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tinnula!$F$36:$F$85</c:f>
              <c:numCache>
                <c:formatCode>General</c:formatCode>
                <c:ptCount val="50"/>
                <c:pt idx="0">
                  <c:v>21.5</c:v>
                </c:pt>
                <c:pt idx="1">
                  <c:v>21.5</c:v>
                </c:pt>
                <c:pt idx="2">
                  <c:v>21.5</c:v>
                </c:pt>
                <c:pt idx="3">
                  <c:v>21.5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  <c:pt idx="10">
                  <c:v>17</c:v>
                </c:pt>
                <c:pt idx="11">
                  <c:v>18</c:v>
                </c:pt>
                <c:pt idx="12">
                  <c:v>18</c:v>
                </c:pt>
                <c:pt idx="13">
                  <c:v>20</c:v>
                </c:pt>
                <c:pt idx="14">
                  <c:v>20</c:v>
                </c:pt>
                <c:pt idx="15">
                  <c:v>15</c:v>
                </c:pt>
                <c:pt idx="20">
                  <c:v>21.5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22.5</c:v>
                </c:pt>
                <c:pt idx="25">
                  <c:v>22.5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22.5</c:v>
                </c:pt>
                <c:pt idx="33">
                  <c:v>22.25</c:v>
                </c:pt>
                <c:pt idx="34">
                  <c:v>21</c:v>
                </c:pt>
                <c:pt idx="35">
                  <c:v>21</c:v>
                </c:pt>
                <c:pt idx="36">
                  <c:v>21</c:v>
                </c:pt>
                <c:pt idx="37">
                  <c:v>20.25</c:v>
                </c:pt>
                <c:pt idx="38">
                  <c:v>20.25</c:v>
                </c:pt>
                <c:pt idx="39">
                  <c:v>21</c:v>
                </c:pt>
                <c:pt idx="40">
                  <c:v>21.5</c:v>
                </c:pt>
                <c:pt idx="41">
                  <c:v>20</c:v>
                </c:pt>
                <c:pt idx="42">
                  <c:v>20</c:v>
                </c:pt>
                <c:pt idx="43">
                  <c:v>21.5</c:v>
                </c:pt>
                <c:pt idx="44">
                  <c:v>21.5</c:v>
                </c:pt>
                <c:pt idx="45">
                  <c:v>21.5</c:v>
                </c:pt>
                <c:pt idx="46">
                  <c:v>21.5</c:v>
                </c:pt>
                <c:pt idx="47">
                  <c:v>21.5</c:v>
                </c:pt>
                <c:pt idx="48">
                  <c:v>21</c:v>
                </c:pt>
                <c:pt idx="49">
                  <c:v>21</c:v>
                </c:pt>
              </c:numCache>
            </c:numRef>
          </c:xVal>
          <c:yVal>
            <c:numRef>
              <c:f>tinnula!$G$36:$G$85</c:f>
              <c:numCache>
                <c:formatCode>General</c:formatCode>
                <c:ptCount val="50"/>
                <c:pt idx="0">
                  <c:v>6.54</c:v>
                </c:pt>
                <c:pt idx="1">
                  <c:v>6.66</c:v>
                </c:pt>
                <c:pt idx="2">
                  <c:v>6.8</c:v>
                </c:pt>
                <c:pt idx="3">
                  <c:v>7.05</c:v>
                </c:pt>
                <c:pt idx="4">
                  <c:v>5.29</c:v>
                </c:pt>
                <c:pt idx="5">
                  <c:v>5.85</c:v>
                </c:pt>
                <c:pt idx="6">
                  <c:v>4.97</c:v>
                </c:pt>
                <c:pt idx="7">
                  <c:v>5.54</c:v>
                </c:pt>
                <c:pt idx="8">
                  <c:v>5.51</c:v>
                </c:pt>
                <c:pt idx="9">
                  <c:v>5.93</c:v>
                </c:pt>
                <c:pt idx="10">
                  <c:v>5.62</c:v>
                </c:pt>
                <c:pt idx="11">
                  <c:v>5.89</c:v>
                </c:pt>
                <c:pt idx="12">
                  <c:v>5.67</c:v>
                </c:pt>
                <c:pt idx="13">
                  <c:v>5.72</c:v>
                </c:pt>
                <c:pt idx="14">
                  <c:v>5.78</c:v>
                </c:pt>
                <c:pt idx="15">
                  <c:v>4.7</c:v>
                </c:pt>
                <c:pt idx="16">
                  <c:v>6</c:v>
                </c:pt>
                <c:pt idx="17">
                  <c:v>6.3</c:v>
                </c:pt>
                <c:pt idx="18">
                  <c:v>6.4</c:v>
                </c:pt>
                <c:pt idx="19">
                  <c:v>6.4</c:v>
                </c:pt>
                <c:pt idx="20">
                  <c:v>7.5</c:v>
                </c:pt>
                <c:pt idx="21">
                  <c:v>8.4</c:v>
                </c:pt>
                <c:pt idx="22">
                  <c:v>8.8000000000000007</c:v>
                </c:pt>
                <c:pt idx="23">
                  <c:v>8.1999999999999993</c:v>
                </c:pt>
                <c:pt idx="24">
                  <c:v>7.4</c:v>
                </c:pt>
                <c:pt idx="25">
                  <c:v>7.3</c:v>
                </c:pt>
                <c:pt idx="26">
                  <c:v>7.3</c:v>
                </c:pt>
                <c:pt idx="27">
                  <c:v>7.7</c:v>
                </c:pt>
                <c:pt idx="28">
                  <c:v>7.7</c:v>
                </c:pt>
                <c:pt idx="29">
                  <c:v>8.1</c:v>
                </c:pt>
                <c:pt idx="30">
                  <c:v>8</c:v>
                </c:pt>
                <c:pt idx="31">
                  <c:v>7.9</c:v>
                </c:pt>
                <c:pt idx="32">
                  <c:v>7.4</c:v>
                </c:pt>
                <c:pt idx="33">
                  <c:v>7.2</c:v>
                </c:pt>
                <c:pt idx="34">
                  <c:v>7</c:v>
                </c:pt>
                <c:pt idx="35">
                  <c:v>6.9</c:v>
                </c:pt>
                <c:pt idx="36">
                  <c:v>6.8</c:v>
                </c:pt>
                <c:pt idx="37">
                  <c:v>6.7</c:v>
                </c:pt>
                <c:pt idx="38">
                  <c:v>6.6</c:v>
                </c:pt>
                <c:pt idx="39">
                  <c:v>6.9</c:v>
                </c:pt>
                <c:pt idx="40">
                  <c:v>7</c:v>
                </c:pt>
                <c:pt idx="41">
                  <c:v>6.5</c:v>
                </c:pt>
                <c:pt idx="42">
                  <c:v>7</c:v>
                </c:pt>
                <c:pt idx="43">
                  <c:v>6.8</c:v>
                </c:pt>
                <c:pt idx="44">
                  <c:v>6.9</c:v>
                </c:pt>
                <c:pt idx="45">
                  <c:v>6.9</c:v>
                </c:pt>
                <c:pt idx="46">
                  <c:v>6.7</c:v>
                </c:pt>
                <c:pt idx="47">
                  <c:v>6.7</c:v>
                </c:pt>
                <c:pt idx="48">
                  <c:v>6.3</c:v>
                </c:pt>
                <c:pt idx="49">
                  <c:v>6.8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tinnula!$F$38:$G$38</c:f>
              <c:numCache>
                <c:formatCode>General</c:formatCode>
                <c:ptCount val="2"/>
                <c:pt idx="0">
                  <c:v>21.5</c:v>
                </c:pt>
                <c:pt idx="1">
                  <c:v>6.8</c:v>
                </c:pt>
              </c:numCache>
            </c:numRef>
          </c:yVal>
          <c:smooth val="0"/>
        </c:ser>
        <c:ser>
          <c:idx val="2"/>
          <c:order val="2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tinnula!$F$39:$G$39</c:f>
              <c:numCache>
                <c:formatCode>General</c:formatCode>
                <c:ptCount val="2"/>
                <c:pt idx="0">
                  <c:v>21.5</c:v>
                </c:pt>
                <c:pt idx="1">
                  <c:v>7.05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tinnula!$F$40:$G$40</c:f>
              <c:numCache>
                <c:formatCode>General</c:formatCode>
                <c:ptCount val="2"/>
                <c:pt idx="0">
                  <c:v>17</c:v>
                </c:pt>
                <c:pt idx="1">
                  <c:v>5.29</c:v>
                </c:pt>
              </c:numCache>
            </c:numRef>
          </c:yVal>
          <c:smooth val="0"/>
        </c:ser>
        <c:ser>
          <c:idx val="4"/>
          <c:order val="4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tinnula!$F$41:$G$41</c:f>
              <c:numCache>
                <c:formatCode>General</c:formatCode>
                <c:ptCount val="2"/>
                <c:pt idx="0">
                  <c:v>17</c:v>
                </c:pt>
                <c:pt idx="1">
                  <c:v>5.85</c:v>
                </c:pt>
              </c:numCache>
            </c:numRef>
          </c:yVal>
          <c:smooth val="0"/>
        </c:ser>
        <c:ser>
          <c:idx val="5"/>
          <c:order val="5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tinnula!$F$42:$G$42</c:f>
              <c:numCache>
                <c:formatCode>General</c:formatCode>
                <c:ptCount val="2"/>
                <c:pt idx="0">
                  <c:v>17</c:v>
                </c:pt>
                <c:pt idx="1">
                  <c:v>4.97</c:v>
                </c:pt>
              </c:numCache>
            </c:numRef>
          </c:yVal>
          <c:smooth val="0"/>
        </c:ser>
        <c:ser>
          <c:idx val="6"/>
          <c:order val="6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tinnula!$F$43:$G$43</c:f>
              <c:numCache>
                <c:formatCode>General</c:formatCode>
                <c:ptCount val="2"/>
                <c:pt idx="0">
                  <c:v>17</c:v>
                </c:pt>
                <c:pt idx="1">
                  <c:v>5.54</c:v>
                </c:pt>
              </c:numCache>
            </c:numRef>
          </c:yVal>
          <c:smooth val="0"/>
        </c:ser>
        <c:ser>
          <c:idx val="7"/>
          <c:order val="7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tinnula!$F$44:$G$44</c:f>
              <c:numCache>
                <c:formatCode>General</c:formatCode>
                <c:ptCount val="2"/>
                <c:pt idx="0">
                  <c:v>17</c:v>
                </c:pt>
                <c:pt idx="1">
                  <c:v>5.51</c:v>
                </c:pt>
              </c:numCache>
            </c:numRef>
          </c:yVal>
          <c:smooth val="0"/>
        </c:ser>
        <c:ser>
          <c:idx val="8"/>
          <c:order val="8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tinnula!$F$45:$G$45</c:f>
              <c:numCache>
                <c:formatCode>General</c:formatCode>
                <c:ptCount val="2"/>
                <c:pt idx="0">
                  <c:v>17</c:v>
                </c:pt>
                <c:pt idx="1">
                  <c:v>5.93</c:v>
                </c:pt>
              </c:numCache>
            </c:numRef>
          </c:yVal>
          <c:smooth val="0"/>
        </c:ser>
        <c:ser>
          <c:idx val="9"/>
          <c:order val="9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tinnula!$F$46:$G$46</c:f>
              <c:numCache>
                <c:formatCode>General</c:formatCode>
                <c:ptCount val="2"/>
                <c:pt idx="0">
                  <c:v>17</c:v>
                </c:pt>
                <c:pt idx="1">
                  <c:v>5.62</c:v>
                </c:pt>
              </c:numCache>
            </c:numRef>
          </c:yVal>
          <c:smooth val="0"/>
        </c:ser>
        <c:ser>
          <c:idx val="10"/>
          <c:order val="10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tinnula!$F$47:$G$47</c:f>
              <c:numCache>
                <c:formatCode>General</c:formatCode>
                <c:ptCount val="2"/>
                <c:pt idx="0">
                  <c:v>18</c:v>
                </c:pt>
                <c:pt idx="1">
                  <c:v>5.89</c:v>
                </c:pt>
              </c:numCache>
            </c:numRef>
          </c:yVal>
          <c:smooth val="0"/>
        </c:ser>
        <c:ser>
          <c:idx val="11"/>
          <c:order val="11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tinnula!$F$48:$G$48</c:f>
              <c:numCache>
                <c:formatCode>General</c:formatCode>
                <c:ptCount val="2"/>
                <c:pt idx="0">
                  <c:v>18</c:v>
                </c:pt>
                <c:pt idx="1">
                  <c:v>5.67</c:v>
                </c:pt>
              </c:numCache>
            </c:numRef>
          </c:yVal>
          <c:smooth val="0"/>
        </c:ser>
        <c:ser>
          <c:idx val="12"/>
          <c:order val="12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tinnula!$F$49:$G$49</c:f>
              <c:numCache>
                <c:formatCode>General</c:formatCode>
                <c:ptCount val="2"/>
                <c:pt idx="0">
                  <c:v>20</c:v>
                </c:pt>
                <c:pt idx="1">
                  <c:v>5.72</c:v>
                </c:pt>
              </c:numCache>
            </c:numRef>
          </c:yVal>
          <c:smooth val="0"/>
        </c:ser>
        <c:ser>
          <c:idx val="13"/>
          <c:order val="13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tinnula!$F$50:$G$50</c:f>
              <c:numCache>
                <c:formatCode>General</c:formatCode>
                <c:ptCount val="2"/>
                <c:pt idx="0">
                  <c:v>20</c:v>
                </c:pt>
                <c:pt idx="1">
                  <c:v>5.78</c:v>
                </c:pt>
              </c:numCache>
            </c:numRef>
          </c:yVal>
          <c:smooth val="0"/>
        </c:ser>
        <c:ser>
          <c:idx val="14"/>
          <c:order val="14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tinnula!$F$51:$G$51</c:f>
              <c:numCache>
                <c:formatCode>General</c:formatCode>
                <c:ptCount val="2"/>
                <c:pt idx="0">
                  <c:v>15</c:v>
                </c:pt>
                <c:pt idx="1">
                  <c:v>4.7</c:v>
                </c:pt>
              </c:numCache>
            </c:numRef>
          </c:yVal>
          <c:smooth val="0"/>
        </c:ser>
        <c:ser>
          <c:idx val="15"/>
          <c:order val="15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tinnula!$F$52:$G$52</c:f>
              <c:numCache>
                <c:formatCode>General</c:formatCode>
                <c:ptCount val="2"/>
                <c:pt idx="1">
                  <c:v>6</c:v>
                </c:pt>
              </c:numCache>
            </c:numRef>
          </c:yVal>
          <c:smooth val="0"/>
        </c:ser>
        <c:ser>
          <c:idx val="16"/>
          <c:order val="16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tinnula!$F$53:$G$53</c:f>
              <c:numCache>
                <c:formatCode>General</c:formatCode>
                <c:ptCount val="2"/>
                <c:pt idx="1">
                  <c:v>6.3</c:v>
                </c:pt>
              </c:numCache>
            </c:numRef>
          </c:yVal>
          <c:smooth val="0"/>
        </c:ser>
        <c:ser>
          <c:idx val="17"/>
          <c:order val="17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tinnula!$F$54:$G$54</c:f>
              <c:numCache>
                <c:formatCode>General</c:formatCode>
                <c:ptCount val="2"/>
                <c:pt idx="1">
                  <c:v>6.4</c:v>
                </c:pt>
              </c:numCache>
            </c:numRef>
          </c:yVal>
          <c:smooth val="0"/>
        </c:ser>
        <c:ser>
          <c:idx val="18"/>
          <c:order val="18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tinnula!$F$55:$G$55</c:f>
              <c:numCache>
                <c:formatCode>General</c:formatCode>
                <c:ptCount val="2"/>
                <c:pt idx="1">
                  <c:v>6.4</c:v>
                </c:pt>
              </c:numCache>
            </c:numRef>
          </c:yVal>
          <c:smooth val="0"/>
        </c:ser>
        <c:ser>
          <c:idx val="19"/>
          <c:order val="19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tinnula!$F$56:$G$56</c:f>
              <c:numCache>
                <c:formatCode>General</c:formatCode>
                <c:ptCount val="2"/>
                <c:pt idx="0">
                  <c:v>21.5</c:v>
                </c:pt>
                <c:pt idx="1">
                  <c:v>7.5</c:v>
                </c:pt>
              </c:numCache>
            </c:numRef>
          </c:yVal>
          <c:smooth val="0"/>
        </c:ser>
        <c:ser>
          <c:idx val="20"/>
          <c:order val="20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tinnula!$F$57:$G$57</c:f>
              <c:numCache>
                <c:formatCode>General</c:formatCode>
                <c:ptCount val="2"/>
                <c:pt idx="0">
                  <c:v>25</c:v>
                </c:pt>
                <c:pt idx="1">
                  <c:v>8.4</c:v>
                </c:pt>
              </c:numCache>
            </c:numRef>
          </c:yVal>
          <c:smooth val="0"/>
        </c:ser>
        <c:ser>
          <c:idx val="21"/>
          <c:order val="21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tinnula!$F$58:$G$58</c:f>
              <c:numCache>
                <c:formatCode>General</c:formatCode>
                <c:ptCount val="2"/>
                <c:pt idx="0">
                  <c:v>25</c:v>
                </c:pt>
                <c:pt idx="1">
                  <c:v>8.8000000000000007</c:v>
                </c:pt>
              </c:numCache>
            </c:numRef>
          </c:yVal>
          <c:smooth val="0"/>
        </c:ser>
        <c:ser>
          <c:idx val="22"/>
          <c:order val="22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tinnula!$F$59:$G$59</c:f>
              <c:numCache>
                <c:formatCode>General</c:formatCode>
                <c:ptCount val="2"/>
                <c:pt idx="0">
                  <c:v>25</c:v>
                </c:pt>
                <c:pt idx="1">
                  <c:v>8.1999999999999993</c:v>
                </c:pt>
              </c:numCache>
            </c:numRef>
          </c:yVal>
          <c:smooth val="0"/>
        </c:ser>
        <c:ser>
          <c:idx val="23"/>
          <c:order val="23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tinnula!$F$60:$G$60</c:f>
              <c:numCache>
                <c:formatCode>General</c:formatCode>
                <c:ptCount val="2"/>
                <c:pt idx="0">
                  <c:v>22.5</c:v>
                </c:pt>
                <c:pt idx="1">
                  <c:v>7.4</c:v>
                </c:pt>
              </c:numCache>
            </c:numRef>
          </c:yVal>
          <c:smooth val="0"/>
        </c:ser>
        <c:ser>
          <c:idx val="24"/>
          <c:order val="24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tinnula!$F$61:$G$61</c:f>
              <c:numCache>
                <c:formatCode>General</c:formatCode>
                <c:ptCount val="2"/>
                <c:pt idx="0">
                  <c:v>22.5</c:v>
                </c:pt>
                <c:pt idx="1">
                  <c:v>7.3</c:v>
                </c:pt>
              </c:numCache>
            </c:numRef>
          </c:yVal>
          <c:smooth val="0"/>
        </c:ser>
        <c:ser>
          <c:idx val="25"/>
          <c:order val="25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tinnula!$F$62:$G$62</c:f>
              <c:numCache>
                <c:formatCode>General</c:formatCode>
                <c:ptCount val="2"/>
                <c:pt idx="0">
                  <c:v>25</c:v>
                </c:pt>
                <c:pt idx="1">
                  <c:v>7.3</c:v>
                </c:pt>
              </c:numCache>
            </c:numRef>
          </c:yVal>
          <c:smooth val="0"/>
        </c:ser>
        <c:ser>
          <c:idx val="26"/>
          <c:order val="26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tinnula!$F$63:$G$63</c:f>
              <c:numCache>
                <c:formatCode>General</c:formatCode>
                <c:ptCount val="2"/>
                <c:pt idx="0">
                  <c:v>25</c:v>
                </c:pt>
                <c:pt idx="1">
                  <c:v>7.7</c:v>
                </c:pt>
              </c:numCache>
            </c:numRef>
          </c:yVal>
          <c:smooth val="0"/>
        </c:ser>
        <c:ser>
          <c:idx val="27"/>
          <c:order val="27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tinnula!$F$64:$G$64</c:f>
              <c:numCache>
                <c:formatCode>General</c:formatCode>
                <c:ptCount val="2"/>
                <c:pt idx="0">
                  <c:v>25</c:v>
                </c:pt>
                <c:pt idx="1">
                  <c:v>7.7</c:v>
                </c:pt>
              </c:numCache>
            </c:numRef>
          </c:yVal>
          <c:smooth val="0"/>
        </c:ser>
        <c:ser>
          <c:idx val="28"/>
          <c:order val="28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tinnula!$F$65:$G$65</c:f>
              <c:numCache>
                <c:formatCode>General</c:formatCode>
                <c:ptCount val="2"/>
                <c:pt idx="0">
                  <c:v>25</c:v>
                </c:pt>
                <c:pt idx="1">
                  <c:v>8.1</c:v>
                </c:pt>
              </c:numCache>
            </c:numRef>
          </c:yVal>
          <c:smooth val="0"/>
        </c:ser>
        <c:ser>
          <c:idx val="29"/>
          <c:order val="29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tinnula!$F$66:$G$66</c:f>
              <c:numCache>
                <c:formatCode>General</c:formatCode>
                <c:ptCount val="2"/>
                <c:pt idx="0">
                  <c:v>25</c:v>
                </c:pt>
                <c:pt idx="1">
                  <c:v>8</c:v>
                </c:pt>
              </c:numCache>
            </c:numRef>
          </c:yVal>
          <c:smooth val="0"/>
        </c:ser>
        <c:ser>
          <c:idx val="30"/>
          <c:order val="30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tinnula!$F$67:$G$67</c:f>
              <c:numCache>
                <c:formatCode>General</c:formatCode>
                <c:ptCount val="2"/>
                <c:pt idx="0">
                  <c:v>25</c:v>
                </c:pt>
                <c:pt idx="1">
                  <c:v>7.9</c:v>
                </c:pt>
              </c:numCache>
            </c:numRef>
          </c:yVal>
          <c:smooth val="0"/>
        </c:ser>
        <c:ser>
          <c:idx val="31"/>
          <c:order val="31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tinnula!$F$68:$G$68</c:f>
              <c:numCache>
                <c:formatCode>General</c:formatCode>
                <c:ptCount val="2"/>
                <c:pt idx="0">
                  <c:v>22.5</c:v>
                </c:pt>
                <c:pt idx="1">
                  <c:v>7.4</c:v>
                </c:pt>
              </c:numCache>
            </c:numRef>
          </c:yVal>
          <c:smooth val="0"/>
        </c:ser>
        <c:ser>
          <c:idx val="32"/>
          <c:order val="32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tinnula!$F$69:$G$69</c:f>
              <c:numCache>
                <c:formatCode>General</c:formatCode>
                <c:ptCount val="2"/>
                <c:pt idx="0">
                  <c:v>22.25</c:v>
                </c:pt>
                <c:pt idx="1">
                  <c:v>7.2</c:v>
                </c:pt>
              </c:numCache>
            </c:numRef>
          </c:yVal>
          <c:smooth val="0"/>
        </c:ser>
        <c:ser>
          <c:idx val="33"/>
          <c:order val="33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tinnula!$F$70:$G$70</c:f>
              <c:numCache>
                <c:formatCode>General</c:formatCode>
                <c:ptCount val="2"/>
                <c:pt idx="0">
                  <c:v>21</c:v>
                </c:pt>
                <c:pt idx="1">
                  <c:v>7</c:v>
                </c:pt>
              </c:numCache>
            </c:numRef>
          </c:yVal>
          <c:smooth val="0"/>
        </c:ser>
        <c:ser>
          <c:idx val="34"/>
          <c:order val="34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tinnula!$F$71:$G$71</c:f>
              <c:numCache>
                <c:formatCode>General</c:formatCode>
                <c:ptCount val="2"/>
                <c:pt idx="0">
                  <c:v>21</c:v>
                </c:pt>
                <c:pt idx="1">
                  <c:v>6.9</c:v>
                </c:pt>
              </c:numCache>
            </c:numRef>
          </c:yVal>
          <c:smooth val="0"/>
        </c:ser>
        <c:ser>
          <c:idx val="35"/>
          <c:order val="35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tinnula!$F$72:$G$72</c:f>
              <c:numCache>
                <c:formatCode>General</c:formatCode>
                <c:ptCount val="2"/>
                <c:pt idx="0">
                  <c:v>21</c:v>
                </c:pt>
                <c:pt idx="1">
                  <c:v>6.8</c:v>
                </c:pt>
              </c:numCache>
            </c:numRef>
          </c:yVal>
          <c:smooth val="0"/>
        </c:ser>
        <c:ser>
          <c:idx val="36"/>
          <c:order val="36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tinnula!$F$73:$G$73</c:f>
              <c:numCache>
                <c:formatCode>General</c:formatCode>
                <c:ptCount val="2"/>
                <c:pt idx="0">
                  <c:v>20.25</c:v>
                </c:pt>
                <c:pt idx="1">
                  <c:v>6.7</c:v>
                </c:pt>
              </c:numCache>
            </c:numRef>
          </c:yVal>
          <c:smooth val="0"/>
        </c:ser>
        <c:ser>
          <c:idx val="37"/>
          <c:order val="37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tinnula!$F$74:$G$74</c:f>
              <c:numCache>
                <c:formatCode>General</c:formatCode>
                <c:ptCount val="2"/>
                <c:pt idx="0">
                  <c:v>20.25</c:v>
                </c:pt>
                <c:pt idx="1">
                  <c:v>6.6</c:v>
                </c:pt>
              </c:numCache>
            </c:numRef>
          </c:yVal>
          <c:smooth val="0"/>
        </c:ser>
        <c:ser>
          <c:idx val="38"/>
          <c:order val="38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tinnula!$F$75:$G$75</c:f>
              <c:numCache>
                <c:formatCode>General</c:formatCode>
                <c:ptCount val="2"/>
                <c:pt idx="0">
                  <c:v>21</c:v>
                </c:pt>
                <c:pt idx="1">
                  <c:v>6.9</c:v>
                </c:pt>
              </c:numCache>
            </c:numRef>
          </c:yVal>
          <c:smooth val="0"/>
        </c:ser>
        <c:ser>
          <c:idx val="39"/>
          <c:order val="39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tinnula!$F$76:$G$76</c:f>
              <c:numCache>
                <c:formatCode>General</c:formatCode>
                <c:ptCount val="2"/>
                <c:pt idx="0">
                  <c:v>21.5</c:v>
                </c:pt>
                <c:pt idx="1">
                  <c:v>7</c:v>
                </c:pt>
              </c:numCache>
            </c:numRef>
          </c:yVal>
          <c:smooth val="0"/>
        </c:ser>
        <c:ser>
          <c:idx val="40"/>
          <c:order val="40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tinnula!$F$77:$G$77</c:f>
              <c:numCache>
                <c:formatCode>General</c:formatCode>
                <c:ptCount val="2"/>
                <c:pt idx="0">
                  <c:v>20</c:v>
                </c:pt>
                <c:pt idx="1">
                  <c:v>6.5</c:v>
                </c:pt>
              </c:numCache>
            </c:numRef>
          </c:yVal>
          <c:smooth val="0"/>
        </c:ser>
        <c:ser>
          <c:idx val="41"/>
          <c:order val="41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tinnula!$F$78:$G$78</c:f>
              <c:numCache>
                <c:formatCode>General</c:formatCode>
                <c:ptCount val="2"/>
                <c:pt idx="0">
                  <c:v>20</c:v>
                </c:pt>
                <c:pt idx="1">
                  <c:v>7</c:v>
                </c:pt>
              </c:numCache>
            </c:numRef>
          </c:yVal>
          <c:smooth val="0"/>
        </c:ser>
        <c:ser>
          <c:idx val="42"/>
          <c:order val="42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tinnula!$F$79:$G$79</c:f>
              <c:numCache>
                <c:formatCode>General</c:formatCode>
                <c:ptCount val="2"/>
                <c:pt idx="0">
                  <c:v>21.5</c:v>
                </c:pt>
                <c:pt idx="1">
                  <c:v>6.8</c:v>
                </c:pt>
              </c:numCache>
            </c:numRef>
          </c:yVal>
          <c:smooth val="0"/>
        </c:ser>
        <c:ser>
          <c:idx val="43"/>
          <c:order val="43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tinnula!$F$80:$G$80</c:f>
              <c:numCache>
                <c:formatCode>General</c:formatCode>
                <c:ptCount val="2"/>
                <c:pt idx="0">
                  <c:v>21.5</c:v>
                </c:pt>
                <c:pt idx="1">
                  <c:v>6.9</c:v>
                </c:pt>
              </c:numCache>
            </c:numRef>
          </c:yVal>
          <c:smooth val="0"/>
        </c:ser>
        <c:ser>
          <c:idx val="44"/>
          <c:order val="44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tinnula!$F$81:$G$81</c:f>
              <c:numCache>
                <c:formatCode>General</c:formatCode>
                <c:ptCount val="2"/>
                <c:pt idx="0">
                  <c:v>21.5</c:v>
                </c:pt>
                <c:pt idx="1">
                  <c:v>6.9</c:v>
                </c:pt>
              </c:numCache>
            </c:numRef>
          </c:yVal>
          <c:smooth val="0"/>
        </c:ser>
        <c:ser>
          <c:idx val="45"/>
          <c:order val="45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tinnula!$F$82:$G$82</c:f>
              <c:numCache>
                <c:formatCode>General</c:formatCode>
                <c:ptCount val="2"/>
                <c:pt idx="0">
                  <c:v>21.5</c:v>
                </c:pt>
                <c:pt idx="1">
                  <c:v>6.7</c:v>
                </c:pt>
              </c:numCache>
            </c:numRef>
          </c:yVal>
          <c:smooth val="0"/>
        </c:ser>
        <c:ser>
          <c:idx val="46"/>
          <c:order val="46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tinnula!$F$83:$G$83</c:f>
              <c:numCache>
                <c:formatCode>General</c:formatCode>
                <c:ptCount val="2"/>
                <c:pt idx="0">
                  <c:v>21.5</c:v>
                </c:pt>
                <c:pt idx="1">
                  <c:v>6.7</c:v>
                </c:pt>
              </c:numCache>
            </c:numRef>
          </c:yVal>
          <c:smooth val="0"/>
        </c:ser>
        <c:ser>
          <c:idx val="47"/>
          <c:order val="47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tinnula!$F$84:$G$84</c:f>
              <c:numCache>
                <c:formatCode>General</c:formatCode>
                <c:ptCount val="2"/>
                <c:pt idx="0">
                  <c:v>21</c:v>
                </c:pt>
                <c:pt idx="1">
                  <c:v>6.3</c:v>
                </c:pt>
              </c:numCache>
            </c:numRef>
          </c:yVal>
          <c:smooth val="0"/>
        </c:ser>
        <c:ser>
          <c:idx val="48"/>
          <c:order val="48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tinnula!$F$85:$G$85</c:f>
              <c:numCache>
                <c:formatCode>General</c:formatCode>
                <c:ptCount val="2"/>
                <c:pt idx="0">
                  <c:v>21</c:v>
                </c:pt>
                <c:pt idx="1">
                  <c:v>6.8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931776"/>
        <c:axId val="95941760"/>
      </c:scatterChart>
      <c:valAx>
        <c:axId val="95931776"/>
        <c:scaling>
          <c:orientation val="minMax"/>
          <c:max val="35"/>
          <c:min val="1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941760"/>
        <c:crosses val="autoZero"/>
        <c:crossBetween val="midCat"/>
      </c:valAx>
      <c:valAx>
        <c:axId val="95941760"/>
        <c:scaling>
          <c:orientation val="minMax"/>
          <c:max val="13"/>
          <c:min val="4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931776"/>
        <c:crosses val="autoZero"/>
        <c:crossBetween val="midCat"/>
        <c:majorUnit val="2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961658397715966E-2"/>
          <c:y val="4.3539292882507331E-2"/>
          <c:w val="0.82452118250109019"/>
          <c:h val="0.85821892851628845"/>
        </c:manualLayout>
      </c:layout>
      <c:scatterChart>
        <c:scatterStyle val="lineMarker"/>
        <c:varyColors val="0"/>
        <c:ser>
          <c:idx val="0"/>
          <c:order val="0"/>
          <c:tx>
            <c:v>DF data: North Carolina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14476362141479304"/>
                  <c:y val="-0.14701065308012976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tinnula!$F$62:$F$85</c:f>
              <c:numCache>
                <c:formatCode>General</c:formatCode>
                <c:ptCount val="24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22.5</c:v>
                </c:pt>
                <c:pt idx="7">
                  <c:v>22.25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20.25</c:v>
                </c:pt>
                <c:pt idx="12">
                  <c:v>20.25</c:v>
                </c:pt>
                <c:pt idx="13">
                  <c:v>21</c:v>
                </c:pt>
                <c:pt idx="14">
                  <c:v>21.5</c:v>
                </c:pt>
                <c:pt idx="15">
                  <c:v>20</c:v>
                </c:pt>
                <c:pt idx="16">
                  <c:v>20</c:v>
                </c:pt>
                <c:pt idx="17">
                  <c:v>21.5</c:v>
                </c:pt>
                <c:pt idx="18">
                  <c:v>21.5</c:v>
                </c:pt>
                <c:pt idx="19">
                  <c:v>21.5</c:v>
                </c:pt>
                <c:pt idx="20">
                  <c:v>21.5</c:v>
                </c:pt>
                <c:pt idx="21">
                  <c:v>21.5</c:v>
                </c:pt>
                <c:pt idx="22">
                  <c:v>21</c:v>
                </c:pt>
                <c:pt idx="23">
                  <c:v>21</c:v>
                </c:pt>
              </c:numCache>
            </c:numRef>
          </c:xVal>
          <c:yVal>
            <c:numRef>
              <c:f>tinnula!$G$62:$G$85</c:f>
              <c:numCache>
                <c:formatCode>General</c:formatCode>
                <c:ptCount val="24"/>
                <c:pt idx="0">
                  <c:v>7.3</c:v>
                </c:pt>
                <c:pt idx="1">
                  <c:v>7.7</c:v>
                </c:pt>
                <c:pt idx="2">
                  <c:v>7.7</c:v>
                </c:pt>
                <c:pt idx="3">
                  <c:v>8.1</c:v>
                </c:pt>
                <c:pt idx="4">
                  <c:v>8</c:v>
                </c:pt>
                <c:pt idx="5">
                  <c:v>7.9</c:v>
                </c:pt>
                <c:pt idx="6">
                  <c:v>7.4</c:v>
                </c:pt>
                <c:pt idx="7">
                  <c:v>7.2</c:v>
                </c:pt>
                <c:pt idx="8">
                  <c:v>7</c:v>
                </c:pt>
                <c:pt idx="9">
                  <c:v>6.9</c:v>
                </c:pt>
                <c:pt idx="10">
                  <c:v>6.8</c:v>
                </c:pt>
                <c:pt idx="11">
                  <c:v>6.7</c:v>
                </c:pt>
                <c:pt idx="12">
                  <c:v>6.6</c:v>
                </c:pt>
                <c:pt idx="13">
                  <c:v>6.9</c:v>
                </c:pt>
                <c:pt idx="14">
                  <c:v>7</c:v>
                </c:pt>
                <c:pt idx="15">
                  <c:v>6.5</c:v>
                </c:pt>
                <c:pt idx="16">
                  <c:v>7</c:v>
                </c:pt>
                <c:pt idx="17">
                  <c:v>6.8</c:v>
                </c:pt>
                <c:pt idx="18">
                  <c:v>6.9</c:v>
                </c:pt>
                <c:pt idx="19">
                  <c:v>6.9</c:v>
                </c:pt>
                <c:pt idx="20">
                  <c:v>6.7</c:v>
                </c:pt>
                <c:pt idx="21">
                  <c:v>6.7</c:v>
                </c:pt>
                <c:pt idx="22">
                  <c:v>6.3</c:v>
                </c:pt>
                <c:pt idx="23">
                  <c:v>6.8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tinnula!$F$38:$G$38</c:f>
              <c:numCache>
                <c:formatCode>General</c:formatCode>
                <c:ptCount val="2"/>
                <c:pt idx="0">
                  <c:v>21.5</c:v>
                </c:pt>
                <c:pt idx="1">
                  <c:v>6.8</c:v>
                </c:pt>
              </c:numCache>
            </c:numRef>
          </c:yVal>
          <c:smooth val="0"/>
        </c:ser>
        <c:ser>
          <c:idx val="2"/>
          <c:order val="2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tinnula!$F$39:$G$39</c:f>
              <c:numCache>
                <c:formatCode>General</c:formatCode>
                <c:ptCount val="2"/>
                <c:pt idx="0">
                  <c:v>21.5</c:v>
                </c:pt>
                <c:pt idx="1">
                  <c:v>7.05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tinnula!$F$40:$G$40</c:f>
              <c:numCache>
                <c:formatCode>General</c:formatCode>
                <c:ptCount val="2"/>
                <c:pt idx="0">
                  <c:v>17</c:v>
                </c:pt>
                <c:pt idx="1">
                  <c:v>5.29</c:v>
                </c:pt>
              </c:numCache>
            </c:numRef>
          </c:yVal>
          <c:smooth val="0"/>
        </c:ser>
        <c:ser>
          <c:idx val="4"/>
          <c:order val="4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tinnula!$F$41:$G$41</c:f>
              <c:numCache>
                <c:formatCode>General</c:formatCode>
                <c:ptCount val="2"/>
                <c:pt idx="0">
                  <c:v>17</c:v>
                </c:pt>
                <c:pt idx="1">
                  <c:v>5.85</c:v>
                </c:pt>
              </c:numCache>
            </c:numRef>
          </c:yVal>
          <c:smooth val="0"/>
        </c:ser>
        <c:ser>
          <c:idx val="5"/>
          <c:order val="5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tinnula!$F$42:$G$42</c:f>
              <c:numCache>
                <c:formatCode>General</c:formatCode>
                <c:ptCount val="2"/>
                <c:pt idx="0">
                  <c:v>17</c:v>
                </c:pt>
                <c:pt idx="1">
                  <c:v>4.97</c:v>
                </c:pt>
              </c:numCache>
            </c:numRef>
          </c:yVal>
          <c:smooth val="0"/>
        </c:ser>
        <c:ser>
          <c:idx val="6"/>
          <c:order val="6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tinnula!$F$43:$G$43</c:f>
              <c:numCache>
                <c:formatCode>General</c:formatCode>
                <c:ptCount val="2"/>
                <c:pt idx="0">
                  <c:v>17</c:v>
                </c:pt>
                <c:pt idx="1">
                  <c:v>5.54</c:v>
                </c:pt>
              </c:numCache>
            </c:numRef>
          </c:yVal>
          <c:smooth val="0"/>
        </c:ser>
        <c:ser>
          <c:idx val="7"/>
          <c:order val="7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tinnula!$F$44:$G$44</c:f>
              <c:numCache>
                <c:formatCode>General</c:formatCode>
                <c:ptCount val="2"/>
                <c:pt idx="0">
                  <c:v>17</c:v>
                </c:pt>
                <c:pt idx="1">
                  <c:v>5.51</c:v>
                </c:pt>
              </c:numCache>
            </c:numRef>
          </c:yVal>
          <c:smooth val="0"/>
        </c:ser>
        <c:ser>
          <c:idx val="8"/>
          <c:order val="8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tinnula!$F$45:$G$45</c:f>
              <c:numCache>
                <c:formatCode>General</c:formatCode>
                <c:ptCount val="2"/>
                <c:pt idx="0">
                  <c:v>17</c:v>
                </c:pt>
                <c:pt idx="1">
                  <c:v>5.93</c:v>
                </c:pt>
              </c:numCache>
            </c:numRef>
          </c:yVal>
          <c:smooth val="0"/>
        </c:ser>
        <c:ser>
          <c:idx val="9"/>
          <c:order val="9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tinnula!$F$46:$G$46</c:f>
              <c:numCache>
                <c:formatCode>General</c:formatCode>
                <c:ptCount val="2"/>
                <c:pt idx="0">
                  <c:v>17</c:v>
                </c:pt>
                <c:pt idx="1">
                  <c:v>5.62</c:v>
                </c:pt>
              </c:numCache>
            </c:numRef>
          </c:yVal>
          <c:smooth val="0"/>
        </c:ser>
        <c:ser>
          <c:idx val="10"/>
          <c:order val="10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tinnula!$F$47:$G$47</c:f>
              <c:numCache>
                <c:formatCode>General</c:formatCode>
                <c:ptCount val="2"/>
                <c:pt idx="0">
                  <c:v>18</c:v>
                </c:pt>
                <c:pt idx="1">
                  <c:v>5.89</c:v>
                </c:pt>
              </c:numCache>
            </c:numRef>
          </c:yVal>
          <c:smooth val="0"/>
        </c:ser>
        <c:ser>
          <c:idx val="11"/>
          <c:order val="11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tinnula!$F$48:$G$48</c:f>
              <c:numCache>
                <c:formatCode>General</c:formatCode>
                <c:ptCount val="2"/>
                <c:pt idx="0">
                  <c:v>18</c:v>
                </c:pt>
                <c:pt idx="1">
                  <c:v>5.67</c:v>
                </c:pt>
              </c:numCache>
            </c:numRef>
          </c:yVal>
          <c:smooth val="0"/>
        </c:ser>
        <c:ser>
          <c:idx val="12"/>
          <c:order val="12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tinnula!$F$49:$G$49</c:f>
              <c:numCache>
                <c:formatCode>General</c:formatCode>
                <c:ptCount val="2"/>
                <c:pt idx="0">
                  <c:v>20</c:v>
                </c:pt>
                <c:pt idx="1">
                  <c:v>5.72</c:v>
                </c:pt>
              </c:numCache>
            </c:numRef>
          </c:yVal>
          <c:smooth val="0"/>
        </c:ser>
        <c:ser>
          <c:idx val="13"/>
          <c:order val="13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tinnula!$F$50:$G$50</c:f>
              <c:numCache>
                <c:formatCode>General</c:formatCode>
                <c:ptCount val="2"/>
                <c:pt idx="0">
                  <c:v>20</c:v>
                </c:pt>
                <c:pt idx="1">
                  <c:v>5.78</c:v>
                </c:pt>
              </c:numCache>
            </c:numRef>
          </c:yVal>
          <c:smooth val="0"/>
        </c:ser>
        <c:ser>
          <c:idx val="14"/>
          <c:order val="14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tinnula!$F$51:$G$51</c:f>
              <c:numCache>
                <c:formatCode>General</c:formatCode>
                <c:ptCount val="2"/>
                <c:pt idx="0">
                  <c:v>15</c:v>
                </c:pt>
                <c:pt idx="1">
                  <c:v>4.7</c:v>
                </c:pt>
              </c:numCache>
            </c:numRef>
          </c:yVal>
          <c:smooth val="0"/>
        </c:ser>
        <c:ser>
          <c:idx val="15"/>
          <c:order val="15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tinnula!$F$52:$G$52</c:f>
              <c:numCache>
                <c:formatCode>General</c:formatCode>
                <c:ptCount val="2"/>
                <c:pt idx="1">
                  <c:v>6</c:v>
                </c:pt>
              </c:numCache>
            </c:numRef>
          </c:yVal>
          <c:smooth val="0"/>
        </c:ser>
        <c:ser>
          <c:idx val="16"/>
          <c:order val="16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tinnula!$F$53:$G$53</c:f>
              <c:numCache>
                <c:formatCode>General</c:formatCode>
                <c:ptCount val="2"/>
                <c:pt idx="1">
                  <c:v>6.3</c:v>
                </c:pt>
              </c:numCache>
            </c:numRef>
          </c:yVal>
          <c:smooth val="0"/>
        </c:ser>
        <c:ser>
          <c:idx val="17"/>
          <c:order val="17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tinnula!$F$54:$G$54</c:f>
              <c:numCache>
                <c:formatCode>General</c:formatCode>
                <c:ptCount val="2"/>
                <c:pt idx="1">
                  <c:v>6.4</c:v>
                </c:pt>
              </c:numCache>
            </c:numRef>
          </c:yVal>
          <c:smooth val="0"/>
        </c:ser>
        <c:ser>
          <c:idx val="18"/>
          <c:order val="18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tinnula!$F$55:$G$55</c:f>
              <c:numCache>
                <c:formatCode>General</c:formatCode>
                <c:ptCount val="2"/>
                <c:pt idx="1">
                  <c:v>6.4</c:v>
                </c:pt>
              </c:numCache>
            </c:numRef>
          </c:yVal>
          <c:smooth val="0"/>
        </c:ser>
        <c:ser>
          <c:idx val="19"/>
          <c:order val="19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tinnula!$F$56:$G$56</c:f>
              <c:numCache>
                <c:formatCode>General</c:formatCode>
                <c:ptCount val="2"/>
                <c:pt idx="0">
                  <c:v>21.5</c:v>
                </c:pt>
                <c:pt idx="1">
                  <c:v>7.5</c:v>
                </c:pt>
              </c:numCache>
            </c:numRef>
          </c:yVal>
          <c:smooth val="0"/>
        </c:ser>
        <c:ser>
          <c:idx val="20"/>
          <c:order val="20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tinnula!$F$57:$G$57</c:f>
              <c:numCache>
                <c:formatCode>General</c:formatCode>
                <c:ptCount val="2"/>
                <c:pt idx="0">
                  <c:v>25</c:v>
                </c:pt>
                <c:pt idx="1">
                  <c:v>8.4</c:v>
                </c:pt>
              </c:numCache>
            </c:numRef>
          </c:yVal>
          <c:smooth val="0"/>
        </c:ser>
        <c:ser>
          <c:idx val="21"/>
          <c:order val="21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tinnula!$F$58:$G$58</c:f>
              <c:numCache>
                <c:formatCode>General</c:formatCode>
                <c:ptCount val="2"/>
                <c:pt idx="0">
                  <c:v>25</c:v>
                </c:pt>
                <c:pt idx="1">
                  <c:v>8.8000000000000007</c:v>
                </c:pt>
              </c:numCache>
            </c:numRef>
          </c:yVal>
          <c:smooth val="0"/>
        </c:ser>
        <c:ser>
          <c:idx val="22"/>
          <c:order val="22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tinnula!$F$59:$G$59</c:f>
              <c:numCache>
                <c:formatCode>General</c:formatCode>
                <c:ptCount val="2"/>
                <c:pt idx="0">
                  <c:v>25</c:v>
                </c:pt>
                <c:pt idx="1">
                  <c:v>8.1999999999999993</c:v>
                </c:pt>
              </c:numCache>
            </c:numRef>
          </c:yVal>
          <c:smooth val="0"/>
        </c:ser>
        <c:ser>
          <c:idx val="23"/>
          <c:order val="23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tinnula!$F$60:$G$60</c:f>
              <c:numCache>
                <c:formatCode>General</c:formatCode>
                <c:ptCount val="2"/>
                <c:pt idx="0">
                  <c:v>22.5</c:v>
                </c:pt>
                <c:pt idx="1">
                  <c:v>7.4</c:v>
                </c:pt>
              </c:numCache>
            </c:numRef>
          </c:yVal>
          <c:smooth val="0"/>
        </c:ser>
        <c:ser>
          <c:idx val="24"/>
          <c:order val="24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tinnula!$F$61:$G$61</c:f>
              <c:numCache>
                <c:formatCode>General</c:formatCode>
                <c:ptCount val="2"/>
                <c:pt idx="0">
                  <c:v>22.5</c:v>
                </c:pt>
                <c:pt idx="1">
                  <c:v>7.3</c:v>
                </c:pt>
              </c:numCache>
            </c:numRef>
          </c:yVal>
          <c:smooth val="0"/>
        </c:ser>
        <c:ser>
          <c:idx val="25"/>
          <c:order val="25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tinnula!$F$62:$G$62</c:f>
              <c:numCache>
                <c:formatCode>General</c:formatCode>
                <c:ptCount val="2"/>
                <c:pt idx="0">
                  <c:v>25</c:v>
                </c:pt>
                <c:pt idx="1">
                  <c:v>7.3</c:v>
                </c:pt>
              </c:numCache>
            </c:numRef>
          </c:yVal>
          <c:smooth val="0"/>
        </c:ser>
        <c:ser>
          <c:idx val="26"/>
          <c:order val="26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tinnula!$F$63:$G$63</c:f>
              <c:numCache>
                <c:formatCode>General</c:formatCode>
                <c:ptCount val="2"/>
                <c:pt idx="0">
                  <c:v>25</c:v>
                </c:pt>
                <c:pt idx="1">
                  <c:v>7.7</c:v>
                </c:pt>
              </c:numCache>
            </c:numRef>
          </c:yVal>
          <c:smooth val="0"/>
        </c:ser>
        <c:ser>
          <c:idx val="27"/>
          <c:order val="27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tinnula!$F$64:$G$64</c:f>
              <c:numCache>
                <c:formatCode>General</c:formatCode>
                <c:ptCount val="2"/>
                <c:pt idx="0">
                  <c:v>25</c:v>
                </c:pt>
                <c:pt idx="1">
                  <c:v>7.7</c:v>
                </c:pt>
              </c:numCache>
            </c:numRef>
          </c:yVal>
          <c:smooth val="0"/>
        </c:ser>
        <c:ser>
          <c:idx val="28"/>
          <c:order val="28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tinnula!$F$65:$G$65</c:f>
              <c:numCache>
                <c:formatCode>General</c:formatCode>
                <c:ptCount val="2"/>
                <c:pt idx="0">
                  <c:v>25</c:v>
                </c:pt>
                <c:pt idx="1">
                  <c:v>8.1</c:v>
                </c:pt>
              </c:numCache>
            </c:numRef>
          </c:yVal>
          <c:smooth val="0"/>
        </c:ser>
        <c:ser>
          <c:idx val="29"/>
          <c:order val="29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tinnula!$F$66:$G$66</c:f>
              <c:numCache>
                <c:formatCode>General</c:formatCode>
                <c:ptCount val="2"/>
                <c:pt idx="0">
                  <c:v>25</c:v>
                </c:pt>
                <c:pt idx="1">
                  <c:v>8</c:v>
                </c:pt>
              </c:numCache>
            </c:numRef>
          </c:yVal>
          <c:smooth val="0"/>
        </c:ser>
        <c:ser>
          <c:idx val="30"/>
          <c:order val="30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tinnula!$F$67:$G$67</c:f>
              <c:numCache>
                <c:formatCode>General</c:formatCode>
                <c:ptCount val="2"/>
                <c:pt idx="0">
                  <c:v>25</c:v>
                </c:pt>
                <c:pt idx="1">
                  <c:v>7.9</c:v>
                </c:pt>
              </c:numCache>
            </c:numRef>
          </c:yVal>
          <c:smooth val="0"/>
        </c:ser>
        <c:ser>
          <c:idx val="31"/>
          <c:order val="31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tinnula!$F$68:$G$68</c:f>
              <c:numCache>
                <c:formatCode>General</c:formatCode>
                <c:ptCount val="2"/>
                <c:pt idx="0">
                  <c:v>22.5</c:v>
                </c:pt>
                <c:pt idx="1">
                  <c:v>7.4</c:v>
                </c:pt>
              </c:numCache>
            </c:numRef>
          </c:yVal>
          <c:smooth val="0"/>
        </c:ser>
        <c:ser>
          <c:idx val="32"/>
          <c:order val="32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tinnula!$F$69:$G$69</c:f>
              <c:numCache>
                <c:formatCode>General</c:formatCode>
                <c:ptCount val="2"/>
                <c:pt idx="0">
                  <c:v>22.25</c:v>
                </c:pt>
                <c:pt idx="1">
                  <c:v>7.2</c:v>
                </c:pt>
              </c:numCache>
            </c:numRef>
          </c:yVal>
          <c:smooth val="0"/>
        </c:ser>
        <c:ser>
          <c:idx val="33"/>
          <c:order val="33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tinnula!$F$70:$G$70</c:f>
              <c:numCache>
                <c:formatCode>General</c:formatCode>
                <c:ptCount val="2"/>
                <c:pt idx="0">
                  <c:v>21</c:v>
                </c:pt>
                <c:pt idx="1">
                  <c:v>7</c:v>
                </c:pt>
              </c:numCache>
            </c:numRef>
          </c:yVal>
          <c:smooth val="0"/>
        </c:ser>
        <c:ser>
          <c:idx val="34"/>
          <c:order val="34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tinnula!$F$71:$G$71</c:f>
              <c:numCache>
                <c:formatCode>General</c:formatCode>
                <c:ptCount val="2"/>
                <c:pt idx="0">
                  <c:v>21</c:v>
                </c:pt>
                <c:pt idx="1">
                  <c:v>6.9</c:v>
                </c:pt>
              </c:numCache>
            </c:numRef>
          </c:yVal>
          <c:smooth val="0"/>
        </c:ser>
        <c:ser>
          <c:idx val="35"/>
          <c:order val="35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tinnula!$F$72:$G$72</c:f>
              <c:numCache>
                <c:formatCode>General</c:formatCode>
                <c:ptCount val="2"/>
                <c:pt idx="0">
                  <c:v>21</c:v>
                </c:pt>
                <c:pt idx="1">
                  <c:v>6.8</c:v>
                </c:pt>
              </c:numCache>
            </c:numRef>
          </c:yVal>
          <c:smooth val="0"/>
        </c:ser>
        <c:ser>
          <c:idx val="36"/>
          <c:order val="36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tinnula!$F$73:$G$73</c:f>
              <c:numCache>
                <c:formatCode>General</c:formatCode>
                <c:ptCount val="2"/>
                <c:pt idx="0">
                  <c:v>20.25</c:v>
                </c:pt>
                <c:pt idx="1">
                  <c:v>6.7</c:v>
                </c:pt>
              </c:numCache>
            </c:numRef>
          </c:yVal>
          <c:smooth val="0"/>
        </c:ser>
        <c:ser>
          <c:idx val="37"/>
          <c:order val="37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tinnula!$F$74:$G$74</c:f>
              <c:numCache>
                <c:formatCode>General</c:formatCode>
                <c:ptCount val="2"/>
                <c:pt idx="0">
                  <c:v>20.25</c:v>
                </c:pt>
                <c:pt idx="1">
                  <c:v>6.6</c:v>
                </c:pt>
              </c:numCache>
            </c:numRef>
          </c:yVal>
          <c:smooth val="0"/>
        </c:ser>
        <c:ser>
          <c:idx val="38"/>
          <c:order val="38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tinnula!$F$75:$G$75</c:f>
              <c:numCache>
                <c:formatCode>General</c:formatCode>
                <c:ptCount val="2"/>
                <c:pt idx="0">
                  <c:v>21</c:v>
                </c:pt>
                <c:pt idx="1">
                  <c:v>6.9</c:v>
                </c:pt>
              </c:numCache>
            </c:numRef>
          </c:yVal>
          <c:smooth val="0"/>
        </c:ser>
        <c:ser>
          <c:idx val="39"/>
          <c:order val="39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tinnula!$F$76:$G$76</c:f>
              <c:numCache>
                <c:formatCode>General</c:formatCode>
                <c:ptCount val="2"/>
                <c:pt idx="0">
                  <c:v>21.5</c:v>
                </c:pt>
                <c:pt idx="1">
                  <c:v>7</c:v>
                </c:pt>
              </c:numCache>
            </c:numRef>
          </c:yVal>
          <c:smooth val="0"/>
        </c:ser>
        <c:ser>
          <c:idx val="40"/>
          <c:order val="40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tinnula!$F$77:$G$77</c:f>
              <c:numCache>
                <c:formatCode>General</c:formatCode>
                <c:ptCount val="2"/>
                <c:pt idx="0">
                  <c:v>20</c:v>
                </c:pt>
                <c:pt idx="1">
                  <c:v>6.5</c:v>
                </c:pt>
              </c:numCache>
            </c:numRef>
          </c:yVal>
          <c:smooth val="0"/>
        </c:ser>
        <c:ser>
          <c:idx val="41"/>
          <c:order val="41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tinnula!$F$78:$G$78</c:f>
              <c:numCache>
                <c:formatCode>General</c:formatCode>
                <c:ptCount val="2"/>
                <c:pt idx="0">
                  <c:v>20</c:v>
                </c:pt>
                <c:pt idx="1">
                  <c:v>7</c:v>
                </c:pt>
              </c:numCache>
            </c:numRef>
          </c:yVal>
          <c:smooth val="0"/>
        </c:ser>
        <c:ser>
          <c:idx val="42"/>
          <c:order val="42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tinnula!$F$79:$G$79</c:f>
              <c:numCache>
                <c:formatCode>General</c:formatCode>
                <c:ptCount val="2"/>
                <c:pt idx="0">
                  <c:v>21.5</c:v>
                </c:pt>
                <c:pt idx="1">
                  <c:v>6.8</c:v>
                </c:pt>
              </c:numCache>
            </c:numRef>
          </c:yVal>
          <c:smooth val="0"/>
        </c:ser>
        <c:ser>
          <c:idx val="43"/>
          <c:order val="43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tinnula!$F$80:$G$80</c:f>
              <c:numCache>
                <c:formatCode>General</c:formatCode>
                <c:ptCount val="2"/>
                <c:pt idx="0">
                  <c:v>21.5</c:v>
                </c:pt>
                <c:pt idx="1">
                  <c:v>6.9</c:v>
                </c:pt>
              </c:numCache>
            </c:numRef>
          </c:yVal>
          <c:smooth val="0"/>
        </c:ser>
        <c:ser>
          <c:idx val="44"/>
          <c:order val="44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tinnula!$F$81:$G$81</c:f>
              <c:numCache>
                <c:formatCode>General</c:formatCode>
                <c:ptCount val="2"/>
                <c:pt idx="0">
                  <c:v>21.5</c:v>
                </c:pt>
                <c:pt idx="1">
                  <c:v>6.9</c:v>
                </c:pt>
              </c:numCache>
            </c:numRef>
          </c:yVal>
          <c:smooth val="0"/>
        </c:ser>
        <c:ser>
          <c:idx val="45"/>
          <c:order val="45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tinnula!$F$82:$G$82</c:f>
              <c:numCache>
                <c:formatCode>General</c:formatCode>
                <c:ptCount val="2"/>
                <c:pt idx="0">
                  <c:v>21.5</c:v>
                </c:pt>
                <c:pt idx="1">
                  <c:v>6.7</c:v>
                </c:pt>
              </c:numCache>
            </c:numRef>
          </c:yVal>
          <c:smooth val="0"/>
        </c:ser>
        <c:ser>
          <c:idx val="46"/>
          <c:order val="46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tinnula!$F$83:$G$83</c:f>
              <c:numCache>
                <c:formatCode>General</c:formatCode>
                <c:ptCount val="2"/>
                <c:pt idx="0">
                  <c:v>21.5</c:v>
                </c:pt>
                <c:pt idx="1">
                  <c:v>6.7</c:v>
                </c:pt>
              </c:numCache>
            </c:numRef>
          </c:yVal>
          <c:smooth val="0"/>
        </c:ser>
        <c:ser>
          <c:idx val="47"/>
          <c:order val="47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tinnula!$F$84:$G$84</c:f>
              <c:numCache>
                <c:formatCode>General</c:formatCode>
                <c:ptCount val="2"/>
                <c:pt idx="0">
                  <c:v>21</c:v>
                </c:pt>
                <c:pt idx="1">
                  <c:v>6.3</c:v>
                </c:pt>
              </c:numCache>
            </c:numRef>
          </c:yVal>
          <c:smooth val="0"/>
        </c:ser>
        <c:ser>
          <c:idx val="48"/>
          <c:order val="48"/>
          <c:spPr>
            <a:ln w="28575">
              <a:noFill/>
            </a:ln>
          </c:spPr>
          <c:xVal>
            <c:numRef>
              <c:f>tinnula!$F$36:$G$36</c:f>
              <c:numCache>
                <c:formatCode>General</c:formatCode>
                <c:ptCount val="2"/>
                <c:pt idx="0">
                  <c:v>21.5</c:v>
                </c:pt>
                <c:pt idx="1">
                  <c:v>6.54</c:v>
                </c:pt>
              </c:numCache>
            </c:numRef>
          </c:xVal>
          <c:yVal>
            <c:numRef>
              <c:f>tinnula!$F$85:$G$85</c:f>
              <c:numCache>
                <c:formatCode>General</c:formatCode>
                <c:ptCount val="2"/>
                <c:pt idx="0">
                  <c:v>21</c:v>
                </c:pt>
                <c:pt idx="1">
                  <c:v>6.8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676160"/>
        <c:axId val="101677696"/>
      </c:scatterChart>
      <c:valAx>
        <c:axId val="101676160"/>
        <c:scaling>
          <c:orientation val="minMax"/>
          <c:max val="35"/>
          <c:min val="1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1677696"/>
        <c:crosses val="autoZero"/>
        <c:crossBetween val="midCat"/>
      </c:valAx>
      <c:valAx>
        <c:axId val="101677696"/>
        <c:scaling>
          <c:orientation val="minMax"/>
          <c:max val="13"/>
          <c:min val="4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1676160"/>
        <c:crosses val="autoZero"/>
        <c:crossBetween val="midCat"/>
        <c:majorUnit val="2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0.23318422745794909"/>
                  <c:y val="0.4883770906935753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tinnula!$G$22:$G$87</c:f>
              <c:numCache>
                <c:formatCode>General</c:formatCode>
                <c:ptCount val="66"/>
                <c:pt idx="0">
                  <c:v>8.81</c:v>
                </c:pt>
                <c:pt idx="1">
                  <c:v>8.8000000000000007</c:v>
                </c:pt>
                <c:pt idx="2">
                  <c:v>10.25</c:v>
                </c:pt>
                <c:pt idx="3">
                  <c:v>8.9</c:v>
                </c:pt>
                <c:pt idx="4">
                  <c:v>7.48</c:v>
                </c:pt>
                <c:pt idx="5">
                  <c:v>6.26</c:v>
                </c:pt>
                <c:pt idx="6">
                  <c:v>8.0399999999999991</c:v>
                </c:pt>
                <c:pt idx="7">
                  <c:v>7.54</c:v>
                </c:pt>
                <c:pt idx="8">
                  <c:v>7.01</c:v>
                </c:pt>
                <c:pt idx="9">
                  <c:v>6.85</c:v>
                </c:pt>
                <c:pt idx="10">
                  <c:v>8.3000000000000007</c:v>
                </c:pt>
                <c:pt idx="11">
                  <c:v>6.9</c:v>
                </c:pt>
                <c:pt idx="12">
                  <c:v>7.2</c:v>
                </c:pt>
                <c:pt idx="13">
                  <c:v>9</c:v>
                </c:pt>
                <c:pt idx="14">
                  <c:v>6.54</c:v>
                </c:pt>
                <c:pt idx="15">
                  <c:v>6.66</c:v>
                </c:pt>
                <c:pt idx="16">
                  <c:v>6.8</c:v>
                </c:pt>
                <c:pt idx="17">
                  <c:v>7.05</c:v>
                </c:pt>
                <c:pt idx="18">
                  <c:v>5.29</c:v>
                </c:pt>
                <c:pt idx="19">
                  <c:v>5.85</c:v>
                </c:pt>
                <c:pt idx="20">
                  <c:v>4.97</c:v>
                </c:pt>
                <c:pt idx="21">
                  <c:v>5.54</c:v>
                </c:pt>
                <c:pt idx="22">
                  <c:v>5.51</c:v>
                </c:pt>
                <c:pt idx="23">
                  <c:v>5.93</c:v>
                </c:pt>
                <c:pt idx="24">
                  <c:v>5.62</c:v>
                </c:pt>
                <c:pt idx="25">
                  <c:v>5.89</c:v>
                </c:pt>
                <c:pt idx="26">
                  <c:v>5.67</c:v>
                </c:pt>
                <c:pt idx="27">
                  <c:v>5.72</c:v>
                </c:pt>
                <c:pt idx="28">
                  <c:v>5.78</c:v>
                </c:pt>
                <c:pt idx="29">
                  <c:v>4.7</c:v>
                </c:pt>
                <c:pt idx="30">
                  <c:v>6</c:v>
                </c:pt>
                <c:pt idx="31">
                  <c:v>6.3</c:v>
                </c:pt>
                <c:pt idx="32">
                  <c:v>6.4</c:v>
                </c:pt>
                <c:pt idx="33">
                  <c:v>6.4</c:v>
                </c:pt>
                <c:pt idx="34">
                  <c:v>7.5</c:v>
                </c:pt>
                <c:pt idx="35">
                  <c:v>8.4</c:v>
                </c:pt>
                <c:pt idx="36">
                  <c:v>8.8000000000000007</c:v>
                </c:pt>
                <c:pt idx="37">
                  <c:v>8.1999999999999993</c:v>
                </c:pt>
                <c:pt idx="38">
                  <c:v>7.4</c:v>
                </c:pt>
                <c:pt idx="39">
                  <c:v>7.3</c:v>
                </c:pt>
                <c:pt idx="40">
                  <c:v>7.3</c:v>
                </c:pt>
                <c:pt idx="41">
                  <c:v>7.7</c:v>
                </c:pt>
                <c:pt idx="42">
                  <c:v>7.7</c:v>
                </c:pt>
                <c:pt idx="43">
                  <c:v>8.1</c:v>
                </c:pt>
                <c:pt idx="44">
                  <c:v>8</c:v>
                </c:pt>
                <c:pt idx="45">
                  <c:v>7.9</c:v>
                </c:pt>
                <c:pt idx="46">
                  <c:v>7.4</c:v>
                </c:pt>
                <c:pt idx="47">
                  <c:v>7.2</c:v>
                </c:pt>
                <c:pt idx="48">
                  <c:v>7</c:v>
                </c:pt>
                <c:pt idx="49">
                  <c:v>6.9</c:v>
                </c:pt>
                <c:pt idx="50">
                  <c:v>6.8</c:v>
                </c:pt>
                <c:pt idx="51">
                  <c:v>6.7</c:v>
                </c:pt>
                <c:pt idx="52">
                  <c:v>6.6</c:v>
                </c:pt>
                <c:pt idx="53">
                  <c:v>6.9</c:v>
                </c:pt>
                <c:pt idx="54">
                  <c:v>7</c:v>
                </c:pt>
                <c:pt idx="55">
                  <c:v>6.5</c:v>
                </c:pt>
                <c:pt idx="56">
                  <c:v>7</c:v>
                </c:pt>
                <c:pt idx="57">
                  <c:v>6.8</c:v>
                </c:pt>
                <c:pt idx="58">
                  <c:v>6.9</c:v>
                </c:pt>
                <c:pt idx="59">
                  <c:v>6.9</c:v>
                </c:pt>
                <c:pt idx="60">
                  <c:v>6.7</c:v>
                </c:pt>
                <c:pt idx="61">
                  <c:v>6.7</c:v>
                </c:pt>
                <c:pt idx="62">
                  <c:v>6.3</c:v>
                </c:pt>
                <c:pt idx="63">
                  <c:v>6.8</c:v>
                </c:pt>
                <c:pt idx="64">
                  <c:v>8.6999999999999993</c:v>
                </c:pt>
                <c:pt idx="65">
                  <c:v>8.8000000000000007</c:v>
                </c:pt>
              </c:numCache>
            </c:numRef>
          </c:xVal>
          <c:yVal>
            <c:numRef>
              <c:f>tinnula!$H$22:$H$87</c:f>
              <c:numCache>
                <c:formatCode>General</c:formatCode>
                <c:ptCount val="66"/>
                <c:pt idx="0">
                  <c:v>6.91</c:v>
                </c:pt>
                <c:pt idx="1">
                  <c:v>7.7</c:v>
                </c:pt>
                <c:pt idx="2">
                  <c:v>7.47</c:v>
                </c:pt>
                <c:pt idx="3">
                  <c:v>6.85</c:v>
                </c:pt>
                <c:pt idx="4">
                  <c:v>5.83</c:v>
                </c:pt>
                <c:pt idx="5">
                  <c:v>5.25</c:v>
                </c:pt>
                <c:pt idx="6">
                  <c:v>6.18</c:v>
                </c:pt>
                <c:pt idx="7">
                  <c:v>6.59</c:v>
                </c:pt>
                <c:pt idx="8">
                  <c:v>5.63</c:v>
                </c:pt>
                <c:pt idx="9">
                  <c:v>6.01</c:v>
                </c:pt>
                <c:pt idx="10">
                  <c:v>6.67</c:v>
                </c:pt>
                <c:pt idx="11">
                  <c:v>5.3810000000000002</c:v>
                </c:pt>
                <c:pt idx="12">
                  <c:v>5.68</c:v>
                </c:pt>
                <c:pt idx="13">
                  <c:v>7.0389999999999997</c:v>
                </c:pt>
                <c:pt idx="14">
                  <c:v>6.53</c:v>
                </c:pt>
                <c:pt idx="15">
                  <c:v>6.21</c:v>
                </c:pt>
                <c:pt idx="16">
                  <c:v>6.24</c:v>
                </c:pt>
                <c:pt idx="17">
                  <c:v>5.92</c:v>
                </c:pt>
                <c:pt idx="18">
                  <c:v>5.57</c:v>
                </c:pt>
                <c:pt idx="19">
                  <c:v>5.31</c:v>
                </c:pt>
                <c:pt idx="20">
                  <c:v>5.61</c:v>
                </c:pt>
                <c:pt idx="21">
                  <c:v>5.22</c:v>
                </c:pt>
                <c:pt idx="22">
                  <c:v>5.0199999999999996</c:v>
                </c:pt>
                <c:pt idx="23">
                  <c:v>5.31</c:v>
                </c:pt>
                <c:pt idx="24">
                  <c:v>5.31</c:v>
                </c:pt>
                <c:pt idx="25">
                  <c:v>5.66</c:v>
                </c:pt>
                <c:pt idx="26">
                  <c:v>5.16</c:v>
                </c:pt>
                <c:pt idx="27">
                  <c:v>5.16</c:v>
                </c:pt>
                <c:pt idx="28">
                  <c:v>5.16</c:v>
                </c:pt>
                <c:pt idx="29">
                  <c:v>5.1509999999999998</c:v>
                </c:pt>
                <c:pt idx="30">
                  <c:v>5.1440000000000001</c:v>
                </c:pt>
                <c:pt idx="31">
                  <c:v>5.5919999999999996</c:v>
                </c:pt>
                <c:pt idx="32">
                  <c:v>5.4240000000000004</c:v>
                </c:pt>
                <c:pt idx="33">
                  <c:v>5.5030000000000001</c:v>
                </c:pt>
                <c:pt idx="34">
                  <c:v>5.5330000000000004</c:v>
                </c:pt>
                <c:pt idx="35">
                  <c:v>6.83</c:v>
                </c:pt>
                <c:pt idx="36">
                  <c:v>6.907</c:v>
                </c:pt>
                <c:pt idx="37">
                  <c:v>6.7249999999999996</c:v>
                </c:pt>
                <c:pt idx="38">
                  <c:v>5.4</c:v>
                </c:pt>
                <c:pt idx="39">
                  <c:v>5.9</c:v>
                </c:pt>
                <c:pt idx="40">
                  <c:v>6.1390000000000002</c:v>
                </c:pt>
                <c:pt idx="41">
                  <c:v>6.75</c:v>
                </c:pt>
                <c:pt idx="42">
                  <c:v>6.51</c:v>
                </c:pt>
                <c:pt idx="43">
                  <c:v>6.4619999999999997</c:v>
                </c:pt>
                <c:pt idx="44">
                  <c:v>6.7080000000000002</c:v>
                </c:pt>
                <c:pt idx="45">
                  <c:v>6.3220000000000001</c:v>
                </c:pt>
                <c:pt idx="46">
                  <c:v>5.8449999999999998</c:v>
                </c:pt>
                <c:pt idx="47">
                  <c:v>5.7050000000000001</c:v>
                </c:pt>
                <c:pt idx="48">
                  <c:v>5.4569999999999999</c:v>
                </c:pt>
                <c:pt idx="49">
                  <c:v>5.165</c:v>
                </c:pt>
                <c:pt idx="50">
                  <c:v>5.4059999999999997</c:v>
                </c:pt>
                <c:pt idx="51">
                  <c:v>5.3159999999999998</c:v>
                </c:pt>
                <c:pt idx="52">
                  <c:v>5.1689999999999996</c:v>
                </c:pt>
                <c:pt idx="53">
                  <c:v>5.3879999999999999</c:v>
                </c:pt>
                <c:pt idx="54">
                  <c:v>5.4279999999999999</c:v>
                </c:pt>
                <c:pt idx="55">
                  <c:v>5.72</c:v>
                </c:pt>
                <c:pt idx="56">
                  <c:v>5.5369999999999999</c:v>
                </c:pt>
                <c:pt idx="57">
                  <c:v>5.2990000000000004</c:v>
                </c:pt>
                <c:pt idx="58">
                  <c:v>5.4050000000000002</c:v>
                </c:pt>
                <c:pt idx="59">
                  <c:v>5.319</c:v>
                </c:pt>
                <c:pt idx="60">
                  <c:v>5.2949999999999999</c:v>
                </c:pt>
                <c:pt idx="61">
                  <c:v>5.3849999999999998</c:v>
                </c:pt>
                <c:pt idx="62">
                  <c:v>5.4509999999999996</c:v>
                </c:pt>
                <c:pt idx="63">
                  <c:v>5.3620000000000001</c:v>
                </c:pt>
                <c:pt idx="64">
                  <c:v>6.9969999999999999</c:v>
                </c:pt>
                <c:pt idx="65">
                  <c:v>6.9939999999999998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05984"/>
        <c:axId val="103890944"/>
      </c:scatterChart>
      <c:valAx>
        <c:axId val="101705984"/>
        <c:scaling>
          <c:orientation val="minMax"/>
          <c:max val="14"/>
          <c:min val="4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3890944"/>
        <c:crosses val="autoZero"/>
        <c:crossBetween val="midCat"/>
        <c:majorUnit val="1"/>
      </c:valAx>
      <c:valAx>
        <c:axId val="103890944"/>
        <c:scaling>
          <c:orientation val="minMax"/>
          <c:max val="8"/>
          <c:min val="4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1705984"/>
        <c:crosses val="autoZero"/>
        <c:crossBetween val="midCat"/>
        <c:majorUnit val="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TW data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9.6391637399703856E-2"/>
                  <c:y val="0.27018619731357107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tinnula!$G$2:$G$21</c:f>
              <c:numCache>
                <c:formatCode>General</c:formatCode>
                <c:ptCount val="20"/>
                <c:pt idx="0">
                  <c:v>8.8000000000000007</c:v>
                </c:pt>
                <c:pt idx="1">
                  <c:v>12.7</c:v>
                </c:pt>
                <c:pt idx="2">
                  <c:v>8.1999999999999993</c:v>
                </c:pt>
                <c:pt idx="3">
                  <c:v>8.6999999999999993</c:v>
                </c:pt>
                <c:pt idx="4">
                  <c:v>10</c:v>
                </c:pt>
                <c:pt idx="5">
                  <c:v>10.6</c:v>
                </c:pt>
                <c:pt idx="6">
                  <c:v>10.1</c:v>
                </c:pt>
                <c:pt idx="7">
                  <c:v>7.9</c:v>
                </c:pt>
                <c:pt idx="8">
                  <c:v>8.6</c:v>
                </c:pt>
                <c:pt idx="9">
                  <c:v>9.6</c:v>
                </c:pt>
                <c:pt idx="10">
                  <c:v>8.1999999999999993</c:v>
                </c:pt>
                <c:pt idx="11">
                  <c:v>8.6</c:v>
                </c:pt>
                <c:pt idx="12">
                  <c:v>7.2</c:v>
                </c:pt>
                <c:pt idx="13">
                  <c:v>10.5</c:v>
                </c:pt>
                <c:pt idx="14">
                  <c:v>8.5</c:v>
                </c:pt>
                <c:pt idx="15">
                  <c:v>8.6999999999999993</c:v>
                </c:pt>
                <c:pt idx="16">
                  <c:v>7.8</c:v>
                </c:pt>
                <c:pt idx="17">
                  <c:v>9.6</c:v>
                </c:pt>
                <c:pt idx="18">
                  <c:v>9.1</c:v>
                </c:pt>
                <c:pt idx="19">
                  <c:v>7.8</c:v>
                </c:pt>
              </c:numCache>
            </c:numRef>
          </c:xVal>
          <c:yVal>
            <c:numRef>
              <c:f>tinnula!$H$2:$H$21</c:f>
              <c:numCache>
                <c:formatCode>General</c:formatCode>
                <c:ptCount val="20"/>
                <c:pt idx="0">
                  <c:v>6.5</c:v>
                </c:pt>
                <c:pt idx="1">
                  <c:v>7.4</c:v>
                </c:pt>
                <c:pt idx="2">
                  <c:v>6.6</c:v>
                </c:pt>
                <c:pt idx="3">
                  <c:v>6.3</c:v>
                </c:pt>
                <c:pt idx="4">
                  <c:v>7.2</c:v>
                </c:pt>
                <c:pt idx="5">
                  <c:v>6.9</c:v>
                </c:pt>
                <c:pt idx="6">
                  <c:v>7.2</c:v>
                </c:pt>
                <c:pt idx="7">
                  <c:v>5.8</c:v>
                </c:pt>
                <c:pt idx="8">
                  <c:v>6.4</c:v>
                </c:pt>
                <c:pt idx="9">
                  <c:v>7.1</c:v>
                </c:pt>
                <c:pt idx="10">
                  <c:v>6.4</c:v>
                </c:pt>
                <c:pt idx="11">
                  <c:v>6.3</c:v>
                </c:pt>
                <c:pt idx="12">
                  <c:v>5.8</c:v>
                </c:pt>
                <c:pt idx="13">
                  <c:v>7.4</c:v>
                </c:pt>
                <c:pt idx="14">
                  <c:v>7.1</c:v>
                </c:pt>
                <c:pt idx="15">
                  <c:v>7</c:v>
                </c:pt>
                <c:pt idx="16">
                  <c:v>6.9</c:v>
                </c:pt>
                <c:pt idx="17">
                  <c:v>7.1</c:v>
                </c:pt>
                <c:pt idx="18">
                  <c:v>7.3</c:v>
                </c:pt>
                <c:pt idx="19">
                  <c:v>7.1</c:v>
                </c:pt>
              </c:numCache>
            </c:numRef>
          </c:yVal>
          <c:smooth val="0"/>
        </c:ser>
        <c:ser>
          <c:idx val="1"/>
          <c:order val="1"/>
          <c:tx>
            <c:v>DF data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tinnula!$K$194:$K$195</c:f>
              <c:numCache>
                <c:formatCode>General</c:formatCode>
                <c:ptCount val="2"/>
                <c:pt idx="0">
                  <c:v>4.5</c:v>
                </c:pt>
                <c:pt idx="1">
                  <c:v>11</c:v>
                </c:pt>
              </c:numCache>
            </c:numRef>
          </c:xVal>
          <c:yVal>
            <c:numRef>
              <c:f>tinnula!$L$194:$L$195</c:f>
              <c:numCache>
                <c:formatCode>0.0</c:formatCode>
                <c:ptCount val="2"/>
                <c:pt idx="0">
                  <c:v>4.5465999999999998</c:v>
                </c:pt>
                <c:pt idx="1">
                  <c:v>7.9214000000000002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913344"/>
        <c:axId val="103914880"/>
      </c:scatterChart>
      <c:valAx>
        <c:axId val="103913344"/>
        <c:scaling>
          <c:orientation val="minMax"/>
          <c:max val="14"/>
          <c:min val="4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3914880"/>
        <c:crosses val="autoZero"/>
        <c:crossBetween val="midCat"/>
        <c:majorUnit val="1"/>
      </c:valAx>
      <c:valAx>
        <c:axId val="103914880"/>
        <c:scaling>
          <c:orientation val="minMax"/>
          <c:max val="8"/>
          <c:min val="4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3913344"/>
        <c:crosses val="autoZero"/>
        <c:crossBetween val="midCat"/>
        <c:majorUnit val="1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wMode val="edge"/>
          <c:hMode val="edge"/>
          <c:x val="0.59655947116199515"/>
          <c:y val="0.65147784468117953"/>
          <c:w val="0.95548864611101691"/>
          <c:h val="0.85048263084761466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Kent Co., MD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0.32661740981799242"/>
                  <c:y val="0.2058826617261077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tinnula!$F$36:$F$61</c:f>
              <c:numCache>
                <c:formatCode>General</c:formatCode>
                <c:ptCount val="26"/>
                <c:pt idx="0">
                  <c:v>21.5</c:v>
                </c:pt>
                <c:pt idx="1">
                  <c:v>21.5</c:v>
                </c:pt>
                <c:pt idx="2">
                  <c:v>21.5</c:v>
                </c:pt>
                <c:pt idx="3">
                  <c:v>21.5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  <c:pt idx="10">
                  <c:v>17</c:v>
                </c:pt>
                <c:pt idx="11">
                  <c:v>18</c:v>
                </c:pt>
                <c:pt idx="12">
                  <c:v>18</c:v>
                </c:pt>
                <c:pt idx="13">
                  <c:v>20</c:v>
                </c:pt>
                <c:pt idx="14">
                  <c:v>20</c:v>
                </c:pt>
                <c:pt idx="15">
                  <c:v>15</c:v>
                </c:pt>
                <c:pt idx="20">
                  <c:v>21.5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22.5</c:v>
                </c:pt>
                <c:pt idx="25">
                  <c:v>22.5</c:v>
                </c:pt>
              </c:numCache>
            </c:numRef>
          </c:xVal>
          <c:yVal>
            <c:numRef>
              <c:f>tinnula!$G$36:$G$61</c:f>
              <c:numCache>
                <c:formatCode>General</c:formatCode>
                <c:ptCount val="26"/>
                <c:pt idx="0">
                  <c:v>6.54</c:v>
                </c:pt>
                <c:pt idx="1">
                  <c:v>6.66</c:v>
                </c:pt>
                <c:pt idx="2">
                  <c:v>6.8</c:v>
                </c:pt>
                <c:pt idx="3">
                  <c:v>7.05</c:v>
                </c:pt>
                <c:pt idx="4">
                  <c:v>5.29</c:v>
                </c:pt>
                <c:pt idx="5">
                  <c:v>5.85</c:v>
                </c:pt>
                <c:pt idx="6">
                  <c:v>4.97</c:v>
                </c:pt>
                <c:pt idx="7">
                  <c:v>5.54</c:v>
                </c:pt>
                <c:pt idx="8">
                  <c:v>5.51</c:v>
                </c:pt>
                <c:pt idx="9">
                  <c:v>5.93</c:v>
                </c:pt>
                <c:pt idx="10">
                  <c:v>5.62</c:v>
                </c:pt>
                <c:pt idx="11">
                  <c:v>5.89</c:v>
                </c:pt>
                <c:pt idx="12">
                  <c:v>5.67</c:v>
                </c:pt>
                <c:pt idx="13">
                  <c:v>5.72</c:v>
                </c:pt>
                <c:pt idx="14">
                  <c:v>5.78</c:v>
                </c:pt>
                <c:pt idx="15">
                  <c:v>4.7</c:v>
                </c:pt>
                <c:pt idx="16">
                  <c:v>6</c:v>
                </c:pt>
                <c:pt idx="17">
                  <c:v>6.3</c:v>
                </c:pt>
                <c:pt idx="18">
                  <c:v>6.4</c:v>
                </c:pt>
                <c:pt idx="19">
                  <c:v>6.4</c:v>
                </c:pt>
                <c:pt idx="20">
                  <c:v>7.5</c:v>
                </c:pt>
                <c:pt idx="21">
                  <c:v>8.4</c:v>
                </c:pt>
                <c:pt idx="22">
                  <c:v>8.8000000000000007</c:v>
                </c:pt>
                <c:pt idx="23">
                  <c:v>8.1999999999999993</c:v>
                </c:pt>
                <c:pt idx="24">
                  <c:v>7.4</c:v>
                </c:pt>
                <c:pt idx="25">
                  <c:v>7.3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79616"/>
        <c:axId val="108481152"/>
      </c:scatterChart>
      <c:valAx>
        <c:axId val="108479616"/>
        <c:scaling>
          <c:orientation val="minMax"/>
          <c:max val="35"/>
          <c:min val="1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481152"/>
        <c:crosses val="autoZero"/>
        <c:crossBetween val="midCat"/>
      </c:valAx>
      <c:valAx>
        <c:axId val="108481152"/>
        <c:scaling>
          <c:orientation val="minMax"/>
          <c:max val="13"/>
          <c:min val="4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479616"/>
        <c:crosses val="autoZero"/>
        <c:crossBetween val="midCat"/>
        <c:majorUnit val="2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0.39727054349420193"/>
                  <c:y val="0.36892789871854254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tinnula!$G$36:$G$61</c:f>
              <c:numCache>
                <c:formatCode>General</c:formatCode>
                <c:ptCount val="26"/>
                <c:pt idx="0">
                  <c:v>6.54</c:v>
                </c:pt>
                <c:pt idx="1">
                  <c:v>6.66</c:v>
                </c:pt>
                <c:pt idx="2">
                  <c:v>6.8</c:v>
                </c:pt>
                <c:pt idx="3">
                  <c:v>7.05</c:v>
                </c:pt>
                <c:pt idx="4">
                  <c:v>5.29</c:v>
                </c:pt>
                <c:pt idx="5">
                  <c:v>5.85</c:v>
                </c:pt>
                <c:pt idx="6">
                  <c:v>4.97</c:v>
                </c:pt>
                <c:pt idx="7">
                  <c:v>5.54</c:v>
                </c:pt>
                <c:pt idx="8">
                  <c:v>5.51</c:v>
                </c:pt>
                <c:pt idx="9">
                  <c:v>5.93</c:v>
                </c:pt>
                <c:pt idx="10">
                  <c:v>5.62</c:v>
                </c:pt>
                <c:pt idx="11">
                  <c:v>5.89</c:v>
                </c:pt>
                <c:pt idx="12">
                  <c:v>5.67</c:v>
                </c:pt>
                <c:pt idx="13">
                  <c:v>5.72</c:v>
                </c:pt>
                <c:pt idx="14">
                  <c:v>5.78</c:v>
                </c:pt>
                <c:pt idx="15">
                  <c:v>4.7</c:v>
                </c:pt>
                <c:pt idx="16">
                  <c:v>6</c:v>
                </c:pt>
                <c:pt idx="17">
                  <c:v>6.3</c:v>
                </c:pt>
                <c:pt idx="18">
                  <c:v>6.4</c:v>
                </c:pt>
                <c:pt idx="19">
                  <c:v>6.4</c:v>
                </c:pt>
                <c:pt idx="20">
                  <c:v>7.5</c:v>
                </c:pt>
                <c:pt idx="21">
                  <c:v>8.4</c:v>
                </c:pt>
                <c:pt idx="22">
                  <c:v>8.8000000000000007</c:v>
                </c:pt>
                <c:pt idx="23">
                  <c:v>8.1999999999999993</c:v>
                </c:pt>
                <c:pt idx="24">
                  <c:v>7.4</c:v>
                </c:pt>
                <c:pt idx="25">
                  <c:v>7.3</c:v>
                </c:pt>
              </c:numCache>
            </c:numRef>
          </c:xVal>
          <c:yVal>
            <c:numRef>
              <c:f>tinnula!$H$36:$H$61</c:f>
              <c:numCache>
                <c:formatCode>General</c:formatCode>
                <c:ptCount val="26"/>
                <c:pt idx="0">
                  <c:v>6.53</c:v>
                </c:pt>
                <c:pt idx="1">
                  <c:v>6.21</c:v>
                </c:pt>
                <c:pt idx="2">
                  <c:v>6.24</c:v>
                </c:pt>
                <c:pt idx="3">
                  <c:v>5.92</c:v>
                </c:pt>
                <c:pt idx="4">
                  <c:v>5.57</c:v>
                </c:pt>
                <c:pt idx="5">
                  <c:v>5.31</c:v>
                </c:pt>
                <c:pt idx="6">
                  <c:v>5.61</c:v>
                </c:pt>
                <c:pt idx="7">
                  <c:v>5.22</c:v>
                </c:pt>
                <c:pt idx="8">
                  <c:v>5.0199999999999996</c:v>
                </c:pt>
                <c:pt idx="9">
                  <c:v>5.31</c:v>
                </c:pt>
                <c:pt idx="10">
                  <c:v>5.31</c:v>
                </c:pt>
                <c:pt idx="11">
                  <c:v>5.66</c:v>
                </c:pt>
                <c:pt idx="12">
                  <c:v>5.16</c:v>
                </c:pt>
                <c:pt idx="13">
                  <c:v>5.16</c:v>
                </c:pt>
                <c:pt idx="14">
                  <c:v>5.16</c:v>
                </c:pt>
                <c:pt idx="15">
                  <c:v>5.1509999999999998</c:v>
                </c:pt>
                <c:pt idx="16">
                  <c:v>5.1440000000000001</c:v>
                </c:pt>
                <c:pt idx="17">
                  <c:v>5.5919999999999996</c:v>
                </c:pt>
                <c:pt idx="18">
                  <c:v>5.4240000000000004</c:v>
                </c:pt>
                <c:pt idx="19">
                  <c:v>5.5030000000000001</c:v>
                </c:pt>
                <c:pt idx="20">
                  <c:v>5.5330000000000004</c:v>
                </c:pt>
                <c:pt idx="21">
                  <c:v>6.83</c:v>
                </c:pt>
                <c:pt idx="22">
                  <c:v>6.907</c:v>
                </c:pt>
                <c:pt idx="23">
                  <c:v>6.7249999999999996</c:v>
                </c:pt>
                <c:pt idx="24">
                  <c:v>5.4</c:v>
                </c:pt>
                <c:pt idx="25">
                  <c:v>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10208"/>
        <c:axId val="108516096"/>
      </c:scatterChart>
      <c:valAx>
        <c:axId val="108510208"/>
        <c:scaling>
          <c:orientation val="minMax"/>
          <c:max val="14"/>
          <c:min val="4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516096"/>
        <c:crosses val="autoZero"/>
        <c:crossBetween val="midCat"/>
        <c:majorUnit val="1"/>
      </c:valAx>
      <c:valAx>
        <c:axId val="108516096"/>
        <c:scaling>
          <c:orientation val="minMax"/>
          <c:max val="8"/>
          <c:min val="4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510208"/>
        <c:crosses val="autoZero"/>
        <c:crossBetween val="midCat"/>
        <c:majorUnit val="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877296587926505E-2"/>
          <c:y val="7.4548702245552628E-2"/>
          <c:w val="0.88337970253718312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26443709968352719"/>
                  <c:y val="0.3092654336101740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exigua!$F$2:$F$158</c:f>
              <c:numCache>
                <c:formatCode>0.0</c:formatCode>
                <c:ptCount val="157"/>
                <c:pt idx="0">
                  <c:v>21</c:v>
                </c:pt>
                <c:pt idx="1">
                  <c:v>22</c:v>
                </c:pt>
                <c:pt idx="2">
                  <c:v>24</c:v>
                </c:pt>
                <c:pt idx="3">
                  <c:v>25</c:v>
                </c:pt>
                <c:pt idx="4">
                  <c:v>21.5</c:v>
                </c:pt>
                <c:pt idx="5">
                  <c:v>21.5</c:v>
                </c:pt>
                <c:pt idx="6">
                  <c:v>21.5</c:v>
                </c:pt>
                <c:pt idx="7">
                  <c:v>20</c:v>
                </c:pt>
                <c:pt idx="8">
                  <c:v>20</c:v>
                </c:pt>
                <c:pt idx="9" formatCode="General">
                  <c:v>20.3</c:v>
                </c:pt>
                <c:pt idx="10">
                  <c:v>18.5</c:v>
                </c:pt>
                <c:pt idx="11">
                  <c:v>18.5</c:v>
                </c:pt>
                <c:pt idx="12">
                  <c:v>23.5</c:v>
                </c:pt>
                <c:pt idx="13">
                  <c:v>26</c:v>
                </c:pt>
                <c:pt idx="14">
                  <c:v>26</c:v>
                </c:pt>
                <c:pt idx="15">
                  <c:v>21</c:v>
                </c:pt>
                <c:pt idx="16">
                  <c:v>23.4</c:v>
                </c:pt>
                <c:pt idx="17">
                  <c:v>23.4</c:v>
                </c:pt>
                <c:pt idx="18">
                  <c:v>23.4</c:v>
                </c:pt>
                <c:pt idx="19">
                  <c:v>22.2</c:v>
                </c:pt>
                <c:pt idx="20">
                  <c:v>23.4</c:v>
                </c:pt>
                <c:pt idx="21">
                  <c:v>22.6</c:v>
                </c:pt>
                <c:pt idx="22">
                  <c:v>26</c:v>
                </c:pt>
                <c:pt idx="23">
                  <c:v>26</c:v>
                </c:pt>
                <c:pt idx="24">
                  <c:v>26</c:v>
                </c:pt>
                <c:pt idx="25">
                  <c:v>26</c:v>
                </c:pt>
                <c:pt idx="26">
                  <c:v>26</c:v>
                </c:pt>
                <c:pt idx="27">
                  <c:v>19.5</c:v>
                </c:pt>
                <c:pt idx="28">
                  <c:v>19.5</c:v>
                </c:pt>
                <c:pt idx="29">
                  <c:v>23.4</c:v>
                </c:pt>
                <c:pt idx="30">
                  <c:v>23.4</c:v>
                </c:pt>
                <c:pt idx="31">
                  <c:v>23.4</c:v>
                </c:pt>
                <c:pt idx="32">
                  <c:v>21.11111111</c:v>
                </c:pt>
                <c:pt idx="33">
                  <c:v>18.88888889</c:v>
                </c:pt>
                <c:pt idx="34">
                  <c:v>18.88888889</c:v>
                </c:pt>
                <c:pt idx="35">
                  <c:v>18.25</c:v>
                </c:pt>
                <c:pt idx="36">
                  <c:v>24</c:v>
                </c:pt>
                <c:pt idx="37">
                  <c:v>24</c:v>
                </c:pt>
                <c:pt idx="38">
                  <c:v>24</c:v>
                </c:pt>
                <c:pt idx="39">
                  <c:v>24</c:v>
                </c:pt>
                <c:pt idx="40">
                  <c:v>24</c:v>
                </c:pt>
                <c:pt idx="41">
                  <c:v>24</c:v>
                </c:pt>
                <c:pt idx="42">
                  <c:v>24</c:v>
                </c:pt>
                <c:pt idx="43">
                  <c:v>24</c:v>
                </c:pt>
                <c:pt idx="44">
                  <c:v>24</c:v>
                </c:pt>
                <c:pt idx="45">
                  <c:v>24</c:v>
                </c:pt>
                <c:pt idx="46">
                  <c:v>24</c:v>
                </c:pt>
                <c:pt idx="47">
                  <c:v>22.2</c:v>
                </c:pt>
                <c:pt idx="48">
                  <c:v>21.1</c:v>
                </c:pt>
                <c:pt idx="49">
                  <c:v>21.1</c:v>
                </c:pt>
                <c:pt idx="50">
                  <c:v>21.1</c:v>
                </c:pt>
                <c:pt idx="51">
                  <c:v>21.1</c:v>
                </c:pt>
                <c:pt idx="52">
                  <c:v>21.1</c:v>
                </c:pt>
                <c:pt idx="53">
                  <c:v>21.1</c:v>
                </c:pt>
                <c:pt idx="54">
                  <c:v>21.6</c:v>
                </c:pt>
                <c:pt idx="55">
                  <c:v>25.4</c:v>
                </c:pt>
                <c:pt idx="56">
                  <c:v>25.4</c:v>
                </c:pt>
                <c:pt idx="57">
                  <c:v>25.4</c:v>
                </c:pt>
                <c:pt idx="58" formatCode="General">
                  <c:v>22.9</c:v>
                </c:pt>
                <c:pt idx="59" formatCode="General">
                  <c:v>21.7</c:v>
                </c:pt>
                <c:pt idx="60" formatCode="General">
                  <c:v>21.9</c:v>
                </c:pt>
                <c:pt idx="61" formatCode="General">
                  <c:v>21.9</c:v>
                </c:pt>
                <c:pt idx="62" formatCode="General">
                  <c:v>23.3</c:v>
                </c:pt>
                <c:pt idx="63" formatCode="General">
                  <c:v>23.3</c:v>
                </c:pt>
                <c:pt idx="64">
                  <c:v>21</c:v>
                </c:pt>
                <c:pt idx="65">
                  <c:v>21</c:v>
                </c:pt>
                <c:pt idx="66">
                  <c:v>21.6</c:v>
                </c:pt>
                <c:pt idx="67">
                  <c:v>22.1</c:v>
                </c:pt>
                <c:pt idx="68">
                  <c:v>21.3</c:v>
                </c:pt>
                <c:pt idx="69">
                  <c:v>17.5</c:v>
                </c:pt>
                <c:pt idx="70">
                  <c:v>17</c:v>
                </c:pt>
                <c:pt idx="71">
                  <c:v>17</c:v>
                </c:pt>
                <c:pt idx="72">
                  <c:v>19</c:v>
                </c:pt>
                <c:pt idx="73">
                  <c:v>19</c:v>
                </c:pt>
                <c:pt idx="74">
                  <c:v>23.88888889</c:v>
                </c:pt>
                <c:pt idx="75">
                  <c:v>20.555555559999998</c:v>
                </c:pt>
                <c:pt idx="76">
                  <c:v>20.555555559999998</c:v>
                </c:pt>
                <c:pt idx="77">
                  <c:v>20.555555559999998</c:v>
                </c:pt>
                <c:pt idx="78">
                  <c:v>20.555555559999998</c:v>
                </c:pt>
                <c:pt idx="79">
                  <c:v>19</c:v>
                </c:pt>
                <c:pt idx="80">
                  <c:v>19</c:v>
                </c:pt>
                <c:pt idx="81">
                  <c:v>19</c:v>
                </c:pt>
                <c:pt idx="82">
                  <c:v>19</c:v>
                </c:pt>
                <c:pt idx="83">
                  <c:v>19</c:v>
                </c:pt>
                <c:pt idx="84">
                  <c:v>19</c:v>
                </c:pt>
                <c:pt idx="85">
                  <c:v>18.5</c:v>
                </c:pt>
                <c:pt idx="86">
                  <c:v>18.5</c:v>
                </c:pt>
                <c:pt idx="87">
                  <c:v>18.5</c:v>
                </c:pt>
                <c:pt idx="88">
                  <c:v>18.5</c:v>
                </c:pt>
                <c:pt idx="89">
                  <c:v>18.5</c:v>
                </c:pt>
                <c:pt idx="90">
                  <c:v>18.5</c:v>
                </c:pt>
                <c:pt idx="91">
                  <c:v>18.5</c:v>
                </c:pt>
                <c:pt idx="92">
                  <c:v>18.5</c:v>
                </c:pt>
                <c:pt idx="93">
                  <c:v>18.25</c:v>
                </c:pt>
                <c:pt idx="94">
                  <c:v>18.25</c:v>
                </c:pt>
                <c:pt idx="95">
                  <c:v>18.25</c:v>
                </c:pt>
                <c:pt idx="96">
                  <c:v>18.25</c:v>
                </c:pt>
                <c:pt idx="97">
                  <c:v>23</c:v>
                </c:pt>
                <c:pt idx="98">
                  <c:v>23</c:v>
                </c:pt>
                <c:pt idx="99">
                  <c:v>28</c:v>
                </c:pt>
                <c:pt idx="100">
                  <c:v>20</c:v>
                </c:pt>
                <c:pt idx="101">
                  <c:v>27.5</c:v>
                </c:pt>
                <c:pt idx="102">
                  <c:v>24</c:v>
                </c:pt>
                <c:pt idx="103">
                  <c:v>24</c:v>
                </c:pt>
                <c:pt idx="104">
                  <c:v>24</c:v>
                </c:pt>
                <c:pt idx="105">
                  <c:v>24</c:v>
                </c:pt>
                <c:pt idx="106">
                  <c:v>22</c:v>
                </c:pt>
                <c:pt idx="107">
                  <c:v>22</c:v>
                </c:pt>
                <c:pt idx="108">
                  <c:v>24</c:v>
                </c:pt>
                <c:pt idx="109">
                  <c:v>22.5</c:v>
                </c:pt>
                <c:pt idx="110">
                  <c:v>20.5</c:v>
                </c:pt>
                <c:pt idx="111">
                  <c:v>20.5</c:v>
                </c:pt>
                <c:pt idx="112">
                  <c:v>20.5</c:v>
                </c:pt>
                <c:pt idx="113">
                  <c:v>20.5</c:v>
                </c:pt>
                <c:pt idx="114">
                  <c:v>20.5</c:v>
                </c:pt>
                <c:pt idx="115">
                  <c:v>23.5</c:v>
                </c:pt>
                <c:pt idx="116">
                  <c:v>23.5</c:v>
                </c:pt>
                <c:pt idx="117">
                  <c:v>22.2</c:v>
                </c:pt>
                <c:pt idx="118">
                  <c:v>22.2</c:v>
                </c:pt>
                <c:pt idx="119">
                  <c:v>23.3</c:v>
                </c:pt>
                <c:pt idx="120">
                  <c:v>20.3</c:v>
                </c:pt>
                <c:pt idx="121">
                  <c:v>22</c:v>
                </c:pt>
                <c:pt idx="122" formatCode="General">
                  <c:v>21.7</c:v>
                </c:pt>
                <c:pt idx="123" formatCode="General">
                  <c:v>21.7</c:v>
                </c:pt>
                <c:pt idx="124" formatCode="General">
                  <c:v>24.3</c:v>
                </c:pt>
                <c:pt idx="125" formatCode="General">
                  <c:v>24.3</c:v>
                </c:pt>
                <c:pt idx="126" formatCode="General">
                  <c:v>24.3</c:v>
                </c:pt>
                <c:pt idx="127">
                  <c:v>22</c:v>
                </c:pt>
                <c:pt idx="128">
                  <c:v>22</c:v>
                </c:pt>
                <c:pt idx="129">
                  <c:v>22</c:v>
                </c:pt>
                <c:pt idx="130">
                  <c:v>25</c:v>
                </c:pt>
                <c:pt idx="131">
                  <c:v>24</c:v>
                </c:pt>
                <c:pt idx="132">
                  <c:v>24</c:v>
                </c:pt>
                <c:pt idx="133">
                  <c:v>21</c:v>
                </c:pt>
                <c:pt idx="134">
                  <c:v>22</c:v>
                </c:pt>
                <c:pt idx="135">
                  <c:v>18.25</c:v>
                </c:pt>
                <c:pt idx="136">
                  <c:v>19</c:v>
                </c:pt>
                <c:pt idx="137">
                  <c:v>19</c:v>
                </c:pt>
                <c:pt idx="138">
                  <c:v>19</c:v>
                </c:pt>
                <c:pt idx="139">
                  <c:v>23</c:v>
                </c:pt>
                <c:pt idx="140">
                  <c:v>18</c:v>
                </c:pt>
                <c:pt idx="141">
                  <c:v>18</c:v>
                </c:pt>
                <c:pt idx="142">
                  <c:v>18</c:v>
                </c:pt>
                <c:pt idx="143">
                  <c:v>24</c:v>
                </c:pt>
                <c:pt idx="144">
                  <c:v>24</c:v>
                </c:pt>
                <c:pt idx="145">
                  <c:v>24</c:v>
                </c:pt>
                <c:pt idx="146">
                  <c:v>24</c:v>
                </c:pt>
                <c:pt idx="147">
                  <c:v>24</c:v>
                </c:pt>
                <c:pt idx="148">
                  <c:v>24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26</c:v>
                </c:pt>
                <c:pt idx="153">
                  <c:v>26</c:v>
                </c:pt>
                <c:pt idx="154">
                  <c:v>27</c:v>
                </c:pt>
                <c:pt idx="155">
                  <c:v>27</c:v>
                </c:pt>
                <c:pt idx="156">
                  <c:v>27</c:v>
                </c:pt>
              </c:numCache>
            </c:numRef>
          </c:xVal>
          <c:yVal>
            <c:numRef>
              <c:f>exigua!$G$2:$G$158</c:f>
              <c:numCache>
                <c:formatCode>General</c:formatCode>
                <c:ptCount val="157"/>
                <c:pt idx="0">
                  <c:v>41.55</c:v>
                </c:pt>
                <c:pt idx="1">
                  <c:v>37.81</c:v>
                </c:pt>
                <c:pt idx="2">
                  <c:v>50.9</c:v>
                </c:pt>
                <c:pt idx="3">
                  <c:v>40.479999999999997</c:v>
                </c:pt>
                <c:pt idx="4">
                  <c:v>33.9</c:v>
                </c:pt>
                <c:pt idx="5">
                  <c:v>36</c:v>
                </c:pt>
                <c:pt idx="6">
                  <c:v>35.6</c:v>
                </c:pt>
                <c:pt idx="7">
                  <c:v>34.200000000000003</c:v>
                </c:pt>
                <c:pt idx="8">
                  <c:v>34</c:v>
                </c:pt>
                <c:pt idx="9" formatCode="0.0">
                  <c:v>45.454545454545453</c:v>
                </c:pt>
                <c:pt idx="10">
                  <c:v>36.590000000000003</c:v>
                </c:pt>
                <c:pt idx="11">
                  <c:v>31.79</c:v>
                </c:pt>
                <c:pt idx="12">
                  <c:v>40.700000000000003</c:v>
                </c:pt>
                <c:pt idx="13">
                  <c:v>46.9</c:v>
                </c:pt>
                <c:pt idx="14">
                  <c:v>44</c:v>
                </c:pt>
                <c:pt idx="15">
                  <c:v>40.700000000000003</c:v>
                </c:pt>
                <c:pt idx="16">
                  <c:v>41.002277900000003</c:v>
                </c:pt>
                <c:pt idx="17">
                  <c:v>39.525691700000003</c:v>
                </c:pt>
                <c:pt idx="18">
                  <c:v>41.009463719999999</c:v>
                </c:pt>
                <c:pt idx="19">
                  <c:v>37.20930233</c:v>
                </c:pt>
                <c:pt idx="20">
                  <c:v>35.460992910000002</c:v>
                </c:pt>
                <c:pt idx="21">
                  <c:v>36.409822179999999</c:v>
                </c:pt>
                <c:pt idx="22">
                  <c:v>44.1</c:v>
                </c:pt>
                <c:pt idx="23">
                  <c:v>42.2</c:v>
                </c:pt>
                <c:pt idx="24">
                  <c:v>42.4</c:v>
                </c:pt>
                <c:pt idx="25">
                  <c:v>41.3</c:v>
                </c:pt>
                <c:pt idx="26">
                  <c:v>40.299999999999997</c:v>
                </c:pt>
                <c:pt idx="27">
                  <c:v>31.6</c:v>
                </c:pt>
                <c:pt idx="28">
                  <c:v>29.7</c:v>
                </c:pt>
                <c:pt idx="29">
                  <c:v>36.850921270000001</c:v>
                </c:pt>
                <c:pt idx="30">
                  <c:v>34.100596760000002</c:v>
                </c:pt>
                <c:pt idx="31">
                  <c:v>36.097560979999997</c:v>
                </c:pt>
                <c:pt idx="32">
                  <c:v>35.1</c:v>
                </c:pt>
                <c:pt idx="33">
                  <c:v>31.05</c:v>
                </c:pt>
                <c:pt idx="34">
                  <c:v>31.37</c:v>
                </c:pt>
                <c:pt idx="35">
                  <c:v>28.1</c:v>
                </c:pt>
                <c:pt idx="36">
                  <c:v>40.785498490000002</c:v>
                </c:pt>
                <c:pt idx="37">
                  <c:v>41.39072848</c:v>
                </c:pt>
                <c:pt idx="38">
                  <c:v>41.786743520000002</c:v>
                </c:pt>
                <c:pt idx="39">
                  <c:v>41.379310340000004</c:v>
                </c:pt>
                <c:pt idx="40">
                  <c:v>40.561622460000002</c:v>
                </c:pt>
                <c:pt idx="41">
                  <c:v>40</c:v>
                </c:pt>
                <c:pt idx="42">
                  <c:v>40.816326529999998</c:v>
                </c:pt>
                <c:pt idx="43">
                  <c:v>42.049934299999997</c:v>
                </c:pt>
                <c:pt idx="44">
                  <c:v>40.257648949999997</c:v>
                </c:pt>
                <c:pt idx="45">
                  <c:v>41.257367389999999</c:v>
                </c:pt>
                <c:pt idx="46">
                  <c:v>42.857142860000003</c:v>
                </c:pt>
                <c:pt idx="47">
                  <c:v>36.529680370000001</c:v>
                </c:pt>
                <c:pt idx="48">
                  <c:v>39.711191339999999</c:v>
                </c:pt>
                <c:pt idx="49">
                  <c:v>34.858387800000003</c:v>
                </c:pt>
                <c:pt idx="50">
                  <c:v>40.557667930000001</c:v>
                </c:pt>
                <c:pt idx="51">
                  <c:v>35.582822090000001</c:v>
                </c:pt>
                <c:pt idx="52">
                  <c:v>42.553191490000003</c:v>
                </c:pt>
                <c:pt idx="53">
                  <c:v>42.028985509999998</c:v>
                </c:pt>
                <c:pt idx="54">
                  <c:v>36.93181818</c:v>
                </c:pt>
                <c:pt idx="55">
                  <c:v>44.534412959999997</c:v>
                </c:pt>
                <c:pt idx="56">
                  <c:v>37.239868569999999</c:v>
                </c:pt>
                <c:pt idx="57">
                  <c:v>39.436619720000003</c:v>
                </c:pt>
                <c:pt idx="58" formatCode="0.0">
                  <c:v>42.25352112676056</c:v>
                </c:pt>
                <c:pt idx="59" formatCode="0.0">
                  <c:v>36.075036075036074</c:v>
                </c:pt>
                <c:pt idx="60" formatCode="0.0">
                  <c:v>37.499999999999993</c:v>
                </c:pt>
                <c:pt idx="61" formatCode="0.0">
                  <c:v>37.549407114624508</c:v>
                </c:pt>
                <c:pt idx="62" formatCode="0.0">
                  <c:v>39.215686274509807</c:v>
                </c:pt>
                <c:pt idx="63" formatCode="0.0">
                  <c:v>42.222222222222221</c:v>
                </c:pt>
                <c:pt idx="64">
                  <c:v>35</c:v>
                </c:pt>
                <c:pt idx="65">
                  <c:v>37</c:v>
                </c:pt>
                <c:pt idx="66">
                  <c:v>37.122969840000003</c:v>
                </c:pt>
                <c:pt idx="67">
                  <c:v>37.919826649999997</c:v>
                </c:pt>
                <c:pt idx="68">
                  <c:v>36.847492320000001</c:v>
                </c:pt>
                <c:pt idx="69">
                  <c:v>26.84</c:v>
                </c:pt>
                <c:pt idx="70">
                  <c:v>23.46</c:v>
                </c:pt>
                <c:pt idx="71">
                  <c:v>22.79</c:v>
                </c:pt>
                <c:pt idx="72">
                  <c:v>27.98</c:v>
                </c:pt>
                <c:pt idx="73">
                  <c:v>32.450000000000003</c:v>
                </c:pt>
                <c:pt idx="74">
                  <c:v>41.37</c:v>
                </c:pt>
                <c:pt idx="75">
                  <c:v>36.76</c:v>
                </c:pt>
                <c:pt idx="76">
                  <c:v>35.380000000000003</c:v>
                </c:pt>
                <c:pt idx="77">
                  <c:v>36.11</c:v>
                </c:pt>
                <c:pt idx="78">
                  <c:v>35.71</c:v>
                </c:pt>
                <c:pt idx="79">
                  <c:v>40.799999999999997</c:v>
                </c:pt>
                <c:pt idx="80">
                  <c:v>41.3</c:v>
                </c:pt>
                <c:pt idx="81">
                  <c:v>30.17</c:v>
                </c:pt>
                <c:pt idx="82">
                  <c:v>30.62</c:v>
                </c:pt>
                <c:pt idx="83">
                  <c:v>30.14</c:v>
                </c:pt>
                <c:pt idx="84">
                  <c:v>35.1</c:v>
                </c:pt>
                <c:pt idx="85">
                  <c:v>29.93</c:v>
                </c:pt>
                <c:pt idx="86">
                  <c:v>28.93</c:v>
                </c:pt>
                <c:pt idx="87">
                  <c:v>28.79</c:v>
                </c:pt>
                <c:pt idx="88">
                  <c:v>28.86</c:v>
                </c:pt>
                <c:pt idx="89">
                  <c:v>29.04</c:v>
                </c:pt>
                <c:pt idx="90">
                  <c:v>29.06</c:v>
                </c:pt>
                <c:pt idx="91">
                  <c:v>30.54</c:v>
                </c:pt>
                <c:pt idx="92">
                  <c:v>28.08</c:v>
                </c:pt>
                <c:pt idx="93">
                  <c:v>27.06</c:v>
                </c:pt>
                <c:pt idx="94">
                  <c:v>27.24</c:v>
                </c:pt>
                <c:pt idx="95">
                  <c:v>28.34</c:v>
                </c:pt>
                <c:pt idx="96">
                  <c:v>29</c:v>
                </c:pt>
                <c:pt idx="97">
                  <c:v>38.299999999999997</c:v>
                </c:pt>
                <c:pt idx="98">
                  <c:v>38.200000000000003</c:v>
                </c:pt>
                <c:pt idx="99">
                  <c:v>50.2</c:v>
                </c:pt>
                <c:pt idx="100">
                  <c:v>33</c:v>
                </c:pt>
                <c:pt idx="101">
                  <c:v>51.7</c:v>
                </c:pt>
                <c:pt idx="102">
                  <c:v>44.1</c:v>
                </c:pt>
                <c:pt idx="103">
                  <c:v>42.9</c:v>
                </c:pt>
                <c:pt idx="104">
                  <c:v>43</c:v>
                </c:pt>
                <c:pt idx="105">
                  <c:v>42.4</c:v>
                </c:pt>
                <c:pt idx="106">
                  <c:v>33.9</c:v>
                </c:pt>
                <c:pt idx="107">
                  <c:v>34.6</c:v>
                </c:pt>
                <c:pt idx="108">
                  <c:v>35.200000000000003</c:v>
                </c:pt>
                <c:pt idx="109">
                  <c:v>37.6</c:v>
                </c:pt>
                <c:pt idx="110">
                  <c:v>34.799999999999997</c:v>
                </c:pt>
                <c:pt idx="111">
                  <c:v>35.1</c:v>
                </c:pt>
                <c:pt idx="112">
                  <c:v>30.8</c:v>
                </c:pt>
                <c:pt idx="113">
                  <c:v>33.200000000000003</c:v>
                </c:pt>
                <c:pt idx="114">
                  <c:v>33.799999999999997</c:v>
                </c:pt>
                <c:pt idx="115">
                  <c:v>37.6</c:v>
                </c:pt>
                <c:pt idx="116">
                  <c:v>37.799999999999997</c:v>
                </c:pt>
                <c:pt idx="117">
                  <c:v>34.743202420000003</c:v>
                </c:pt>
                <c:pt idx="118">
                  <c:v>36.505867010000003</c:v>
                </c:pt>
                <c:pt idx="119">
                  <c:v>40.128410909999999</c:v>
                </c:pt>
                <c:pt idx="120">
                  <c:v>32.402234640000003</c:v>
                </c:pt>
                <c:pt idx="121">
                  <c:v>38.243626059999997</c:v>
                </c:pt>
                <c:pt idx="122" formatCode="0.0">
                  <c:v>35.665294924554182</c:v>
                </c:pt>
                <c:pt idx="123" formatCode="0.0">
                  <c:v>34.371643394199786</c:v>
                </c:pt>
                <c:pt idx="124" formatCode="0.0">
                  <c:v>45.351473922902493</c:v>
                </c:pt>
                <c:pt idx="125" formatCode="0.0">
                  <c:v>44.289044289044291</c:v>
                </c:pt>
                <c:pt idx="126" formatCode="0.0">
                  <c:v>42</c:v>
                </c:pt>
                <c:pt idx="127">
                  <c:v>38.46</c:v>
                </c:pt>
                <c:pt idx="128">
                  <c:v>41.28</c:v>
                </c:pt>
                <c:pt idx="129">
                  <c:v>46.38</c:v>
                </c:pt>
                <c:pt idx="130">
                  <c:v>46.1</c:v>
                </c:pt>
                <c:pt idx="131">
                  <c:v>51.9</c:v>
                </c:pt>
                <c:pt idx="132">
                  <c:v>47.66</c:v>
                </c:pt>
                <c:pt idx="133">
                  <c:v>32.57</c:v>
                </c:pt>
                <c:pt idx="134">
                  <c:v>40.17</c:v>
                </c:pt>
                <c:pt idx="135">
                  <c:v>28.34</c:v>
                </c:pt>
                <c:pt idx="136">
                  <c:v>28.1</c:v>
                </c:pt>
                <c:pt idx="137">
                  <c:v>28</c:v>
                </c:pt>
                <c:pt idx="138">
                  <c:v>29.8</c:v>
                </c:pt>
                <c:pt idx="139">
                  <c:v>37.6</c:v>
                </c:pt>
                <c:pt idx="140">
                  <c:v>26.5</c:v>
                </c:pt>
                <c:pt idx="141">
                  <c:v>27.7</c:v>
                </c:pt>
                <c:pt idx="142">
                  <c:v>28.3</c:v>
                </c:pt>
                <c:pt idx="143">
                  <c:v>42.9</c:v>
                </c:pt>
                <c:pt idx="144">
                  <c:v>37.5</c:v>
                </c:pt>
                <c:pt idx="145">
                  <c:v>39</c:v>
                </c:pt>
                <c:pt idx="146">
                  <c:v>38.6</c:v>
                </c:pt>
                <c:pt idx="147">
                  <c:v>37.700000000000003</c:v>
                </c:pt>
                <c:pt idx="148">
                  <c:v>35.9</c:v>
                </c:pt>
                <c:pt idx="149">
                  <c:v>40.299999999999997</c:v>
                </c:pt>
                <c:pt idx="150">
                  <c:v>41.4</c:v>
                </c:pt>
                <c:pt idx="151">
                  <c:v>46.6</c:v>
                </c:pt>
                <c:pt idx="152">
                  <c:v>45.6</c:v>
                </c:pt>
                <c:pt idx="153">
                  <c:v>45.3</c:v>
                </c:pt>
                <c:pt idx="154">
                  <c:v>46.7</c:v>
                </c:pt>
                <c:pt idx="155">
                  <c:v>45.5</c:v>
                </c:pt>
                <c:pt idx="156">
                  <c:v>46.4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806912"/>
        <c:axId val="88808448"/>
      </c:scatterChart>
      <c:valAx>
        <c:axId val="88806912"/>
        <c:scaling>
          <c:orientation val="minMax"/>
          <c:max val="38"/>
          <c:min val="15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8808448"/>
        <c:crosses val="autoZero"/>
        <c:crossBetween val="midCat"/>
        <c:majorUnit val="5"/>
      </c:valAx>
      <c:valAx>
        <c:axId val="88808448"/>
        <c:scaling>
          <c:orientation val="minMax"/>
          <c:max val="70"/>
          <c:min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8806912"/>
        <c:crosses val="autoZero"/>
        <c:crossBetween val="midCat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6.751093613298338E-3"/>
                  <c:y val="0.5134142607174103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trendline>
            <c:trendlineType val="linear"/>
            <c:dispRSqr val="0"/>
            <c:dispEq val="0"/>
          </c:trendline>
          <c:xVal>
            <c:numRef>
              <c:f>tinnulacita!$F$2:$F$257</c:f>
              <c:numCache>
                <c:formatCode>General</c:formatCode>
                <c:ptCount val="256"/>
                <c:pt idx="0">
                  <c:v>25.5</c:v>
                </c:pt>
                <c:pt idx="1">
                  <c:v>26</c:v>
                </c:pt>
                <c:pt idx="2">
                  <c:v>24.6</c:v>
                </c:pt>
                <c:pt idx="3">
                  <c:v>25</c:v>
                </c:pt>
                <c:pt idx="4">
                  <c:v>25.8</c:v>
                </c:pt>
                <c:pt idx="5">
                  <c:v>26</c:v>
                </c:pt>
                <c:pt idx="6">
                  <c:v>29</c:v>
                </c:pt>
                <c:pt idx="7">
                  <c:v>29</c:v>
                </c:pt>
                <c:pt idx="8">
                  <c:v>33.200000000000003</c:v>
                </c:pt>
                <c:pt idx="9">
                  <c:v>23.8</c:v>
                </c:pt>
                <c:pt idx="10">
                  <c:v>24.7</c:v>
                </c:pt>
                <c:pt idx="11">
                  <c:v>25</c:v>
                </c:pt>
                <c:pt idx="12">
                  <c:v>20.100000000000001</c:v>
                </c:pt>
                <c:pt idx="13">
                  <c:v>24.7</c:v>
                </c:pt>
                <c:pt idx="14">
                  <c:v>25</c:v>
                </c:pt>
                <c:pt idx="15">
                  <c:v>29.4</c:v>
                </c:pt>
                <c:pt idx="16">
                  <c:v>24.8</c:v>
                </c:pt>
                <c:pt idx="17">
                  <c:v>24.4</c:v>
                </c:pt>
                <c:pt idx="18">
                  <c:v>18.8</c:v>
                </c:pt>
                <c:pt idx="19">
                  <c:v>29.5</c:v>
                </c:pt>
                <c:pt idx="20">
                  <c:v>24.6</c:v>
                </c:pt>
                <c:pt idx="21">
                  <c:v>24.2</c:v>
                </c:pt>
                <c:pt idx="22">
                  <c:v>29.5</c:v>
                </c:pt>
                <c:pt idx="23">
                  <c:v>24.3</c:v>
                </c:pt>
                <c:pt idx="24">
                  <c:v>17.899999999999999</c:v>
                </c:pt>
                <c:pt idx="25">
                  <c:v>28.9</c:v>
                </c:pt>
                <c:pt idx="26">
                  <c:v>25.5</c:v>
                </c:pt>
                <c:pt idx="27">
                  <c:v>25.2</c:v>
                </c:pt>
                <c:pt idx="28">
                  <c:v>25</c:v>
                </c:pt>
                <c:pt idx="29">
                  <c:v>25</c:v>
                </c:pt>
                <c:pt idx="30">
                  <c:v>25.6</c:v>
                </c:pt>
                <c:pt idx="31">
                  <c:v>25.5</c:v>
                </c:pt>
                <c:pt idx="32">
                  <c:v>25</c:v>
                </c:pt>
                <c:pt idx="33">
                  <c:v>28</c:v>
                </c:pt>
                <c:pt idx="34">
                  <c:v>24.8</c:v>
                </c:pt>
                <c:pt idx="35">
                  <c:v>24.8</c:v>
                </c:pt>
                <c:pt idx="36">
                  <c:v>22.3</c:v>
                </c:pt>
                <c:pt idx="37">
                  <c:v>23</c:v>
                </c:pt>
                <c:pt idx="38">
                  <c:v>24.8</c:v>
                </c:pt>
                <c:pt idx="39">
                  <c:v>17.5</c:v>
                </c:pt>
                <c:pt idx="40">
                  <c:v>28</c:v>
                </c:pt>
                <c:pt idx="41">
                  <c:v>26.8</c:v>
                </c:pt>
                <c:pt idx="42">
                  <c:v>27.6</c:v>
                </c:pt>
                <c:pt idx="43">
                  <c:v>20.2</c:v>
                </c:pt>
                <c:pt idx="44">
                  <c:v>20.2</c:v>
                </c:pt>
                <c:pt idx="45">
                  <c:v>20.2</c:v>
                </c:pt>
                <c:pt idx="46">
                  <c:v>29.6</c:v>
                </c:pt>
                <c:pt idx="47">
                  <c:v>29.6</c:v>
                </c:pt>
                <c:pt idx="48">
                  <c:v>24.5</c:v>
                </c:pt>
                <c:pt idx="49">
                  <c:v>23.5</c:v>
                </c:pt>
                <c:pt idx="50">
                  <c:v>23</c:v>
                </c:pt>
                <c:pt idx="51">
                  <c:v>24.5</c:v>
                </c:pt>
                <c:pt idx="52">
                  <c:v>25.5</c:v>
                </c:pt>
                <c:pt idx="53">
                  <c:v>24.7</c:v>
                </c:pt>
                <c:pt idx="54">
                  <c:v>25.2</c:v>
                </c:pt>
                <c:pt idx="55">
                  <c:v>25.2</c:v>
                </c:pt>
                <c:pt idx="56">
                  <c:v>23.6</c:v>
                </c:pt>
                <c:pt idx="57">
                  <c:v>22</c:v>
                </c:pt>
                <c:pt idx="58">
                  <c:v>22.1</c:v>
                </c:pt>
                <c:pt idx="59">
                  <c:v>22.2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27</c:v>
                </c:pt>
                <c:pt idx="64">
                  <c:v>19.75</c:v>
                </c:pt>
                <c:pt idx="66">
                  <c:v>21.5</c:v>
                </c:pt>
                <c:pt idx="67">
                  <c:v>20.75</c:v>
                </c:pt>
                <c:pt idx="68">
                  <c:v>25</c:v>
                </c:pt>
                <c:pt idx="69">
                  <c:v>22.5</c:v>
                </c:pt>
                <c:pt idx="70">
                  <c:v>22.5</c:v>
                </c:pt>
                <c:pt idx="71">
                  <c:v>22.5</c:v>
                </c:pt>
                <c:pt idx="72">
                  <c:v>21</c:v>
                </c:pt>
                <c:pt idx="73">
                  <c:v>16</c:v>
                </c:pt>
                <c:pt idx="75">
                  <c:v>22.5</c:v>
                </c:pt>
                <c:pt idx="76">
                  <c:v>22.5</c:v>
                </c:pt>
                <c:pt idx="77">
                  <c:v>16.3</c:v>
                </c:pt>
                <c:pt idx="78">
                  <c:v>20.6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18.5</c:v>
                </c:pt>
                <c:pt idx="84">
                  <c:v>18.5</c:v>
                </c:pt>
                <c:pt idx="85">
                  <c:v>18.5</c:v>
                </c:pt>
                <c:pt idx="86">
                  <c:v>18.5</c:v>
                </c:pt>
                <c:pt idx="87">
                  <c:v>18.5</c:v>
                </c:pt>
                <c:pt idx="88">
                  <c:v>24</c:v>
                </c:pt>
                <c:pt idx="89">
                  <c:v>24</c:v>
                </c:pt>
                <c:pt idx="90">
                  <c:v>24</c:v>
                </c:pt>
                <c:pt idx="91">
                  <c:v>24</c:v>
                </c:pt>
                <c:pt idx="92">
                  <c:v>24</c:v>
                </c:pt>
                <c:pt idx="93">
                  <c:v>24</c:v>
                </c:pt>
                <c:pt idx="94">
                  <c:v>24</c:v>
                </c:pt>
                <c:pt idx="95">
                  <c:v>24</c:v>
                </c:pt>
                <c:pt idx="96">
                  <c:v>24</c:v>
                </c:pt>
                <c:pt idx="97">
                  <c:v>18</c:v>
                </c:pt>
                <c:pt idx="98">
                  <c:v>27.5</c:v>
                </c:pt>
                <c:pt idx="99">
                  <c:v>27.5</c:v>
                </c:pt>
                <c:pt idx="100">
                  <c:v>27.5</c:v>
                </c:pt>
                <c:pt idx="101">
                  <c:v>27.5</c:v>
                </c:pt>
                <c:pt idx="102">
                  <c:v>27.5</c:v>
                </c:pt>
                <c:pt idx="103">
                  <c:v>27</c:v>
                </c:pt>
                <c:pt idx="104">
                  <c:v>22.5</c:v>
                </c:pt>
                <c:pt idx="105">
                  <c:v>22.5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23.5</c:v>
                </c:pt>
                <c:pt idx="116">
                  <c:v>23.5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21</c:v>
                </c:pt>
                <c:pt idx="121">
                  <c:v>21</c:v>
                </c:pt>
                <c:pt idx="122">
                  <c:v>23.5</c:v>
                </c:pt>
                <c:pt idx="123">
                  <c:v>20.25</c:v>
                </c:pt>
                <c:pt idx="124">
                  <c:v>18.5</c:v>
                </c:pt>
                <c:pt idx="125">
                  <c:v>18.5</c:v>
                </c:pt>
                <c:pt idx="126">
                  <c:v>18.5</c:v>
                </c:pt>
                <c:pt idx="127">
                  <c:v>18.5</c:v>
                </c:pt>
                <c:pt idx="128">
                  <c:v>18.5</c:v>
                </c:pt>
                <c:pt idx="129">
                  <c:v>18.5</c:v>
                </c:pt>
                <c:pt idx="130">
                  <c:v>18.5</c:v>
                </c:pt>
                <c:pt idx="131">
                  <c:v>18.5</c:v>
                </c:pt>
                <c:pt idx="132">
                  <c:v>18.5</c:v>
                </c:pt>
                <c:pt idx="133">
                  <c:v>17.5</c:v>
                </c:pt>
                <c:pt idx="134">
                  <c:v>17.5</c:v>
                </c:pt>
                <c:pt idx="135">
                  <c:v>17.5</c:v>
                </c:pt>
                <c:pt idx="136">
                  <c:v>15</c:v>
                </c:pt>
                <c:pt idx="137">
                  <c:v>15</c:v>
                </c:pt>
                <c:pt idx="138">
                  <c:v>15</c:v>
                </c:pt>
                <c:pt idx="139">
                  <c:v>15</c:v>
                </c:pt>
                <c:pt idx="140">
                  <c:v>15</c:v>
                </c:pt>
                <c:pt idx="141">
                  <c:v>15</c:v>
                </c:pt>
                <c:pt idx="142">
                  <c:v>15</c:v>
                </c:pt>
                <c:pt idx="143">
                  <c:v>15</c:v>
                </c:pt>
                <c:pt idx="144">
                  <c:v>15</c:v>
                </c:pt>
                <c:pt idx="145">
                  <c:v>15</c:v>
                </c:pt>
                <c:pt idx="146">
                  <c:v>15</c:v>
                </c:pt>
                <c:pt idx="147">
                  <c:v>15</c:v>
                </c:pt>
                <c:pt idx="148">
                  <c:v>15</c:v>
                </c:pt>
                <c:pt idx="149">
                  <c:v>17</c:v>
                </c:pt>
                <c:pt idx="150">
                  <c:v>17</c:v>
                </c:pt>
                <c:pt idx="151">
                  <c:v>17</c:v>
                </c:pt>
                <c:pt idx="152">
                  <c:v>17</c:v>
                </c:pt>
                <c:pt idx="153">
                  <c:v>17</c:v>
                </c:pt>
                <c:pt idx="154">
                  <c:v>17</c:v>
                </c:pt>
                <c:pt idx="155">
                  <c:v>16</c:v>
                </c:pt>
                <c:pt idx="156">
                  <c:v>14.5</c:v>
                </c:pt>
                <c:pt idx="157">
                  <c:v>14.5</c:v>
                </c:pt>
                <c:pt idx="158">
                  <c:v>14.5</c:v>
                </c:pt>
                <c:pt idx="159">
                  <c:v>14.5</c:v>
                </c:pt>
                <c:pt idx="160">
                  <c:v>14.5</c:v>
                </c:pt>
                <c:pt idx="161">
                  <c:v>14.5</c:v>
                </c:pt>
                <c:pt idx="162">
                  <c:v>14.5</c:v>
                </c:pt>
                <c:pt idx="163">
                  <c:v>14.5</c:v>
                </c:pt>
                <c:pt idx="164">
                  <c:v>14.5</c:v>
                </c:pt>
                <c:pt idx="165">
                  <c:v>14.5</c:v>
                </c:pt>
                <c:pt idx="166">
                  <c:v>14.5</c:v>
                </c:pt>
                <c:pt idx="167">
                  <c:v>14.5</c:v>
                </c:pt>
                <c:pt idx="168">
                  <c:v>14.5</c:v>
                </c:pt>
                <c:pt idx="169">
                  <c:v>20</c:v>
                </c:pt>
                <c:pt idx="170">
                  <c:v>13.5</c:v>
                </c:pt>
                <c:pt idx="171">
                  <c:v>13.5</c:v>
                </c:pt>
                <c:pt idx="172">
                  <c:v>13.5</c:v>
                </c:pt>
                <c:pt idx="173">
                  <c:v>13.5</c:v>
                </c:pt>
                <c:pt idx="174">
                  <c:v>13.5</c:v>
                </c:pt>
                <c:pt idx="175">
                  <c:v>13.5</c:v>
                </c:pt>
                <c:pt idx="176">
                  <c:v>21</c:v>
                </c:pt>
                <c:pt idx="177">
                  <c:v>21</c:v>
                </c:pt>
                <c:pt idx="178">
                  <c:v>22</c:v>
                </c:pt>
                <c:pt idx="179">
                  <c:v>22</c:v>
                </c:pt>
                <c:pt idx="180">
                  <c:v>22</c:v>
                </c:pt>
                <c:pt idx="181">
                  <c:v>22</c:v>
                </c:pt>
                <c:pt idx="182">
                  <c:v>18.5</c:v>
                </c:pt>
                <c:pt idx="183">
                  <c:v>18.5</c:v>
                </c:pt>
                <c:pt idx="184">
                  <c:v>21.5</c:v>
                </c:pt>
                <c:pt idx="185">
                  <c:v>21.5</c:v>
                </c:pt>
                <c:pt idx="186">
                  <c:v>21.5</c:v>
                </c:pt>
                <c:pt idx="187">
                  <c:v>20.75</c:v>
                </c:pt>
                <c:pt idx="188">
                  <c:v>20.75</c:v>
                </c:pt>
                <c:pt idx="189">
                  <c:v>20.75</c:v>
                </c:pt>
                <c:pt idx="190">
                  <c:v>20.75</c:v>
                </c:pt>
                <c:pt idx="191">
                  <c:v>25</c:v>
                </c:pt>
                <c:pt idx="192">
                  <c:v>22</c:v>
                </c:pt>
                <c:pt idx="193">
                  <c:v>20</c:v>
                </c:pt>
                <c:pt idx="194">
                  <c:v>22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25</c:v>
                </c:pt>
                <c:pt idx="199">
                  <c:v>18.75</c:v>
                </c:pt>
                <c:pt idx="200">
                  <c:v>18.75</c:v>
                </c:pt>
                <c:pt idx="201">
                  <c:v>14</c:v>
                </c:pt>
                <c:pt idx="202">
                  <c:v>21.5</c:v>
                </c:pt>
                <c:pt idx="203">
                  <c:v>19</c:v>
                </c:pt>
                <c:pt idx="204">
                  <c:v>25</c:v>
                </c:pt>
                <c:pt idx="205">
                  <c:v>21.5</c:v>
                </c:pt>
                <c:pt idx="206">
                  <c:v>21.5</c:v>
                </c:pt>
                <c:pt idx="207">
                  <c:v>21.5</c:v>
                </c:pt>
                <c:pt idx="208">
                  <c:v>21.5</c:v>
                </c:pt>
                <c:pt idx="209">
                  <c:v>21.5</c:v>
                </c:pt>
                <c:pt idx="210">
                  <c:v>21.5</c:v>
                </c:pt>
                <c:pt idx="211">
                  <c:v>21.5</c:v>
                </c:pt>
                <c:pt idx="212">
                  <c:v>15.5</c:v>
                </c:pt>
                <c:pt idx="213">
                  <c:v>17.5</c:v>
                </c:pt>
                <c:pt idx="214">
                  <c:v>20.5</c:v>
                </c:pt>
                <c:pt idx="215">
                  <c:v>16.5</c:v>
                </c:pt>
                <c:pt idx="216">
                  <c:v>22</c:v>
                </c:pt>
                <c:pt idx="217">
                  <c:v>23.5</c:v>
                </c:pt>
                <c:pt idx="218">
                  <c:v>21.5</c:v>
                </c:pt>
                <c:pt idx="219">
                  <c:v>18.5</c:v>
                </c:pt>
                <c:pt idx="220">
                  <c:v>25.5</c:v>
                </c:pt>
                <c:pt idx="221">
                  <c:v>25.5</c:v>
                </c:pt>
                <c:pt idx="222">
                  <c:v>19.5</c:v>
                </c:pt>
                <c:pt idx="223">
                  <c:v>19.5</c:v>
                </c:pt>
                <c:pt idx="224">
                  <c:v>20</c:v>
                </c:pt>
                <c:pt idx="225">
                  <c:v>20</c:v>
                </c:pt>
                <c:pt idx="226">
                  <c:v>27.5</c:v>
                </c:pt>
                <c:pt idx="227">
                  <c:v>15</c:v>
                </c:pt>
                <c:pt idx="228">
                  <c:v>15</c:v>
                </c:pt>
                <c:pt idx="229">
                  <c:v>21</c:v>
                </c:pt>
                <c:pt idx="230">
                  <c:v>20</c:v>
                </c:pt>
                <c:pt idx="231">
                  <c:v>19</c:v>
                </c:pt>
                <c:pt idx="232">
                  <c:v>16</c:v>
                </c:pt>
                <c:pt idx="233">
                  <c:v>20.3</c:v>
                </c:pt>
                <c:pt idx="234">
                  <c:v>23.2</c:v>
                </c:pt>
                <c:pt idx="235">
                  <c:v>21.9</c:v>
                </c:pt>
                <c:pt idx="236">
                  <c:v>22.5</c:v>
                </c:pt>
                <c:pt idx="237">
                  <c:v>21.7</c:v>
                </c:pt>
                <c:pt idx="238">
                  <c:v>22.3</c:v>
                </c:pt>
                <c:pt idx="239">
                  <c:v>22.5</c:v>
                </c:pt>
                <c:pt idx="240">
                  <c:v>22</c:v>
                </c:pt>
                <c:pt idx="241">
                  <c:v>21.5</c:v>
                </c:pt>
                <c:pt idx="242">
                  <c:v>21.5</c:v>
                </c:pt>
                <c:pt idx="243">
                  <c:v>21.5</c:v>
                </c:pt>
                <c:pt idx="244">
                  <c:v>21.5</c:v>
                </c:pt>
                <c:pt idx="245">
                  <c:v>21.5</c:v>
                </c:pt>
                <c:pt idx="246">
                  <c:v>27.5</c:v>
                </c:pt>
                <c:pt idx="247">
                  <c:v>27.5</c:v>
                </c:pt>
                <c:pt idx="248">
                  <c:v>17.5</c:v>
                </c:pt>
                <c:pt idx="249">
                  <c:v>17.5</c:v>
                </c:pt>
                <c:pt idx="250">
                  <c:v>20</c:v>
                </c:pt>
                <c:pt idx="251">
                  <c:v>23.2</c:v>
                </c:pt>
                <c:pt idx="252">
                  <c:v>20.100000000000001</c:v>
                </c:pt>
                <c:pt idx="253">
                  <c:v>20.100000000000001</c:v>
                </c:pt>
                <c:pt idx="254">
                  <c:v>20.100000000000001</c:v>
                </c:pt>
                <c:pt idx="255">
                  <c:v>20.100000000000001</c:v>
                </c:pt>
              </c:numCache>
            </c:numRef>
          </c:xVal>
          <c:yVal>
            <c:numRef>
              <c:f>tinnulacita!$G$2:$G$257</c:f>
              <c:numCache>
                <c:formatCode>General</c:formatCode>
                <c:ptCount val="256"/>
                <c:pt idx="0">
                  <c:v>13.1</c:v>
                </c:pt>
                <c:pt idx="1">
                  <c:v>14.3</c:v>
                </c:pt>
                <c:pt idx="2">
                  <c:v>14.4</c:v>
                </c:pt>
                <c:pt idx="3">
                  <c:v>14.6</c:v>
                </c:pt>
                <c:pt idx="4">
                  <c:v>14.7</c:v>
                </c:pt>
                <c:pt idx="5">
                  <c:v>12.8</c:v>
                </c:pt>
                <c:pt idx="8">
                  <c:v>13.5</c:v>
                </c:pt>
                <c:pt idx="9">
                  <c:v>12.2</c:v>
                </c:pt>
                <c:pt idx="10">
                  <c:v>14.2</c:v>
                </c:pt>
                <c:pt idx="11">
                  <c:v>13.6</c:v>
                </c:pt>
                <c:pt idx="12">
                  <c:v>10.6</c:v>
                </c:pt>
                <c:pt idx="13">
                  <c:v>13.6</c:v>
                </c:pt>
                <c:pt idx="14">
                  <c:v>13</c:v>
                </c:pt>
                <c:pt idx="15">
                  <c:v>14.6</c:v>
                </c:pt>
                <c:pt idx="17">
                  <c:v>13.1</c:v>
                </c:pt>
                <c:pt idx="18">
                  <c:v>10.3</c:v>
                </c:pt>
                <c:pt idx="19">
                  <c:v>14.5</c:v>
                </c:pt>
                <c:pt idx="20">
                  <c:v>12.4</c:v>
                </c:pt>
                <c:pt idx="21">
                  <c:v>13.1</c:v>
                </c:pt>
                <c:pt idx="22">
                  <c:v>15.1</c:v>
                </c:pt>
                <c:pt idx="23">
                  <c:v>13.9</c:v>
                </c:pt>
                <c:pt idx="24">
                  <c:v>10.3</c:v>
                </c:pt>
                <c:pt idx="25">
                  <c:v>14.8</c:v>
                </c:pt>
                <c:pt idx="26" formatCode="0.0">
                  <c:v>12.5</c:v>
                </c:pt>
                <c:pt idx="27" formatCode="0.0">
                  <c:v>11</c:v>
                </c:pt>
                <c:pt idx="28" formatCode="0.0">
                  <c:v>11.8</c:v>
                </c:pt>
                <c:pt idx="29">
                  <c:v>11.3</c:v>
                </c:pt>
                <c:pt idx="30">
                  <c:v>13.8</c:v>
                </c:pt>
                <c:pt idx="31" formatCode="0.0">
                  <c:v>13.4</c:v>
                </c:pt>
                <c:pt idx="32" formatCode="0.0">
                  <c:v>12.5</c:v>
                </c:pt>
                <c:pt idx="33" formatCode="0.0">
                  <c:v>14</c:v>
                </c:pt>
                <c:pt idx="34" formatCode="0.0">
                  <c:v>13.1</c:v>
                </c:pt>
                <c:pt idx="35">
                  <c:v>12.6</c:v>
                </c:pt>
                <c:pt idx="36">
                  <c:v>11.6</c:v>
                </c:pt>
                <c:pt idx="37">
                  <c:v>13.5</c:v>
                </c:pt>
                <c:pt idx="38">
                  <c:v>13.1</c:v>
                </c:pt>
                <c:pt idx="39">
                  <c:v>9.8000000000000007</c:v>
                </c:pt>
                <c:pt idx="40">
                  <c:v>14.3</c:v>
                </c:pt>
                <c:pt idx="41">
                  <c:v>15.5</c:v>
                </c:pt>
                <c:pt idx="42">
                  <c:v>15.3</c:v>
                </c:pt>
                <c:pt idx="43">
                  <c:v>10.7</c:v>
                </c:pt>
                <c:pt idx="44">
                  <c:v>10.1</c:v>
                </c:pt>
                <c:pt idx="45">
                  <c:v>10.3</c:v>
                </c:pt>
                <c:pt idx="46">
                  <c:v>14.9</c:v>
                </c:pt>
                <c:pt idx="47">
                  <c:v>14.5</c:v>
                </c:pt>
                <c:pt idx="48">
                  <c:v>13.1</c:v>
                </c:pt>
                <c:pt idx="49">
                  <c:v>12.4</c:v>
                </c:pt>
                <c:pt idx="50">
                  <c:v>13.7</c:v>
                </c:pt>
                <c:pt idx="51">
                  <c:v>13.3</c:v>
                </c:pt>
                <c:pt idx="52">
                  <c:v>13.5</c:v>
                </c:pt>
                <c:pt idx="53">
                  <c:v>13.5</c:v>
                </c:pt>
                <c:pt idx="54">
                  <c:v>14</c:v>
                </c:pt>
                <c:pt idx="55">
                  <c:v>13.9</c:v>
                </c:pt>
                <c:pt idx="56">
                  <c:v>12.6</c:v>
                </c:pt>
                <c:pt idx="57" formatCode="0.0">
                  <c:v>10.291595197255575</c:v>
                </c:pt>
                <c:pt idx="58" formatCode="0.0">
                  <c:v>10.197144799456151</c:v>
                </c:pt>
                <c:pt idx="59" formatCode="0.0">
                  <c:v>10.051781906792568</c:v>
                </c:pt>
                <c:pt idx="60">
                  <c:v>11.24</c:v>
                </c:pt>
                <c:pt idx="61">
                  <c:v>11.67</c:v>
                </c:pt>
                <c:pt idx="62">
                  <c:v>9.1300000000000008</c:v>
                </c:pt>
                <c:pt idx="63">
                  <c:v>14.5</c:v>
                </c:pt>
                <c:pt idx="64">
                  <c:v>9.48</c:v>
                </c:pt>
                <c:pt idx="65">
                  <c:v>10.9</c:v>
                </c:pt>
                <c:pt idx="66">
                  <c:v>11.4</c:v>
                </c:pt>
                <c:pt idx="67">
                  <c:v>11.7</c:v>
                </c:pt>
                <c:pt idx="68">
                  <c:v>15.3</c:v>
                </c:pt>
                <c:pt idx="69">
                  <c:v>14.5</c:v>
                </c:pt>
                <c:pt idx="70">
                  <c:v>14.3</c:v>
                </c:pt>
                <c:pt idx="71">
                  <c:v>12.2</c:v>
                </c:pt>
                <c:pt idx="72">
                  <c:v>11.2</c:v>
                </c:pt>
                <c:pt idx="73">
                  <c:v>8.3000000000000007</c:v>
                </c:pt>
                <c:pt idx="74" formatCode="0.0">
                  <c:v>13.33333333</c:v>
                </c:pt>
                <c:pt idx="75" formatCode="0.0">
                  <c:v>11.553273430000001</c:v>
                </c:pt>
                <c:pt idx="76" formatCode="0.0">
                  <c:v>12.272727270000001</c:v>
                </c:pt>
                <c:pt idx="77" formatCode="0.0">
                  <c:v>10.71723001</c:v>
                </c:pt>
                <c:pt idx="78" formatCode="0.0">
                  <c:v>9.1628488130000001</c:v>
                </c:pt>
                <c:pt idx="79">
                  <c:v>14.2</c:v>
                </c:pt>
                <c:pt idx="80">
                  <c:v>14.9</c:v>
                </c:pt>
                <c:pt idx="81">
                  <c:v>14.9</c:v>
                </c:pt>
                <c:pt idx="82">
                  <c:v>13.6</c:v>
                </c:pt>
                <c:pt idx="83">
                  <c:v>9.4</c:v>
                </c:pt>
                <c:pt idx="84">
                  <c:v>9.9</c:v>
                </c:pt>
                <c:pt idx="85">
                  <c:v>10.199999999999999</c:v>
                </c:pt>
                <c:pt idx="86">
                  <c:v>10.4</c:v>
                </c:pt>
                <c:pt idx="87">
                  <c:v>9.4</c:v>
                </c:pt>
                <c:pt idx="88" formatCode="0.0">
                  <c:v>12.84875184</c:v>
                </c:pt>
                <c:pt idx="89" formatCode="0.0">
                  <c:v>13.326752219999999</c:v>
                </c:pt>
                <c:pt idx="90" formatCode="0.0">
                  <c:v>12.95465869</c:v>
                </c:pt>
                <c:pt idx="91" formatCode="0.0">
                  <c:v>12.820512819999999</c:v>
                </c:pt>
                <c:pt idx="92" formatCode="0.0">
                  <c:v>12.58992806</c:v>
                </c:pt>
                <c:pt idx="93" formatCode="0.0">
                  <c:v>13.114754100000001</c:v>
                </c:pt>
                <c:pt idx="94" formatCode="0.0">
                  <c:v>12.734347359999999</c:v>
                </c:pt>
                <c:pt idx="95" formatCode="0.0">
                  <c:v>13.651877130000001</c:v>
                </c:pt>
                <c:pt idx="96">
                  <c:v>11.65</c:v>
                </c:pt>
                <c:pt idx="97">
                  <c:v>7.89</c:v>
                </c:pt>
                <c:pt idx="98">
                  <c:v>15.1</c:v>
                </c:pt>
                <c:pt idx="99">
                  <c:v>14.3</c:v>
                </c:pt>
                <c:pt idx="100">
                  <c:v>14.3</c:v>
                </c:pt>
                <c:pt idx="101">
                  <c:v>14.8</c:v>
                </c:pt>
                <c:pt idx="102">
                  <c:v>15.4</c:v>
                </c:pt>
                <c:pt idx="103">
                  <c:v>13.5</c:v>
                </c:pt>
                <c:pt idx="104">
                  <c:v>13.4</c:v>
                </c:pt>
                <c:pt idx="105">
                  <c:v>12.6</c:v>
                </c:pt>
                <c:pt idx="106">
                  <c:v>11.2</c:v>
                </c:pt>
                <c:pt idx="107">
                  <c:v>11.2</c:v>
                </c:pt>
                <c:pt idx="108">
                  <c:v>11.8</c:v>
                </c:pt>
                <c:pt idx="109">
                  <c:v>11.3</c:v>
                </c:pt>
                <c:pt idx="110">
                  <c:v>11.6</c:v>
                </c:pt>
                <c:pt idx="111">
                  <c:v>11.7</c:v>
                </c:pt>
                <c:pt idx="112">
                  <c:v>12.1</c:v>
                </c:pt>
                <c:pt idx="113">
                  <c:v>11</c:v>
                </c:pt>
                <c:pt idx="114">
                  <c:v>11.9</c:v>
                </c:pt>
                <c:pt idx="115">
                  <c:v>12.6</c:v>
                </c:pt>
                <c:pt idx="116">
                  <c:v>12.5</c:v>
                </c:pt>
                <c:pt idx="117">
                  <c:v>13.48</c:v>
                </c:pt>
                <c:pt idx="118">
                  <c:v>13.14</c:v>
                </c:pt>
                <c:pt idx="119">
                  <c:v>13.51</c:v>
                </c:pt>
                <c:pt idx="120">
                  <c:v>11.3</c:v>
                </c:pt>
                <c:pt idx="121">
                  <c:v>12.1</c:v>
                </c:pt>
                <c:pt idx="122">
                  <c:v>13.45</c:v>
                </c:pt>
                <c:pt idx="123">
                  <c:v>11.56</c:v>
                </c:pt>
                <c:pt idx="124">
                  <c:v>9.73</c:v>
                </c:pt>
                <c:pt idx="125">
                  <c:v>9.6199999999999992</c:v>
                </c:pt>
                <c:pt idx="126">
                  <c:v>9.86</c:v>
                </c:pt>
                <c:pt idx="127">
                  <c:v>10.97</c:v>
                </c:pt>
                <c:pt idx="128">
                  <c:v>11.17</c:v>
                </c:pt>
                <c:pt idx="129">
                  <c:v>9.99</c:v>
                </c:pt>
                <c:pt idx="130">
                  <c:v>11.08</c:v>
                </c:pt>
                <c:pt idx="131">
                  <c:v>10.029999999999999</c:v>
                </c:pt>
                <c:pt idx="132">
                  <c:v>9.89</c:v>
                </c:pt>
                <c:pt idx="133">
                  <c:v>11.18</c:v>
                </c:pt>
                <c:pt idx="134">
                  <c:v>11.24</c:v>
                </c:pt>
                <c:pt idx="135">
                  <c:v>10.01</c:v>
                </c:pt>
                <c:pt idx="136">
                  <c:v>8.2100000000000009</c:v>
                </c:pt>
                <c:pt idx="137">
                  <c:v>9.24</c:v>
                </c:pt>
                <c:pt idx="138">
                  <c:v>8.7899999999999991</c:v>
                </c:pt>
                <c:pt idx="139">
                  <c:v>8.61</c:v>
                </c:pt>
                <c:pt idx="140">
                  <c:v>8.6999999999999993</c:v>
                </c:pt>
                <c:pt idx="141">
                  <c:v>8.42</c:v>
                </c:pt>
                <c:pt idx="142">
                  <c:v>8.6300000000000008</c:v>
                </c:pt>
                <c:pt idx="143">
                  <c:v>8.5500000000000007</c:v>
                </c:pt>
                <c:pt idx="144">
                  <c:v>8.4</c:v>
                </c:pt>
                <c:pt idx="145">
                  <c:v>9.09</c:v>
                </c:pt>
                <c:pt idx="146">
                  <c:v>7.89</c:v>
                </c:pt>
                <c:pt idx="147">
                  <c:v>8.08</c:v>
                </c:pt>
                <c:pt idx="148">
                  <c:v>8.84</c:v>
                </c:pt>
                <c:pt idx="149">
                  <c:v>8.94</c:v>
                </c:pt>
                <c:pt idx="150">
                  <c:v>8.25</c:v>
                </c:pt>
                <c:pt idx="151">
                  <c:v>8.52</c:v>
                </c:pt>
                <c:pt idx="152">
                  <c:v>9.27</c:v>
                </c:pt>
                <c:pt idx="153">
                  <c:v>8.56</c:v>
                </c:pt>
                <c:pt idx="154">
                  <c:v>8.7200000000000006</c:v>
                </c:pt>
                <c:pt idx="155">
                  <c:v>9.73</c:v>
                </c:pt>
                <c:pt idx="156">
                  <c:v>8.58</c:v>
                </c:pt>
                <c:pt idx="157">
                  <c:v>8.9</c:v>
                </c:pt>
                <c:pt idx="158">
                  <c:v>8.52</c:v>
                </c:pt>
                <c:pt idx="159">
                  <c:v>8.58</c:v>
                </c:pt>
                <c:pt idx="160">
                  <c:v>8.16</c:v>
                </c:pt>
                <c:pt idx="161">
                  <c:v>9</c:v>
                </c:pt>
                <c:pt idx="162">
                  <c:v>9.06</c:v>
                </c:pt>
                <c:pt idx="163">
                  <c:v>7.96</c:v>
                </c:pt>
                <c:pt idx="164">
                  <c:v>8.4</c:v>
                </c:pt>
                <c:pt idx="165">
                  <c:v>8.0500000000000007</c:v>
                </c:pt>
                <c:pt idx="166">
                  <c:v>8.67</c:v>
                </c:pt>
                <c:pt idx="167">
                  <c:v>8.0299999999999994</c:v>
                </c:pt>
                <c:pt idx="168">
                  <c:v>8.64</c:v>
                </c:pt>
                <c:pt idx="169">
                  <c:v>10.68</c:v>
                </c:pt>
                <c:pt idx="170">
                  <c:v>7.73</c:v>
                </c:pt>
                <c:pt idx="171">
                  <c:v>7.59</c:v>
                </c:pt>
                <c:pt idx="172">
                  <c:v>8.26</c:v>
                </c:pt>
                <c:pt idx="173">
                  <c:v>7.85</c:v>
                </c:pt>
                <c:pt idx="174">
                  <c:v>8.02</c:v>
                </c:pt>
                <c:pt idx="175">
                  <c:v>7.87</c:v>
                </c:pt>
                <c:pt idx="176">
                  <c:v>11.4</c:v>
                </c:pt>
                <c:pt idx="177">
                  <c:v>11.8</c:v>
                </c:pt>
                <c:pt idx="178">
                  <c:v>10.6</c:v>
                </c:pt>
                <c:pt idx="179">
                  <c:v>11.7</c:v>
                </c:pt>
                <c:pt idx="180">
                  <c:v>11.3</c:v>
                </c:pt>
                <c:pt idx="181">
                  <c:v>10.4</c:v>
                </c:pt>
                <c:pt idx="182">
                  <c:v>11.1</c:v>
                </c:pt>
                <c:pt idx="183">
                  <c:v>9.8000000000000007</c:v>
                </c:pt>
                <c:pt idx="184">
                  <c:v>12.1</c:v>
                </c:pt>
                <c:pt idx="185">
                  <c:v>12.1</c:v>
                </c:pt>
                <c:pt idx="186">
                  <c:v>11.8</c:v>
                </c:pt>
                <c:pt idx="187">
                  <c:v>11.8</c:v>
                </c:pt>
                <c:pt idx="188">
                  <c:v>11.1</c:v>
                </c:pt>
                <c:pt idx="189">
                  <c:v>11.4</c:v>
                </c:pt>
                <c:pt idx="190">
                  <c:v>11.1</c:v>
                </c:pt>
                <c:pt idx="191">
                  <c:v>13.1</c:v>
                </c:pt>
                <c:pt idx="192">
                  <c:v>11.8</c:v>
                </c:pt>
                <c:pt idx="193">
                  <c:v>11.3</c:v>
                </c:pt>
                <c:pt idx="194">
                  <c:v>11.78</c:v>
                </c:pt>
                <c:pt idx="195">
                  <c:v>10.54</c:v>
                </c:pt>
                <c:pt idx="196">
                  <c:v>9.48</c:v>
                </c:pt>
                <c:pt idx="197">
                  <c:v>10.58</c:v>
                </c:pt>
                <c:pt idx="198">
                  <c:v>13.8</c:v>
                </c:pt>
                <c:pt idx="199">
                  <c:v>10.09</c:v>
                </c:pt>
                <c:pt idx="200">
                  <c:v>8.8699999999999992</c:v>
                </c:pt>
                <c:pt idx="201">
                  <c:v>7.55</c:v>
                </c:pt>
                <c:pt idx="202">
                  <c:v>10.6</c:v>
                </c:pt>
                <c:pt idx="203">
                  <c:v>10.46</c:v>
                </c:pt>
                <c:pt idx="204">
                  <c:v>14.6</c:v>
                </c:pt>
                <c:pt idx="205">
                  <c:v>11.4</c:v>
                </c:pt>
                <c:pt idx="206">
                  <c:v>11.1</c:v>
                </c:pt>
                <c:pt idx="207">
                  <c:v>11.1</c:v>
                </c:pt>
                <c:pt idx="208">
                  <c:v>11.6</c:v>
                </c:pt>
                <c:pt idx="209">
                  <c:v>10.5</c:v>
                </c:pt>
                <c:pt idx="210">
                  <c:v>11.3</c:v>
                </c:pt>
                <c:pt idx="211">
                  <c:v>11.4</c:v>
                </c:pt>
                <c:pt idx="212">
                  <c:v>8.4</c:v>
                </c:pt>
                <c:pt idx="213">
                  <c:v>9.1999999999999993</c:v>
                </c:pt>
                <c:pt idx="214">
                  <c:v>10.199999999999999</c:v>
                </c:pt>
                <c:pt idx="215">
                  <c:v>8.6999999999999993</c:v>
                </c:pt>
                <c:pt idx="216">
                  <c:v>10.9</c:v>
                </c:pt>
                <c:pt idx="217">
                  <c:v>11.1</c:v>
                </c:pt>
                <c:pt idx="218">
                  <c:v>10.6</c:v>
                </c:pt>
                <c:pt idx="219">
                  <c:v>9.1</c:v>
                </c:pt>
                <c:pt idx="220">
                  <c:v>12.7</c:v>
                </c:pt>
                <c:pt idx="221">
                  <c:v>12.5</c:v>
                </c:pt>
                <c:pt idx="222">
                  <c:v>10.7</c:v>
                </c:pt>
                <c:pt idx="223">
                  <c:v>10.4</c:v>
                </c:pt>
                <c:pt idx="224">
                  <c:v>10.7</c:v>
                </c:pt>
                <c:pt idx="225">
                  <c:v>10.8</c:v>
                </c:pt>
                <c:pt idx="226">
                  <c:v>14.8</c:v>
                </c:pt>
                <c:pt idx="227">
                  <c:v>8.5</c:v>
                </c:pt>
                <c:pt idx="228">
                  <c:v>8.1999999999999993</c:v>
                </c:pt>
                <c:pt idx="229">
                  <c:v>11</c:v>
                </c:pt>
                <c:pt idx="230">
                  <c:v>10.4</c:v>
                </c:pt>
                <c:pt idx="231">
                  <c:v>9.1</c:v>
                </c:pt>
                <c:pt idx="232">
                  <c:v>7.7</c:v>
                </c:pt>
                <c:pt idx="233" formatCode="0.0">
                  <c:v>10.40253279</c:v>
                </c:pt>
                <c:pt idx="234" formatCode="0.0">
                  <c:v>12.422360250000001</c:v>
                </c:pt>
                <c:pt idx="235" formatCode="0.0">
                  <c:v>12.248468941382328</c:v>
                </c:pt>
                <c:pt idx="236" formatCode="0.0">
                  <c:v>13.224181360201511</c:v>
                </c:pt>
                <c:pt idx="237" formatCode="0.0">
                  <c:v>12.396694214876034</c:v>
                </c:pt>
                <c:pt idx="238" formatCode="0.0">
                  <c:v>13.390139987827146</c:v>
                </c:pt>
                <c:pt idx="239">
                  <c:v>11.21</c:v>
                </c:pt>
                <c:pt idx="240">
                  <c:v>12.11</c:v>
                </c:pt>
                <c:pt idx="241">
                  <c:v>11.1</c:v>
                </c:pt>
                <c:pt idx="242">
                  <c:v>11.1</c:v>
                </c:pt>
                <c:pt idx="243">
                  <c:v>11.6</c:v>
                </c:pt>
                <c:pt idx="244">
                  <c:v>10.7</c:v>
                </c:pt>
                <c:pt idx="245">
                  <c:v>11.4</c:v>
                </c:pt>
                <c:pt idx="246">
                  <c:v>13</c:v>
                </c:pt>
                <c:pt idx="247">
                  <c:v>14.4</c:v>
                </c:pt>
                <c:pt idx="248">
                  <c:v>9.9</c:v>
                </c:pt>
                <c:pt idx="249">
                  <c:v>9.1999999999999993</c:v>
                </c:pt>
                <c:pt idx="250">
                  <c:v>10.1</c:v>
                </c:pt>
                <c:pt idx="251" formatCode="0.0">
                  <c:v>12.4508519</c:v>
                </c:pt>
                <c:pt idx="252" formatCode="0.0">
                  <c:v>9.5759233930000001</c:v>
                </c:pt>
                <c:pt idx="253" formatCode="0.0">
                  <c:v>9.87890376</c:v>
                </c:pt>
                <c:pt idx="254" formatCode="0.0">
                  <c:v>10.35322777</c:v>
                </c:pt>
                <c:pt idx="255" formatCode="0.0">
                  <c:v>10.28806584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32928"/>
        <c:axId val="93938816"/>
      </c:scatterChart>
      <c:valAx>
        <c:axId val="93932928"/>
        <c:scaling>
          <c:orientation val="minMax"/>
          <c:max val="35"/>
          <c:min val="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938816"/>
        <c:crosses val="autoZero"/>
        <c:crossBetween val="midCat"/>
      </c:valAx>
      <c:valAx>
        <c:axId val="93938816"/>
        <c:scaling>
          <c:orientation val="minMax"/>
          <c:max val="17"/>
          <c:min val="6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932928"/>
        <c:crosses val="autoZero"/>
        <c:crossBetween val="midCat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5.4867296794187566E-2"/>
                  <c:y val="0.48005505826429679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tinnulacita!$G$2:$G$257</c:f>
              <c:numCache>
                <c:formatCode>General</c:formatCode>
                <c:ptCount val="256"/>
                <c:pt idx="0">
                  <c:v>13.1</c:v>
                </c:pt>
                <c:pt idx="1">
                  <c:v>14.3</c:v>
                </c:pt>
                <c:pt idx="2">
                  <c:v>14.4</c:v>
                </c:pt>
                <c:pt idx="3">
                  <c:v>14.6</c:v>
                </c:pt>
                <c:pt idx="4">
                  <c:v>14.7</c:v>
                </c:pt>
                <c:pt idx="5">
                  <c:v>12.8</c:v>
                </c:pt>
                <c:pt idx="8">
                  <c:v>13.5</c:v>
                </c:pt>
                <c:pt idx="9">
                  <c:v>12.2</c:v>
                </c:pt>
                <c:pt idx="10">
                  <c:v>14.2</c:v>
                </c:pt>
                <c:pt idx="11">
                  <c:v>13.6</c:v>
                </c:pt>
                <c:pt idx="12">
                  <c:v>10.6</c:v>
                </c:pt>
                <c:pt idx="13">
                  <c:v>13.6</c:v>
                </c:pt>
                <c:pt idx="14">
                  <c:v>13</c:v>
                </c:pt>
                <c:pt idx="15">
                  <c:v>14.6</c:v>
                </c:pt>
                <c:pt idx="17">
                  <c:v>13.1</c:v>
                </c:pt>
                <c:pt idx="18">
                  <c:v>10.3</c:v>
                </c:pt>
                <c:pt idx="19">
                  <c:v>14.5</c:v>
                </c:pt>
                <c:pt idx="20">
                  <c:v>12.4</c:v>
                </c:pt>
                <c:pt idx="21">
                  <c:v>13.1</c:v>
                </c:pt>
                <c:pt idx="22">
                  <c:v>15.1</c:v>
                </c:pt>
                <c:pt idx="23">
                  <c:v>13.9</c:v>
                </c:pt>
                <c:pt idx="24">
                  <c:v>10.3</c:v>
                </c:pt>
                <c:pt idx="25">
                  <c:v>14.8</c:v>
                </c:pt>
                <c:pt idx="26" formatCode="0.0">
                  <c:v>12.5</c:v>
                </c:pt>
                <c:pt idx="27" formatCode="0.0">
                  <c:v>11</c:v>
                </c:pt>
                <c:pt idx="28" formatCode="0.0">
                  <c:v>11.8</c:v>
                </c:pt>
                <c:pt idx="29">
                  <c:v>11.3</c:v>
                </c:pt>
                <c:pt idx="30">
                  <c:v>13.8</c:v>
                </c:pt>
                <c:pt idx="31" formatCode="0.0">
                  <c:v>13.4</c:v>
                </c:pt>
                <c:pt idx="32" formatCode="0.0">
                  <c:v>12.5</c:v>
                </c:pt>
                <c:pt idx="33" formatCode="0.0">
                  <c:v>14</c:v>
                </c:pt>
                <c:pt idx="34" formatCode="0.0">
                  <c:v>13.1</c:v>
                </c:pt>
                <c:pt idx="35">
                  <c:v>12.6</c:v>
                </c:pt>
                <c:pt idx="36">
                  <c:v>11.6</c:v>
                </c:pt>
                <c:pt idx="37">
                  <c:v>13.5</c:v>
                </c:pt>
                <c:pt idx="38">
                  <c:v>13.1</c:v>
                </c:pt>
                <c:pt idx="39">
                  <c:v>9.8000000000000007</c:v>
                </c:pt>
                <c:pt idx="40">
                  <c:v>14.3</c:v>
                </c:pt>
                <c:pt idx="41">
                  <c:v>15.5</c:v>
                </c:pt>
                <c:pt idx="42">
                  <c:v>15.3</c:v>
                </c:pt>
                <c:pt idx="43">
                  <c:v>10.7</c:v>
                </c:pt>
                <c:pt idx="44">
                  <c:v>10.1</c:v>
                </c:pt>
                <c:pt idx="45">
                  <c:v>10.3</c:v>
                </c:pt>
                <c:pt idx="46">
                  <c:v>14.9</c:v>
                </c:pt>
                <c:pt idx="47">
                  <c:v>14.5</c:v>
                </c:pt>
                <c:pt idx="48">
                  <c:v>13.1</c:v>
                </c:pt>
                <c:pt idx="49">
                  <c:v>12.4</c:v>
                </c:pt>
                <c:pt idx="50">
                  <c:v>13.7</c:v>
                </c:pt>
                <c:pt idx="51">
                  <c:v>13.3</c:v>
                </c:pt>
                <c:pt idx="52">
                  <c:v>13.5</c:v>
                </c:pt>
                <c:pt idx="53">
                  <c:v>13.5</c:v>
                </c:pt>
                <c:pt idx="54">
                  <c:v>14</c:v>
                </c:pt>
                <c:pt idx="55">
                  <c:v>13.9</c:v>
                </c:pt>
                <c:pt idx="56">
                  <c:v>12.6</c:v>
                </c:pt>
                <c:pt idx="57" formatCode="0.0">
                  <c:v>10.291595197255575</c:v>
                </c:pt>
                <c:pt idx="58" formatCode="0.0">
                  <c:v>10.197144799456151</c:v>
                </c:pt>
                <c:pt idx="59" formatCode="0.0">
                  <c:v>10.051781906792568</c:v>
                </c:pt>
                <c:pt idx="60">
                  <c:v>11.24</c:v>
                </c:pt>
                <c:pt idx="61">
                  <c:v>11.67</c:v>
                </c:pt>
                <c:pt idx="62">
                  <c:v>9.1300000000000008</c:v>
                </c:pt>
                <c:pt idx="63">
                  <c:v>14.5</c:v>
                </c:pt>
                <c:pt idx="64">
                  <c:v>9.48</c:v>
                </c:pt>
                <c:pt idx="65">
                  <c:v>10.9</c:v>
                </c:pt>
                <c:pt idx="66">
                  <c:v>11.4</c:v>
                </c:pt>
                <c:pt idx="67">
                  <c:v>11.7</c:v>
                </c:pt>
                <c:pt idx="68">
                  <c:v>15.3</c:v>
                </c:pt>
                <c:pt idx="69">
                  <c:v>14.5</c:v>
                </c:pt>
                <c:pt idx="70">
                  <c:v>14.3</c:v>
                </c:pt>
                <c:pt idx="71">
                  <c:v>12.2</c:v>
                </c:pt>
                <c:pt idx="72">
                  <c:v>11.2</c:v>
                </c:pt>
                <c:pt idx="73">
                  <c:v>8.3000000000000007</c:v>
                </c:pt>
                <c:pt idx="74" formatCode="0.0">
                  <c:v>13.33333333</c:v>
                </c:pt>
                <c:pt idx="75" formatCode="0.0">
                  <c:v>11.553273430000001</c:v>
                </c:pt>
                <c:pt idx="76" formatCode="0.0">
                  <c:v>12.272727270000001</c:v>
                </c:pt>
                <c:pt idx="77" formatCode="0.0">
                  <c:v>10.71723001</c:v>
                </c:pt>
                <c:pt idx="78" formatCode="0.0">
                  <c:v>9.1628488130000001</c:v>
                </c:pt>
                <c:pt idx="79">
                  <c:v>14.2</c:v>
                </c:pt>
                <c:pt idx="80">
                  <c:v>14.9</c:v>
                </c:pt>
                <c:pt idx="81">
                  <c:v>14.9</c:v>
                </c:pt>
                <c:pt idx="82">
                  <c:v>13.6</c:v>
                </c:pt>
                <c:pt idx="83">
                  <c:v>9.4</c:v>
                </c:pt>
                <c:pt idx="84">
                  <c:v>9.9</c:v>
                </c:pt>
                <c:pt idx="85">
                  <c:v>10.199999999999999</c:v>
                </c:pt>
                <c:pt idx="86">
                  <c:v>10.4</c:v>
                </c:pt>
                <c:pt idx="87">
                  <c:v>9.4</c:v>
                </c:pt>
                <c:pt idx="88" formatCode="0.0">
                  <c:v>12.84875184</c:v>
                </c:pt>
                <c:pt idx="89" formatCode="0.0">
                  <c:v>13.326752219999999</c:v>
                </c:pt>
                <c:pt idx="90" formatCode="0.0">
                  <c:v>12.95465869</c:v>
                </c:pt>
                <c:pt idx="91" formatCode="0.0">
                  <c:v>12.820512819999999</c:v>
                </c:pt>
                <c:pt idx="92" formatCode="0.0">
                  <c:v>12.58992806</c:v>
                </c:pt>
                <c:pt idx="93" formatCode="0.0">
                  <c:v>13.114754100000001</c:v>
                </c:pt>
                <c:pt idx="94" formatCode="0.0">
                  <c:v>12.734347359999999</c:v>
                </c:pt>
                <c:pt idx="95" formatCode="0.0">
                  <c:v>13.651877130000001</c:v>
                </c:pt>
                <c:pt idx="96">
                  <c:v>11.65</c:v>
                </c:pt>
                <c:pt idx="97">
                  <c:v>7.89</c:v>
                </c:pt>
                <c:pt idx="98">
                  <c:v>15.1</c:v>
                </c:pt>
                <c:pt idx="99">
                  <c:v>14.3</c:v>
                </c:pt>
                <c:pt idx="100">
                  <c:v>14.3</c:v>
                </c:pt>
                <c:pt idx="101">
                  <c:v>14.8</c:v>
                </c:pt>
                <c:pt idx="102">
                  <c:v>15.4</c:v>
                </c:pt>
                <c:pt idx="103">
                  <c:v>13.5</c:v>
                </c:pt>
                <c:pt idx="104">
                  <c:v>13.4</c:v>
                </c:pt>
                <c:pt idx="105">
                  <c:v>12.6</c:v>
                </c:pt>
                <c:pt idx="106">
                  <c:v>11.2</c:v>
                </c:pt>
                <c:pt idx="107">
                  <c:v>11.2</c:v>
                </c:pt>
                <c:pt idx="108">
                  <c:v>11.8</c:v>
                </c:pt>
                <c:pt idx="109">
                  <c:v>11.3</c:v>
                </c:pt>
                <c:pt idx="110">
                  <c:v>11.6</c:v>
                </c:pt>
                <c:pt idx="111">
                  <c:v>11.7</c:v>
                </c:pt>
                <c:pt idx="112">
                  <c:v>12.1</c:v>
                </c:pt>
                <c:pt idx="113">
                  <c:v>11</c:v>
                </c:pt>
                <c:pt idx="114">
                  <c:v>11.9</c:v>
                </c:pt>
                <c:pt idx="115">
                  <c:v>12.6</c:v>
                </c:pt>
                <c:pt idx="116">
                  <c:v>12.5</c:v>
                </c:pt>
                <c:pt idx="117">
                  <c:v>13.48</c:v>
                </c:pt>
                <c:pt idx="118">
                  <c:v>13.14</c:v>
                </c:pt>
                <c:pt idx="119">
                  <c:v>13.51</c:v>
                </c:pt>
                <c:pt idx="120">
                  <c:v>11.3</c:v>
                </c:pt>
                <c:pt idx="121">
                  <c:v>12.1</c:v>
                </c:pt>
                <c:pt idx="122">
                  <c:v>13.45</c:v>
                </c:pt>
                <c:pt idx="123">
                  <c:v>11.56</c:v>
                </c:pt>
                <c:pt idx="124">
                  <c:v>9.73</c:v>
                </c:pt>
                <c:pt idx="125">
                  <c:v>9.6199999999999992</c:v>
                </c:pt>
                <c:pt idx="126">
                  <c:v>9.86</c:v>
                </c:pt>
                <c:pt idx="127">
                  <c:v>10.97</c:v>
                </c:pt>
                <c:pt idx="128">
                  <c:v>11.17</c:v>
                </c:pt>
                <c:pt idx="129">
                  <c:v>9.99</c:v>
                </c:pt>
                <c:pt idx="130">
                  <c:v>11.08</c:v>
                </c:pt>
                <c:pt idx="131">
                  <c:v>10.029999999999999</c:v>
                </c:pt>
                <c:pt idx="132">
                  <c:v>9.89</c:v>
                </c:pt>
                <c:pt idx="133">
                  <c:v>11.18</c:v>
                </c:pt>
                <c:pt idx="134">
                  <c:v>11.24</c:v>
                </c:pt>
                <c:pt idx="135">
                  <c:v>10.01</c:v>
                </c:pt>
                <c:pt idx="136">
                  <c:v>8.2100000000000009</c:v>
                </c:pt>
                <c:pt idx="137">
                  <c:v>9.24</c:v>
                </c:pt>
                <c:pt idx="138">
                  <c:v>8.7899999999999991</c:v>
                </c:pt>
                <c:pt idx="139">
                  <c:v>8.61</c:v>
                </c:pt>
                <c:pt idx="140">
                  <c:v>8.6999999999999993</c:v>
                </c:pt>
                <c:pt idx="141">
                  <c:v>8.42</c:v>
                </c:pt>
                <c:pt idx="142">
                  <c:v>8.6300000000000008</c:v>
                </c:pt>
                <c:pt idx="143">
                  <c:v>8.5500000000000007</c:v>
                </c:pt>
                <c:pt idx="144">
                  <c:v>8.4</c:v>
                </c:pt>
                <c:pt idx="145">
                  <c:v>9.09</c:v>
                </c:pt>
                <c:pt idx="146">
                  <c:v>7.89</c:v>
                </c:pt>
                <c:pt idx="147">
                  <c:v>8.08</c:v>
                </c:pt>
                <c:pt idx="148">
                  <c:v>8.84</c:v>
                </c:pt>
                <c:pt idx="149">
                  <c:v>8.94</c:v>
                </c:pt>
                <c:pt idx="150">
                  <c:v>8.25</c:v>
                </c:pt>
                <c:pt idx="151">
                  <c:v>8.52</c:v>
                </c:pt>
                <c:pt idx="152">
                  <c:v>9.27</c:v>
                </c:pt>
                <c:pt idx="153">
                  <c:v>8.56</c:v>
                </c:pt>
                <c:pt idx="154">
                  <c:v>8.7200000000000006</c:v>
                </c:pt>
                <c:pt idx="155">
                  <c:v>9.73</c:v>
                </c:pt>
                <c:pt idx="156">
                  <c:v>8.58</c:v>
                </c:pt>
                <c:pt idx="157">
                  <c:v>8.9</c:v>
                </c:pt>
                <c:pt idx="158">
                  <c:v>8.52</c:v>
                </c:pt>
                <c:pt idx="159">
                  <c:v>8.58</c:v>
                </c:pt>
                <c:pt idx="160">
                  <c:v>8.16</c:v>
                </c:pt>
                <c:pt idx="161">
                  <c:v>9</c:v>
                </c:pt>
                <c:pt idx="162">
                  <c:v>9.06</c:v>
                </c:pt>
                <c:pt idx="163">
                  <c:v>7.96</c:v>
                </c:pt>
                <c:pt idx="164">
                  <c:v>8.4</c:v>
                </c:pt>
                <c:pt idx="165">
                  <c:v>8.0500000000000007</c:v>
                </c:pt>
                <c:pt idx="166">
                  <c:v>8.67</c:v>
                </c:pt>
                <c:pt idx="167">
                  <c:v>8.0299999999999994</c:v>
                </c:pt>
                <c:pt idx="168">
                  <c:v>8.64</c:v>
                </c:pt>
                <c:pt idx="169">
                  <c:v>10.68</c:v>
                </c:pt>
                <c:pt idx="170">
                  <c:v>7.73</c:v>
                </c:pt>
                <c:pt idx="171">
                  <c:v>7.59</c:v>
                </c:pt>
                <c:pt idx="172">
                  <c:v>8.26</c:v>
                </c:pt>
                <c:pt idx="173">
                  <c:v>7.85</c:v>
                </c:pt>
                <c:pt idx="174">
                  <c:v>8.02</c:v>
                </c:pt>
                <c:pt idx="175">
                  <c:v>7.87</c:v>
                </c:pt>
                <c:pt idx="176">
                  <c:v>11.4</c:v>
                </c:pt>
                <c:pt idx="177">
                  <c:v>11.8</c:v>
                </c:pt>
                <c:pt idx="178">
                  <c:v>10.6</c:v>
                </c:pt>
                <c:pt idx="179">
                  <c:v>11.7</c:v>
                </c:pt>
                <c:pt idx="180">
                  <c:v>11.3</c:v>
                </c:pt>
                <c:pt idx="181">
                  <c:v>10.4</c:v>
                </c:pt>
                <c:pt idx="182">
                  <c:v>11.1</c:v>
                </c:pt>
                <c:pt idx="183">
                  <c:v>9.8000000000000007</c:v>
                </c:pt>
                <c:pt idx="184">
                  <c:v>12.1</c:v>
                </c:pt>
                <c:pt idx="185">
                  <c:v>12.1</c:v>
                </c:pt>
                <c:pt idx="186">
                  <c:v>11.8</c:v>
                </c:pt>
                <c:pt idx="187">
                  <c:v>11.8</c:v>
                </c:pt>
                <c:pt idx="188">
                  <c:v>11.1</c:v>
                </c:pt>
                <c:pt idx="189">
                  <c:v>11.4</c:v>
                </c:pt>
                <c:pt idx="190">
                  <c:v>11.1</c:v>
                </c:pt>
                <c:pt idx="191">
                  <c:v>13.1</c:v>
                </c:pt>
                <c:pt idx="192">
                  <c:v>11.8</c:v>
                </c:pt>
                <c:pt idx="193">
                  <c:v>11.3</c:v>
                </c:pt>
                <c:pt idx="194">
                  <c:v>11.78</c:v>
                </c:pt>
                <c:pt idx="195">
                  <c:v>10.54</c:v>
                </c:pt>
                <c:pt idx="196">
                  <c:v>9.48</c:v>
                </c:pt>
                <c:pt idx="197">
                  <c:v>10.58</c:v>
                </c:pt>
                <c:pt idx="198">
                  <c:v>13.8</c:v>
                </c:pt>
                <c:pt idx="199">
                  <c:v>10.09</c:v>
                </c:pt>
                <c:pt idx="200">
                  <c:v>8.8699999999999992</c:v>
                </c:pt>
                <c:pt idx="201">
                  <c:v>7.55</c:v>
                </c:pt>
                <c:pt idx="202">
                  <c:v>10.6</c:v>
                </c:pt>
                <c:pt idx="203">
                  <c:v>10.46</c:v>
                </c:pt>
                <c:pt idx="204">
                  <c:v>14.6</c:v>
                </c:pt>
                <c:pt idx="205">
                  <c:v>11.4</c:v>
                </c:pt>
                <c:pt idx="206">
                  <c:v>11.1</c:v>
                </c:pt>
                <c:pt idx="207">
                  <c:v>11.1</c:v>
                </c:pt>
                <c:pt idx="208">
                  <c:v>11.6</c:v>
                </c:pt>
                <c:pt idx="209">
                  <c:v>10.5</c:v>
                </c:pt>
                <c:pt idx="210">
                  <c:v>11.3</c:v>
                </c:pt>
                <c:pt idx="211">
                  <c:v>11.4</c:v>
                </c:pt>
                <c:pt idx="212">
                  <c:v>8.4</c:v>
                </c:pt>
                <c:pt idx="213">
                  <c:v>9.1999999999999993</c:v>
                </c:pt>
                <c:pt idx="214">
                  <c:v>10.199999999999999</c:v>
                </c:pt>
                <c:pt idx="215">
                  <c:v>8.6999999999999993</c:v>
                </c:pt>
                <c:pt idx="216">
                  <c:v>10.9</c:v>
                </c:pt>
                <c:pt idx="217">
                  <c:v>11.1</c:v>
                </c:pt>
                <c:pt idx="218">
                  <c:v>10.6</c:v>
                </c:pt>
                <c:pt idx="219">
                  <c:v>9.1</c:v>
                </c:pt>
                <c:pt idx="220">
                  <c:v>12.7</c:v>
                </c:pt>
                <c:pt idx="221">
                  <c:v>12.5</c:v>
                </c:pt>
                <c:pt idx="222">
                  <c:v>10.7</c:v>
                </c:pt>
                <c:pt idx="223">
                  <c:v>10.4</c:v>
                </c:pt>
                <c:pt idx="224">
                  <c:v>10.7</c:v>
                </c:pt>
                <c:pt idx="225">
                  <c:v>10.8</c:v>
                </c:pt>
                <c:pt idx="226">
                  <c:v>14.8</c:v>
                </c:pt>
                <c:pt idx="227">
                  <c:v>8.5</c:v>
                </c:pt>
                <c:pt idx="228">
                  <c:v>8.1999999999999993</c:v>
                </c:pt>
                <c:pt idx="229">
                  <c:v>11</c:v>
                </c:pt>
                <c:pt idx="230">
                  <c:v>10.4</c:v>
                </c:pt>
                <c:pt idx="231">
                  <c:v>9.1</c:v>
                </c:pt>
                <c:pt idx="232">
                  <c:v>7.7</c:v>
                </c:pt>
                <c:pt idx="233" formatCode="0.0">
                  <c:v>10.40253279</c:v>
                </c:pt>
                <c:pt idx="234" formatCode="0.0">
                  <c:v>12.422360250000001</c:v>
                </c:pt>
                <c:pt idx="235" formatCode="0.0">
                  <c:v>12.248468941382328</c:v>
                </c:pt>
                <c:pt idx="236" formatCode="0.0">
                  <c:v>13.224181360201511</c:v>
                </c:pt>
                <c:pt idx="237" formatCode="0.0">
                  <c:v>12.396694214876034</c:v>
                </c:pt>
                <c:pt idx="238" formatCode="0.0">
                  <c:v>13.390139987827146</c:v>
                </c:pt>
                <c:pt idx="239">
                  <c:v>11.21</c:v>
                </c:pt>
                <c:pt idx="240">
                  <c:v>12.11</c:v>
                </c:pt>
                <c:pt idx="241">
                  <c:v>11.1</c:v>
                </c:pt>
                <c:pt idx="242">
                  <c:v>11.1</c:v>
                </c:pt>
                <c:pt idx="243">
                  <c:v>11.6</c:v>
                </c:pt>
                <c:pt idx="244">
                  <c:v>10.7</c:v>
                </c:pt>
                <c:pt idx="245">
                  <c:v>11.4</c:v>
                </c:pt>
                <c:pt idx="246">
                  <c:v>13</c:v>
                </c:pt>
                <c:pt idx="247">
                  <c:v>14.4</c:v>
                </c:pt>
                <c:pt idx="248">
                  <c:v>9.9</c:v>
                </c:pt>
                <c:pt idx="249">
                  <c:v>9.1999999999999993</c:v>
                </c:pt>
                <c:pt idx="250">
                  <c:v>10.1</c:v>
                </c:pt>
                <c:pt idx="251" formatCode="0.0">
                  <c:v>12.4508519</c:v>
                </c:pt>
                <c:pt idx="252" formatCode="0.0">
                  <c:v>9.5759233930000001</c:v>
                </c:pt>
                <c:pt idx="253" formatCode="0.0">
                  <c:v>9.87890376</c:v>
                </c:pt>
                <c:pt idx="254" formatCode="0.0">
                  <c:v>10.35322777</c:v>
                </c:pt>
                <c:pt idx="255" formatCode="0.0">
                  <c:v>10.28806584</c:v>
                </c:pt>
              </c:numCache>
            </c:numRef>
          </c:xVal>
          <c:yVal>
            <c:numRef>
              <c:f>tinnulacita!$H$2:$H$257</c:f>
              <c:numCache>
                <c:formatCode>General</c:formatCode>
                <c:ptCount val="256"/>
                <c:pt idx="0">
                  <c:v>7.2</c:v>
                </c:pt>
                <c:pt idx="1">
                  <c:v>7.7</c:v>
                </c:pt>
                <c:pt idx="2">
                  <c:v>7.6</c:v>
                </c:pt>
                <c:pt idx="3">
                  <c:v>7.2</c:v>
                </c:pt>
                <c:pt idx="4">
                  <c:v>7.4</c:v>
                </c:pt>
                <c:pt idx="5">
                  <c:v>7.2</c:v>
                </c:pt>
                <c:pt idx="8">
                  <c:v>7.4</c:v>
                </c:pt>
                <c:pt idx="9">
                  <c:v>7.2</c:v>
                </c:pt>
                <c:pt idx="10">
                  <c:v>7.4</c:v>
                </c:pt>
                <c:pt idx="11">
                  <c:v>7.4</c:v>
                </c:pt>
                <c:pt idx="12">
                  <c:v>7.3</c:v>
                </c:pt>
                <c:pt idx="13">
                  <c:v>7.4</c:v>
                </c:pt>
                <c:pt idx="14">
                  <c:v>6.7</c:v>
                </c:pt>
                <c:pt idx="15">
                  <c:v>7.8</c:v>
                </c:pt>
                <c:pt idx="17">
                  <c:v>7</c:v>
                </c:pt>
                <c:pt idx="18">
                  <c:v>5.9</c:v>
                </c:pt>
                <c:pt idx="19">
                  <c:v>7.9</c:v>
                </c:pt>
                <c:pt idx="20">
                  <c:v>7.6</c:v>
                </c:pt>
                <c:pt idx="21">
                  <c:v>7.1</c:v>
                </c:pt>
                <c:pt idx="22">
                  <c:v>8.1999999999999993</c:v>
                </c:pt>
                <c:pt idx="23">
                  <c:v>7.8</c:v>
                </c:pt>
                <c:pt idx="24">
                  <c:v>6.8</c:v>
                </c:pt>
                <c:pt idx="25">
                  <c:v>8</c:v>
                </c:pt>
                <c:pt idx="26">
                  <c:v>7.1</c:v>
                </c:pt>
                <c:pt idx="27">
                  <c:v>6.7</c:v>
                </c:pt>
                <c:pt idx="28">
                  <c:v>6.3</c:v>
                </c:pt>
                <c:pt idx="29">
                  <c:v>6.9</c:v>
                </c:pt>
                <c:pt idx="30">
                  <c:v>7.2</c:v>
                </c:pt>
                <c:pt idx="31">
                  <c:v>7.2</c:v>
                </c:pt>
                <c:pt idx="32">
                  <c:v>6.9</c:v>
                </c:pt>
                <c:pt idx="33">
                  <c:v>8.3000000000000007</c:v>
                </c:pt>
                <c:pt idx="34">
                  <c:v>7.5</c:v>
                </c:pt>
                <c:pt idx="35">
                  <c:v>6.6</c:v>
                </c:pt>
                <c:pt idx="36">
                  <c:v>5.8</c:v>
                </c:pt>
                <c:pt idx="37">
                  <c:v>6.5</c:v>
                </c:pt>
                <c:pt idx="38">
                  <c:v>6.8</c:v>
                </c:pt>
                <c:pt idx="39">
                  <c:v>5.2</c:v>
                </c:pt>
                <c:pt idx="40">
                  <c:v>7.2</c:v>
                </c:pt>
                <c:pt idx="41">
                  <c:v>7.2</c:v>
                </c:pt>
                <c:pt idx="42">
                  <c:v>7.8</c:v>
                </c:pt>
                <c:pt idx="43">
                  <c:v>5.2</c:v>
                </c:pt>
                <c:pt idx="44">
                  <c:v>5.4</c:v>
                </c:pt>
                <c:pt idx="45">
                  <c:v>5.4</c:v>
                </c:pt>
                <c:pt idx="46">
                  <c:v>7.3</c:v>
                </c:pt>
                <c:pt idx="47">
                  <c:v>7.6</c:v>
                </c:pt>
                <c:pt idx="48">
                  <c:v>6.9</c:v>
                </c:pt>
                <c:pt idx="49">
                  <c:v>7.1</c:v>
                </c:pt>
                <c:pt idx="50">
                  <c:v>6.8</c:v>
                </c:pt>
                <c:pt idx="51">
                  <c:v>7</c:v>
                </c:pt>
                <c:pt idx="52">
                  <c:v>7.1</c:v>
                </c:pt>
                <c:pt idx="53">
                  <c:v>7.3</c:v>
                </c:pt>
                <c:pt idx="54">
                  <c:v>6.6</c:v>
                </c:pt>
                <c:pt idx="55">
                  <c:v>7.3</c:v>
                </c:pt>
                <c:pt idx="56">
                  <c:v>6.5</c:v>
                </c:pt>
                <c:pt idx="57">
                  <c:v>6.3440000000000003</c:v>
                </c:pt>
                <c:pt idx="58">
                  <c:v>6.351</c:v>
                </c:pt>
                <c:pt idx="59">
                  <c:v>6.3220000000000001</c:v>
                </c:pt>
                <c:pt idx="60">
                  <c:v>6.91</c:v>
                </c:pt>
                <c:pt idx="61">
                  <c:v>6.33</c:v>
                </c:pt>
                <c:pt idx="62">
                  <c:v>6.01</c:v>
                </c:pt>
                <c:pt idx="63">
                  <c:v>7.76</c:v>
                </c:pt>
                <c:pt idx="64">
                  <c:v>5.47</c:v>
                </c:pt>
                <c:pt idx="65">
                  <c:v>5.8049999999999997</c:v>
                </c:pt>
                <c:pt idx="66">
                  <c:v>5.5069999999999997</c:v>
                </c:pt>
                <c:pt idx="67">
                  <c:v>6.0549999999999997</c:v>
                </c:pt>
                <c:pt idx="68">
                  <c:v>7.6059999999999999</c:v>
                </c:pt>
                <c:pt idx="69">
                  <c:v>7.1</c:v>
                </c:pt>
                <c:pt idx="70">
                  <c:v>7.2</c:v>
                </c:pt>
                <c:pt idx="71">
                  <c:v>6.8</c:v>
                </c:pt>
                <c:pt idx="72">
                  <c:v>6.1109999999999998</c:v>
                </c:pt>
                <c:pt idx="73">
                  <c:v>4.6749999999999998</c:v>
                </c:pt>
                <c:pt idx="74">
                  <c:v>6.5060000000000002</c:v>
                </c:pt>
                <c:pt idx="75">
                  <c:v>5.7489999999999997</c:v>
                </c:pt>
                <c:pt idx="76">
                  <c:v>6.867</c:v>
                </c:pt>
                <c:pt idx="77">
                  <c:v>5.6970000000000001</c:v>
                </c:pt>
                <c:pt idx="78">
                  <c:v>5.8630000000000004</c:v>
                </c:pt>
                <c:pt idx="79">
                  <c:v>6.96</c:v>
                </c:pt>
                <c:pt idx="80">
                  <c:v>7.5960000000000001</c:v>
                </c:pt>
                <c:pt idx="81">
                  <c:v>7.4</c:v>
                </c:pt>
                <c:pt idx="82">
                  <c:v>7.069</c:v>
                </c:pt>
                <c:pt idx="83">
                  <c:v>5.32</c:v>
                </c:pt>
                <c:pt idx="84">
                  <c:v>5.4349999999999996</c:v>
                </c:pt>
                <c:pt idx="85">
                  <c:v>5.5110000000000001</c:v>
                </c:pt>
                <c:pt idx="86">
                  <c:v>5.1120000000000001</c:v>
                </c:pt>
                <c:pt idx="87">
                  <c:v>5.03</c:v>
                </c:pt>
                <c:pt idx="88">
                  <c:v>6.7220000000000004</c:v>
                </c:pt>
                <c:pt idx="89">
                  <c:v>6.7130000000000001</c:v>
                </c:pt>
                <c:pt idx="90">
                  <c:v>6.593</c:v>
                </c:pt>
                <c:pt idx="91">
                  <c:v>6.2469999999999999</c:v>
                </c:pt>
                <c:pt idx="92">
                  <c:v>6.375</c:v>
                </c:pt>
                <c:pt idx="93">
                  <c:v>6.9880000000000004</c:v>
                </c:pt>
                <c:pt idx="94">
                  <c:v>6.6929999999999996</c:v>
                </c:pt>
                <c:pt idx="95">
                  <c:v>7.0369999999999999</c:v>
                </c:pt>
                <c:pt idx="96">
                  <c:v>6.2</c:v>
                </c:pt>
                <c:pt idx="97">
                  <c:v>5.05</c:v>
                </c:pt>
                <c:pt idx="98">
                  <c:v>7.94</c:v>
                </c:pt>
                <c:pt idx="99">
                  <c:v>7.41</c:v>
                </c:pt>
                <c:pt idx="100">
                  <c:v>7.38</c:v>
                </c:pt>
                <c:pt idx="101">
                  <c:v>6.98</c:v>
                </c:pt>
                <c:pt idx="102">
                  <c:v>7.57</c:v>
                </c:pt>
                <c:pt idx="103">
                  <c:v>7.4</c:v>
                </c:pt>
                <c:pt idx="104">
                  <c:v>6.71</c:v>
                </c:pt>
                <c:pt idx="105">
                  <c:v>6.2</c:v>
                </c:pt>
                <c:pt idx="106">
                  <c:v>5.51</c:v>
                </c:pt>
                <c:pt idx="107">
                  <c:v>5.77</c:v>
                </c:pt>
                <c:pt idx="108">
                  <c:v>5.34</c:v>
                </c:pt>
                <c:pt idx="109">
                  <c:v>5.83</c:v>
                </c:pt>
                <c:pt idx="110">
                  <c:v>5.68</c:v>
                </c:pt>
                <c:pt idx="111">
                  <c:v>5.68</c:v>
                </c:pt>
                <c:pt idx="112">
                  <c:v>5.69</c:v>
                </c:pt>
                <c:pt idx="113">
                  <c:v>5.62</c:v>
                </c:pt>
                <c:pt idx="114">
                  <c:v>5.86</c:v>
                </c:pt>
                <c:pt idx="115">
                  <c:v>6.46</c:v>
                </c:pt>
                <c:pt idx="116">
                  <c:v>6.12</c:v>
                </c:pt>
                <c:pt idx="117">
                  <c:v>7.11</c:v>
                </c:pt>
                <c:pt idx="118">
                  <c:v>6.67</c:v>
                </c:pt>
                <c:pt idx="119">
                  <c:v>7.21</c:v>
                </c:pt>
                <c:pt idx="120">
                  <c:v>6.07</c:v>
                </c:pt>
                <c:pt idx="121">
                  <c:v>6.8</c:v>
                </c:pt>
                <c:pt idx="122">
                  <c:v>7</c:v>
                </c:pt>
                <c:pt idx="123">
                  <c:v>5.57</c:v>
                </c:pt>
                <c:pt idx="124">
                  <c:v>5.4</c:v>
                </c:pt>
                <c:pt idx="125">
                  <c:v>5.4</c:v>
                </c:pt>
                <c:pt idx="126">
                  <c:v>5.48</c:v>
                </c:pt>
                <c:pt idx="127">
                  <c:v>5.96</c:v>
                </c:pt>
                <c:pt idx="128">
                  <c:v>5.65</c:v>
                </c:pt>
                <c:pt idx="129">
                  <c:v>5.32</c:v>
                </c:pt>
                <c:pt idx="130">
                  <c:v>5.64</c:v>
                </c:pt>
                <c:pt idx="131">
                  <c:v>5.33</c:v>
                </c:pt>
                <c:pt idx="132">
                  <c:v>4.96</c:v>
                </c:pt>
                <c:pt idx="133">
                  <c:v>5.58</c:v>
                </c:pt>
                <c:pt idx="134">
                  <c:v>5.54</c:v>
                </c:pt>
                <c:pt idx="135">
                  <c:v>5.4</c:v>
                </c:pt>
                <c:pt idx="136">
                  <c:v>5.28</c:v>
                </c:pt>
                <c:pt idx="137">
                  <c:v>5.43</c:v>
                </c:pt>
                <c:pt idx="138">
                  <c:v>4.96</c:v>
                </c:pt>
                <c:pt idx="139">
                  <c:v>5.0999999999999996</c:v>
                </c:pt>
                <c:pt idx="140">
                  <c:v>5.05</c:v>
                </c:pt>
                <c:pt idx="141">
                  <c:v>4.7300000000000004</c:v>
                </c:pt>
                <c:pt idx="142">
                  <c:v>4.87</c:v>
                </c:pt>
                <c:pt idx="143">
                  <c:v>4.99</c:v>
                </c:pt>
                <c:pt idx="144">
                  <c:v>4.96</c:v>
                </c:pt>
                <c:pt idx="145">
                  <c:v>4.7</c:v>
                </c:pt>
                <c:pt idx="146">
                  <c:v>4.9000000000000004</c:v>
                </c:pt>
                <c:pt idx="147">
                  <c:v>5.25</c:v>
                </c:pt>
                <c:pt idx="148">
                  <c:v>4.67</c:v>
                </c:pt>
                <c:pt idx="149">
                  <c:v>4.87</c:v>
                </c:pt>
                <c:pt idx="150">
                  <c:v>4.5999999999999996</c:v>
                </c:pt>
                <c:pt idx="151">
                  <c:v>4.41</c:v>
                </c:pt>
                <c:pt idx="152">
                  <c:v>4.87</c:v>
                </c:pt>
                <c:pt idx="153">
                  <c:v>4.84</c:v>
                </c:pt>
                <c:pt idx="154">
                  <c:v>4.93</c:v>
                </c:pt>
                <c:pt idx="155">
                  <c:v>4.99</c:v>
                </c:pt>
                <c:pt idx="156">
                  <c:v>5</c:v>
                </c:pt>
                <c:pt idx="157">
                  <c:v>5.46</c:v>
                </c:pt>
                <c:pt idx="158">
                  <c:v>4.99</c:v>
                </c:pt>
                <c:pt idx="159">
                  <c:v>4.96</c:v>
                </c:pt>
                <c:pt idx="160">
                  <c:v>4.95</c:v>
                </c:pt>
                <c:pt idx="161">
                  <c:v>4.8099999999999996</c:v>
                </c:pt>
                <c:pt idx="162">
                  <c:v>4.8099999999999996</c:v>
                </c:pt>
                <c:pt idx="163">
                  <c:v>4.87</c:v>
                </c:pt>
                <c:pt idx="164">
                  <c:v>4.67</c:v>
                </c:pt>
                <c:pt idx="165">
                  <c:v>4.55</c:v>
                </c:pt>
                <c:pt idx="166">
                  <c:v>5.6</c:v>
                </c:pt>
                <c:pt idx="167">
                  <c:v>5.04</c:v>
                </c:pt>
                <c:pt idx="168">
                  <c:v>4.8899999999999997</c:v>
                </c:pt>
                <c:pt idx="169">
                  <c:v>5.37</c:v>
                </c:pt>
                <c:pt idx="170">
                  <c:v>5.0199999999999996</c:v>
                </c:pt>
                <c:pt idx="171">
                  <c:v>4.9000000000000004</c:v>
                </c:pt>
                <c:pt idx="172">
                  <c:v>4.8099999999999996</c:v>
                </c:pt>
                <c:pt idx="173">
                  <c:v>4.9000000000000004</c:v>
                </c:pt>
                <c:pt idx="174">
                  <c:v>5.75</c:v>
                </c:pt>
                <c:pt idx="175">
                  <c:v>4.99</c:v>
                </c:pt>
                <c:pt idx="176">
                  <c:v>5.45</c:v>
                </c:pt>
                <c:pt idx="177">
                  <c:v>5.54</c:v>
                </c:pt>
                <c:pt idx="178">
                  <c:v>5.56</c:v>
                </c:pt>
                <c:pt idx="179">
                  <c:v>6.05</c:v>
                </c:pt>
                <c:pt idx="180">
                  <c:v>6.67</c:v>
                </c:pt>
                <c:pt idx="181">
                  <c:v>6.38</c:v>
                </c:pt>
                <c:pt idx="182">
                  <c:v>5.1660000000000004</c:v>
                </c:pt>
                <c:pt idx="183">
                  <c:v>5.37</c:v>
                </c:pt>
                <c:pt idx="184">
                  <c:v>6.1630000000000003</c:v>
                </c:pt>
                <c:pt idx="185">
                  <c:v>6.375</c:v>
                </c:pt>
                <c:pt idx="186">
                  <c:v>6.0720000000000001</c:v>
                </c:pt>
                <c:pt idx="187">
                  <c:v>6.1139999999999999</c:v>
                </c:pt>
                <c:pt idx="188">
                  <c:v>5.9210000000000003</c:v>
                </c:pt>
                <c:pt idx="189">
                  <c:v>5.9539999999999997</c:v>
                </c:pt>
                <c:pt idx="190">
                  <c:v>5.6130000000000004</c:v>
                </c:pt>
                <c:pt idx="191">
                  <c:v>6.17</c:v>
                </c:pt>
                <c:pt idx="192">
                  <c:v>6.24</c:v>
                </c:pt>
                <c:pt idx="193">
                  <c:v>5.83</c:v>
                </c:pt>
                <c:pt idx="194">
                  <c:v>5.83</c:v>
                </c:pt>
                <c:pt idx="195">
                  <c:v>5.05</c:v>
                </c:pt>
                <c:pt idx="196">
                  <c:v>5.19</c:v>
                </c:pt>
                <c:pt idx="197">
                  <c:v>5.43</c:v>
                </c:pt>
                <c:pt idx="198">
                  <c:v>7.2350000000000003</c:v>
                </c:pt>
                <c:pt idx="199">
                  <c:v>5.5</c:v>
                </c:pt>
                <c:pt idx="200">
                  <c:v>5.7</c:v>
                </c:pt>
                <c:pt idx="201">
                  <c:v>4.67</c:v>
                </c:pt>
                <c:pt idx="202">
                  <c:v>5.27</c:v>
                </c:pt>
                <c:pt idx="203">
                  <c:v>5.75</c:v>
                </c:pt>
                <c:pt idx="204">
                  <c:v>6.859</c:v>
                </c:pt>
                <c:pt idx="205">
                  <c:v>5.96</c:v>
                </c:pt>
                <c:pt idx="206">
                  <c:v>5.8</c:v>
                </c:pt>
                <c:pt idx="207">
                  <c:v>5.8</c:v>
                </c:pt>
                <c:pt idx="208">
                  <c:v>6</c:v>
                </c:pt>
                <c:pt idx="209">
                  <c:v>5.9</c:v>
                </c:pt>
                <c:pt idx="210">
                  <c:v>6</c:v>
                </c:pt>
                <c:pt idx="211">
                  <c:v>6</c:v>
                </c:pt>
                <c:pt idx="212">
                  <c:v>4.95</c:v>
                </c:pt>
                <c:pt idx="213">
                  <c:v>5.14</c:v>
                </c:pt>
                <c:pt idx="214">
                  <c:v>5.62</c:v>
                </c:pt>
                <c:pt idx="215">
                  <c:v>4.88</c:v>
                </c:pt>
                <c:pt idx="216">
                  <c:v>5.92</c:v>
                </c:pt>
                <c:pt idx="217">
                  <c:v>6.38</c:v>
                </c:pt>
                <c:pt idx="218">
                  <c:v>6.1</c:v>
                </c:pt>
                <c:pt idx="219">
                  <c:v>5.24</c:v>
                </c:pt>
                <c:pt idx="220">
                  <c:v>6.81</c:v>
                </c:pt>
                <c:pt idx="221">
                  <c:v>6.76</c:v>
                </c:pt>
                <c:pt idx="222">
                  <c:v>4.8310000000000004</c:v>
                </c:pt>
                <c:pt idx="223">
                  <c:v>5.1440000000000001</c:v>
                </c:pt>
                <c:pt idx="224">
                  <c:v>5.5209999999999999</c:v>
                </c:pt>
                <c:pt idx="225">
                  <c:v>5.2969999999999997</c:v>
                </c:pt>
                <c:pt idx="226">
                  <c:v>7.6479999999999997</c:v>
                </c:pt>
                <c:pt idx="227">
                  <c:v>5.1239999999999997</c:v>
                </c:pt>
                <c:pt idx="228">
                  <c:v>5.1150000000000002</c:v>
                </c:pt>
                <c:pt idx="229">
                  <c:v>5.9980000000000002</c:v>
                </c:pt>
                <c:pt idx="230">
                  <c:v>5.7960000000000003</c:v>
                </c:pt>
                <c:pt idx="231">
                  <c:v>5.1379999999999999</c:v>
                </c:pt>
                <c:pt idx="232">
                  <c:v>4.8630000000000004</c:v>
                </c:pt>
                <c:pt idx="233">
                  <c:v>5.6989999999999998</c:v>
                </c:pt>
                <c:pt idx="234">
                  <c:v>6.4850000000000003</c:v>
                </c:pt>
                <c:pt idx="235">
                  <c:v>6.1790000000000003</c:v>
                </c:pt>
                <c:pt idx="236">
                  <c:v>5.8010000000000002</c:v>
                </c:pt>
                <c:pt idx="237">
                  <c:v>6.3639999999999999</c:v>
                </c:pt>
                <c:pt idx="238">
                  <c:v>6.1189999999999998</c:v>
                </c:pt>
                <c:pt idx="239">
                  <c:v>6.24</c:v>
                </c:pt>
                <c:pt idx="240">
                  <c:v>6.36</c:v>
                </c:pt>
                <c:pt idx="241">
                  <c:v>5.8</c:v>
                </c:pt>
                <c:pt idx="242">
                  <c:v>5.8</c:v>
                </c:pt>
                <c:pt idx="243">
                  <c:v>6</c:v>
                </c:pt>
                <c:pt idx="244">
                  <c:v>5.9</c:v>
                </c:pt>
                <c:pt idx="245">
                  <c:v>5.95</c:v>
                </c:pt>
                <c:pt idx="246">
                  <c:v>7.101</c:v>
                </c:pt>
                <c:pt idx="247">
                  <c:v>7.5339999999999998</c:v>
                </c:pt>
                <c:pt idx="248">
                  <c:v>5.0030000000000001</c:v>
                </c:pt>
                <c:pt idx="249">
                  <c:v>4.8739999999999997</c:v>
                </c:pt>
                <c:pt idx="250">
                  <c:v>5.7990000000000004</c:v>
                </c:pt>
                <c:pt idx="251">
                  <c:v>6.4870000000000001</c:v>
                </c:pt>
                <c:pt idx="252">
                  <c:v>5.4889999999999999</c:v>
                </c:pt>
                <c:pt idx="253">
                  <c:v>5.3920000000000003</c:v>
                </c:pt>
                <c:pt idx="254">
                  <c:v>5.8550000000000004</c:v>
                </c:pt>
                <c:pt idx="255">
                  <c:v>5.4109999999999996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76448"/>
        <c:axId val="93977984"/>
      </c:scatterChart>
      <c:valAx>
        <c:axId val="93976448"/>
        <c:scaling>
          <c:orientation val="minMax"/>
          <c:max val="16"/>
          <c:min val="7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977984"/>
        <c:crosses val="autoZero"/>
        <c:crossBetween val="midCat"/>
      </c:valAx>
      <c:valAx>
        <c:axId val="93977984"/>
        <c:scaling>
          <c:orientation val="minMax"/>
          <c:max val="9"/>
          <c:min val="4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976448"/>
        <c:crosses val="autoZero"/>
        <c:crossBetween val="midCat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6.7510936132983432E-3"/>
                  <c:y val="0.5134142607174100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tinnulacita!$F$59:$F$257</c:f>
              <c:numCache>
                <c:formatCode>General</c:formatCode>
                <c:ptCount val="199"/>
                <c:pt idx="0">
                  <c:v>22</c:v>
                </c:pt>
                <c:pt idx="1">
                  <c:v>22.1</c:v>
                </c:pt>
                <c:pt idx="2">
                  <c:v>22.2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27</c:v>
                </c:pt>
                <c:pt idx="7">
                  <c:v>19.75</c:v>
                </c:pt>
                <c:pt idx="9">
                  <c:v>21.5</c:v>
                </c:pt>
                <c:pt idx="10">
                  <c:v>20.75</c:v>
                </c:pt>
                <c:pt idx="11">
                  <c:v>25</c:v>
                </c:pt>
                <c:pt idx="12">
                  <c:v>22.5</c:v>
                </c:pt>
                <c:pt idx="13">
                  <c:v>22.5</c:v>
                </c:pt>
                <c:pt idx="14">
                  <c:v>22.5</c:v>
                </c:pt>
                <c:pt idx="15">
                  <c:v>21</c:v>
                </c:pt>
                <c:pt idx="16">
                  <c:v>16</c:v>
                </c:pt>
                <c:pt idx="18">
                  <c:v>22.5</c:v>
                </c:pt>
                <c:pt idx="19">
                  <c:v>22.5</c:v>
                </c:pt>
                <c:pt idx="20">
                  <c:v>16.3</c:v>
                </c:pt>
                <c:pt idx="21">
                  <c:v>20.6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18.5</c:v>
                </c:pt>
                <c:pt idx="27">
                  <c:v>18.5</c:v>
                </c:pt>
                <c:pt idx="28">
                  <c:v>18.5</c:v>
                </c:pt>
                <c:pt idx="29">
                  <c:v>18.5</c:v>
                </c:pt>
                <c:pt idx="30">
                  <c:v>18.5</c:v>
                </c:pt>
                <c:pt idx="31">
                  <c:v>24</c:v>
                </c:pt>
                <c:pt idx="32">
                  <c:v>24</c:v>
                </c:pt>
                <c:pt idx="33">
                  <c:v>24</c:v>
                </c:pt>
                <c:pt idx="34">
                  <c:v>24</c:v>
                </c:pt>
                <c:pt idx="35">
                  <c:v>24</c:v>
                </c:pt>
                <c:pt idx="36">
                  <c:v>24</c:v>
                </c:pt>
                <c:pt idx="37">
                  <c:v>24</c:v>
                </c:pt>
                <c:pt idx="38">
                  <c:v>24</c:v>
                </c:pt>
                <c:pt idx="39">
                  <c:v>24</c:v>
                </c:pt>
                <c:pt idx="40">
                  <c:v>18</c:v>
                </c:pt>
                <c:pt idx="41">
                  <c:v>27.5</c:v>
                </c:pt>
                <c:pt idx="42">
                  <c:v>27.5</c:v>
                </c:pt>
                <c:pt idx="43">
                  <c:v>27.5</c:v>
                </c:pt>
                <c:pt idx="44">
                  <c:v>27.5</c:v>
                </c:pt>
                <c:pt idx="45">
                  <c:v>27.5</c:v>
                </c:pt>
                <c:pt idx="46">
                  <c:v>27</c:v>
                </c:pt>
                <c:pt idx="47">
                  <c:v>22.5</c:v>
                </c:pt>
                <c:pt idx="48">
                  <c:v>22.5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23.5</c:v>
                </c:pt>
                <c:pt idx="59">
                  <c:v>23.5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21</c:v>
                </c:pt>
                <c:pt idx="64">
                  <c:v>21</c:v>
                </c:pt>
                <c:pt idx="65">
                  <c:v>23.5</c:v>
                </c:pt>
                <c:pt idx="66">
                  <c:v>20.25</c:v>
                </c:pt>
                <c:pt idx="67">
                  <c:v>18.5</c:v>
                </c:pt>
                <c:pt idx="68">
                  <c:v>18.5</c:v>
                </c:pt>
                <c:pt idx="69">
                  <c:v>18.5</c:v>
                </c:pt>
                <c:pt idx="70">
                  <c:v>18.5</c:v>
                </c:pt>
                <c:pt idx="71">
                  <c:v>18.5</c:v>
                </c:pt>
                <c:pt idx="72">
                  <c:v>18.5</c:v>
                </c:pt>
                <c:pt idx="73">
                  <c:v>18.5</c:v>
                </c:pt>
                <c:pt idx="74">
                  <c:v>18.5</c:v>
                </c:pt>
                <c:pt idx="75">
                  <c:v>18.5</c:v>
                </c:pt>
                <c:pt idx="76">
                  <c:v>17.5</c:v>
                </c:pt>
                <c:pt idx="77">
                  <c:v>17.5</c:v>
                </c:pt>
                <c:pt idx="78">
                  <c:v>17.5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15</c:v>
                </c:pt>
                <c:pt idx="83">
                  <c:v>15</c:v>
                </c:pt>
                <c:pt idx="84">
                  <c:v>15</c:v>
                </c:pt>
                <c:pt idx="85">
                  <c:v>15</c:v>
                </c:pt>
                <c:pt idx="86">
                  <c:v>15</c:v>
                </c:pt>
                <c:pt idx="87">
                  <c:v>15</c:v>
                </c:pt>
                <c:pt idx="88">
                  <c:v>15</c:v>
                </c:pt>
                <c:pt idx="89">
                  <c:v>15</c:v>
                </c:pt>
                <c:pt idx="90">
                  <c:v>15</c:v>
                </c:pt>
                <c:pt idx="91">
                  <c:v>15</c:v>
                </c:pt>
                <c:pt idx="92">
                  <c:v>17</c:v>
                </c:pt>
                <c:pt idx="93">
                  <c:v>17</c:v>
                </c:pt>
                <c:pt idx="94">
                  <c:v>17</c:v>
                </c:pt>
                <c:pt idx="95">
                  <c:v>17</c:v>
                </c:pt>
                <c:pt idx="96">
                  <c:v>17</c:v>
                </c:pt>
                <c:pt idx="97">
                  <c:v>17</c:v>
                </c:pt>
                <c:pt idx="98">
                  <c:v>16</c:v>
                </c:pt>
                <c:pt idx="99">
                  <c:v>14.5</c:v>
                </c:pt>
                <c:pt idx="100">
                  <c:v>14.5</c:v>
                </c:pt>
                <c:pt idx="101">
                  <c:v>14.5</c:v>
                </c:pt>
                <c:pt idx="102">
                  <c:v>14.5</c:v>
                </c:pt>
                <c:pt idx="103">
                  <c:v>14.5</c:v>
                </c:pt>
                <c:pt idx="104">
                  <c:v>14.5</c:v>
                </c:pt>
                <c:pt idx="105">
                  <c:v>14.5</c:v>
                </c:pt>
                <c:pt idx="106">
                  <c:v>14.5</c:v>
                </c:pt>
                <c:pt idx="107">
                  <c:v>14.5</c:v>
                </c:pt>
                <c:pt idx="108">
                  <c:v>14.5</c:v>
                </c:pt>
                <c:pt idx="109">
                  <c:v>14.5</c:v>
                </c:pt>
                <c:pt idx="110">
                  <c:v>14.5</c:v>
                </c:pt>
                <c:pt idx="111">
                  <c:v>14.5</c:v>
                </c:pt>
                <c:pt idx="112">
                  <c:v>20</c:v>
                </c:pt>
                <c:pt idx="113">
                  <c:v>13.5</c:v>
                </c:pt>
                <c:pt idx="114">
                  <c:v>13.5</c:v>
                </c:pt>
                <c:pt idx="115">
                  <c:v>13.5</c:v>
                </c:pt>
                <c:pt idx="116">
                  <c:v>13.5</c:v>
                </c:pt>
                <c:pt idx="117">
                  <c:v>13.5</c:v>
                </c:pt>
                <c:pt idx="118">
                  <c:v>13.5</c:v>
                </c:pt>
                <c:pt idx="119">
                  <c:v>21</c:v>
                </c:pt>
                <c:pt idx="120">
                  <c:v>21</c:v>
                </c:pt>
                <c:pt idx="121">
                  <c:v>22</c:v>
                </c:pt>
                <c:pt idx="122">
                  <c:v>22</c:v>
                </c:pt>
                <c:pt idx="123">
                  <c:v>22</c:v>
                </c:pt>
                <c:pt idx="124">
                  <c:v>22</c:v>
                </c:pt>
                <c:pt idx="125">
                  <c:v>18.5</c:v>
                </c:pt>
                <c:pt idx="126">
                  <c:v>18.5</c:v>
                </c:pt>
                <c:pt idx="127">
                  <c:v>21.5</c:v>
                </c:pt>
                <c:pt idx="128">
                  <c:v>21.5</c:v>
                </c:pt>
                <c:pt idx="129">
                  <c:v>21.5</c:v>
                </c:pt>
                <c:pt idx="130">
                  <c:v>20.75</c:v>
                </c:pt>
                <c:pt idx="131">
                  <c:v>20.75</c:v>
                </c:pt>
                <c:pt idx="132">
                  <c:v>20.75</c:v>
                </c:pt>
                <c:pt idx="133">
                  <c:v>20.75</c:v>
                </c:pt>
                <c:pt idx="134">
                  <c:v>25</c:v>
                </c:pt>
                <c:pt idx="135">
                  <c:v>22</c:v>
                </c:pt>
                <c:pt idx="136">
                  <c:v>20</c:v>
                </c:pt>
                <c:pt idx="137">
                  <c:v>22</c:v>
                </c:pt>
                <c:pt idx="138">
                  <c:v>16</c:v>
                </c:pt>
                <c:pt idx="139">
                  <c:v>16</c:v>
                </c:pt>
                <c:pt idx="140">
                  <c:v>16</c:v>
                </c:pt>
                <c:pt idx="141">
                  <c:v>25</c:v>
                </c:pt>
                <c:pt idx="142">
                  <c:v>18.75</c:v>
                </c:pt>
                <c:pt idx="143">
                  <c:v>18.75</c:v>
                </c:pt>
                <c:pt idx="144">
                  <c:v>14</c:v>
                </c:pt>
                <c:pt idx="145">
                  <c:v>21.5</c:v>
                </c:pt>
                <c:pt idx="146">
                  <c:v>19</c:v>
                </c:pt>
                <c:pt idx="147">
                  <c:v>25</c:v>
                </c:pt>
                <c:pt idx="148">
                  <c:v>21.5</c:v>
                </c:pt>
                <c:pt idx="149">
                  <c:v>21.5</c:v>
                </c:pt>
                <c:pt idx="150">
                  <c:v>21.5</c:v>
                </c:pt>
                <c:pt idx="151">
                  <c:v>21.5</c:v>
                </c:pt>
                <c:pt idx="152">
                  <c:v>21.5</c:v>
                </c:pt>
                <c:pt idx="153">
                  <c:v>21.5</c:v>
                </c:pt>
                <c:pt idx="154">
                  <c:v>21.5</c:v>
                </c:pt>
                <c:pt idx="155">
                  <c:v>15.5</c:v>
                </c:pt>
                <c:pt idx="156">
                  <c:v>17.5</c:v>
                </c:pt>
                <c:pt idx="157">
                  <c:v>20.5</c:v>
                </c:pt>
                <c:pt idx="158">
                  <c:v>16.5</c:v>
                </c:pt>
                <c:pt idx="159">
                  <c:v>22</c:v>
                </c:pt>
                <c:pt idx="160">
                  <c:v>23.5</c:v>
                </c:pt>
                <c:pt idx="161">
                  <c:v>21.5</c:v>
                </c:pt>
                <c:pt idx="162">
                  <c:v>18.5</c:v>
                </c:pt>
                <c:pt idx="163">
                  <c:v>25.5</c:v>
                </c:pt>
                <c:pt idx="164">
                  <c:v>25.5</c:v>
                </c:pt>
                <c:pt idx="165">
                  <c:v>19.5</c:v>
                </c:pt>
                <c:pt idx="166">
                  <c:v>19.5</c:v>
                </c:pt>
                <c:pt idx="167">
                  <c:v>20</c:v>
                </c:pt>
                <c:pt idx="168">
                  <c:v>20</c:v>
                </c:pt>
                <c:pt idx="169">
                  <c:v>27.5</c:v>
                </c:pt>
                <c:pt idx="170">
                  <c:v>15</c:v>
                </c:pt>
                <c:pt idx="171">
                  <c:v>15</c:v>
                </c:pt>
                <c:pt idx="172">
                  <c:v>21</c:v>
                </c:pt>
                <c:pt idx="173">
                  <c:v>20</c:v>
                </c:pt>
                <c:pt idx="174">
                  <c:v>19</c:v>
                </c:pt>
                <c:pt idx="175">
                  <c:v>16</c:v>
                </c:pt>
                <c:pt idx="176">
                  <c:v>20.3</c:v>
                </c:pt>
                <c:pt idx="177">
                  <c:v>23.2</c:v>
                </c:pt>
                <c:pt idx="178">
                  <c:v>21.9</c:v>
                </c:pt>
                <c:pt idx="179">
                  <c:v>22.5</c:v>
                </c:pt>
                <c:pt idx="180">
                  <c:v>21.7</c:v>
                </c:pt>
                <c:pt idx="181">
                  <c:v>22.3</c:v>
                </c:pt>
                <c:pt idx="182">
                  <c:v>22.5</c:v>
                </c:pt>
                <c:pt idx="183">
                  <c:v>22</c:v>
                </c:pt>
                <c:pt idx="184">
                  <c:v>21.5</c:v>
                </c:pt>
                <c:pt idx="185">
                  <c:v>21.5</c:v>
                </c:pt>
                <c:pt idx="186">
                  <c:v>21.5</c:v>
                </c:pt>
                <c:pt idx="187">
                  <c:v>21.5</c:v>
                </c:pt>
                <c:pt idx="188">
                  <c:v>21.5</c:v>
                </c:pt>
                <c:pt idx="189">
                  <c:v>27.5</c:v>
                </c:pt>
                <c:pt idx="190">
                  <c:v>27.5</c:v>
                </c:pt>
                <c:pt idx="191">
                  <c:v>17.5</c:v>
                </c:pt>
                <c:pt idx="192">
                  <c:v>17.5</c:v>
                </c:pt>
                <c:pt idx="193">
                  <c:v>20</c:v>
                </c:pt>
                <c:pt idx="194">
                  <c:v>23.2</c:v>
                </c:pt>
                <c:pt idx="195">
                  <c:v>20.100000000000001</c:v>
                </c:pt>
                <c:pt idx="196">
                  <c:v>20.100000000000001</c:v>
                </c:pt>
                <c:pt idx="197">
                  <c:v>20.100000000000001</c:v>
                </c:pt>
                <c:pt idx="198">
                  <c:v>20.100000000000001</c:v>
                </c:pt>
              </c:numCache>
            </c:numRef>
          </c:xVal>
          <c:yVal>
            <c:numRef>
              <c:f>tinnulacita!$G$59:$G$257</c:f>
              <c:numCache>
                <c:formatCode>0.0</c:formatCode>
                <c:ptCount val="199"/>
                <c:pt idx="0">
                  <c:v>10.291595197255575</c:v>
                </c:pt>
                <c:pt idx="1">
                  <c:v>10.197144799456151</c:v>
                </c:pt>
                <c:pt idx="2">
                  <c:v>10.051781906792568</c:v>
                </c:pt>
                <c:pt idx="3" formatCode="General">
                  <c:v>11.24</c:v>
                </c:pt>
                <c:pt idx="4" formatCode="General">
                  <c:v>11.67</c:v>
                </c:pt>
                <c:pt idx="5" formatCode="General">
                  <c:v>9.1300000000000008</c:v>
                </c:pt>
                <c:pt idx="6" formatCode="General">
                  <c:v>14.5</c:v>
                </c:pt>
                <c:pt idx="7" formatCode="General">
                  <c:v>9.48</c:v>
                </c:pt>
                <c:pt idx="8" formatCode="General">
                  <c:v>10.9</c:v>
                </c:pt>
                <c:pt idx="9" formatCode="General">
                  <c:v>11.4</c:v>
                </c:pt>
                <c:pt idx="10" formatCode="General">
                  <c:v>11.7</c:v>
                </c:pt>
                <c:pt idx="11" formatCode="General">
                  <c:v>15.3</c:v>
                </c:pt>
                <c:pt idx="12" formatCode="General">
                  <c:v>14.5</c:v>
                </c:pt>
                <c:pt idx="13" formatCode="General">
                  <c:v>14.3</c:v>
                </c:pt>
                <c:pt idx="14" formatCode="General">
                  <c:v>12.2</c:v>
                </c:pt>
                <c:pt idx="15" formatCode="General">
                  <c:v>11.2</c:v>
                </c:pt>
                <c:pt idx="16" formatCode="General">
                  <c:v>8.3000000000000007</c:v>
                </c:pt>
                <c:pt idx="17">
                  <c:v>13.33333333</c:v>
                </c:pt>
                <c:pt idx="18">
                  <c:v>11.553273430000001</c:v>
                </c:pt>
                <c:pt idx="19">
                  <c:v>12.272727270000001</c:v>
                </c:pt>
                <c:pt idx="20">
                  <c:v>10.71723001</c:v>
                </c:pt>
                <c:pt idx="21">
                  <c:v>9.1628488130000001</c:v>
                </c:pt>
                <c:pt idx="22" formatCode="General">
                  <c:v>14.2</c:v>
                </c:pt>
                <c:pt idx="23" formatCode="General">
                  <c:v>14.9</c:v>
                </c:pt>
                <c:pt idx="24" formatCode="General">
                  <c:v>14.9</c:v>
                </c:pt>
                <c:pt idx="25" formatCode="General">
                  <c:v>13.6</c:v>
                </c:pt>
                <c:pt idx="26" formatCode="General">
                  <c:v>9.4</c:v>
                </c:pt>
                <c:pt idx="27" formatCode="General">
                  <c:v>9.9</c:v>
                </c:pt>
                <c:pt idx="28" formatCode="General">
                  <c:v>10.199999999999999</c:v>
                </c:pt>
                <c:pt idx="29" formatCode="General">
                  <c:v>10.4</c:v>
                </c:pt>
                <c:pt idx="30" formatCode="General">
                  <c:v>9.4</c:v>
                </c:pt>
                <c:pt idx="31">
                  <c:v>12.84875184</c:v>
                </c:pt>
                <c:pt idx="32">
                  <c:v>13.326752219999999</c:v>
                </c:pt>
                <c:pt idx="33">
                  <c:v>12.95465869</c:v>
                </c:pt>
                <c:pt idx="34">
                  <c:v>12.820512819999999</c:v>
                </c:pt>
                <c:pt idx="35">
                  <c:v>12.58992806</c:v>
                </c:pt>
                <c:pt idx="36">
                  <c:v>13.114754100000001</c:v>
                </c:pt>
                <c:pt idx="37">
                  <c:v>12.734347359999999</c:v>
                </c:pt>
                <c:pt idx="38">
                  <c:v>13.651877130000001</c:v>
                </c:pt>
                <c:pt idx="39" formatCode="General">
                  <c:v>11.65</c:v>
                </c:pt>
                <c:pt idx="40" formatCode="General">
                  <c:v>7.89</c:v>
                </c:pt>
                <c:pt idx="41" formatCode="General">
                  <c:v>15.1</c:v>
                </c:pt>
                <c:pt idx="42" formatCode="General">
                  <c:v>14.3</c:v>
                </c:pt>
                <c:pt idx="43" formatCode="General">
                  <c:v>14.3</c:v>
                </c:pt>
                <c:pt idx="44" formatCode="General">
                  <c:v>14.8</c:v>
                </c:pt>
                <c:pt idx="45" formatCode="General">
                  <c:v>15.4</c:v>
                </c:pt>
                <c:pt idx="46" formatCode="General">
                  <c:v>13.5</c:v>
                </c:pt>
                <c:pt idx="47" formatCode="General">
                  <c:v>13.4</c:v>
                </c:pt>
                <c:pt idx="48" formatCode="General">
                  <c:v>12.6</c:v>
                </c:pt>
                <c:pt idx="49" formatCode="General">
                  <c:v>11.2</c:v>
                </c:pt>
                <c:pt idx="50" formatCode="General">
                  <c:v>11.2</c:v>
                </c:pt>
                <c:pt idx="51" formatCode="General">
                  <c:v>11.8</c:v>
                </c:pt>
                <c:pt idx="52" formatCode="General">
                  <c:v>11.3</c:v>
                </c:pt>
                <c:pt idx="53" formatCode="General">
                  <c:v>11.6</c:v>
                </c:pt>
                <c:pt idx="54" formatCode="General">
                  <c:v>11.7</c:v>
                </c:pt>
                <c:pt idx="55" formatCode="General">
                  <c:v>12.1</c:v>
                </c:pt>
                <c:pt idx="56" formatCode="General">
                  <c:v>11</c:v>
                </c:pt>
                <c:pt idx="57" formatCode="General">
                  <c:v>11.9</c:v>
                </c:pt>
                <c:pt idx="58" formatCode="General">
                  <c:v>12.6</c:v>
                </c:pt>
                <c:pt idx="59" formatCode="General">
                  <c:v>12.5</c:v>
                </c:pt>
                <c:pt idx="60" formatCode="General">
                  <c:v>13.48</c:v>
                </c:pt>
                <c:pt idx="61" formatCode="General">
                  <c:v>13.14</c:v>
                </c:pt>
                <c:pt idx="62" formatCode="General">
                  <c:v>13.51</c:v>
                </c:pt>
                <c:pt idx="63" formatCode="General">
                  <c:v>11.3</c:v>
                </c:pt>
                <c:pt idx="64" formatCode="General">
                  <c:v>12.1</c:v>
                </c:pt>
                <c:pt idx="65" formatCode="General">
                  <c:v>13.45</c:v>
                </c:pt>
                <c:pt idx="66" formatCode="General">
                  <c:v>11.56</c:v>
                </c:pt>
                <c:pt idx="67" formatCode="General">
                  <c:v>9.73</c:v>
                </c:pt>
                <c:pt idx="68" formatCode="General">
                  <c:v>9.6199999999999992</c:v>
                </c:pt>
                <c:pt idx="69" formatCode="General">
                  <c:v>9.86</c:v>
                </c:pt>
                <c:pt idx="70" formatCode="General">
                  <c:v>10.97</c:v>
                </c:pt>
                <c:pt idx="71" formatCode="General">
                  <c:v>11.17</c:v>
                </c:pt>
                <c:pt idx="72" formatCode="General">
                  <c:v>9.99</c:v>
                </c:pt>
                <c:pt idx="73" formatCode="General">
                  <c:v>11.08</c:v>
                </c:pt>
                <c:pt idx="74" formatCode="General">
                  <c:v>10.029999999999999</c:v>
                </c:pt>
                <c:pt idx="75" formatCode="General">
                  <c:v>9.89</c:v>
                </c:pt>
                <c:pt idx="76" formatCode="General">
                  <c:v>11.18</c:v>
                </c:pt>
                <c:pt idx="77" formatCode="General">
                  <c:v>11.24</c:v>
                </c:pt>
                <c:pt idx="78" formatCode="General">
                  <c:v>10.01</c:v>
                </c:pt>
                <c:pt idx="79" formatCode="General">
                  <c:v>8.2100000000000009</c:v>
                </c:pt>
                <c:pt idx="80" formatCode="General">
                  <c:v>9.24</c:v>
                </c:pt>
                <c:pt idx="81" formatCode="General">
                  <c:v>8.7899999999999991</c:v>
                </c:pt>
                <c:pt idx="82" formatCode="General">
                  <c:v>8.61</c:v>
                </c:pt>
                <c:pt idx="83" formatCode="General">
                  <c:v>8.6999999999999993</c:v>
                </c:pt>
                <c:pt idx="84" formatCode="General">
                  <c:v>8.42</c:v>
                </c:pt>
                <c:pt idx="85" formatCode="General">
                  <c:v>8.6300000000000008</c:v>
                </c:pt>
                <c:pt idx="86" formatCode="General">
                  <c:v>8.5500000000000007</c:v>
                </c:pt>
                <c:pt idx="87" formatCode="General">
                  <c:v>8.4</c:v>
                </c:pt>
                <c:pt idx="88" formatCode="General">
                  <c:v>9.09</c:v>
                </c:pt>
                <c:pt idx="89" formatCode="General">
                  <c:v>7.89</c:v>
                </c:pt>
                <c:pt idx="90" formatCode="General">
                  <c:v>8.08</c:v>
                </c:pt>
                <c:pt idx="91" formatCode="General">
                  <c:v>8.84</c:v>
                </c:pt>
                <c:pt idx="92" formatCode="General">
                  <c:v>8.94</c:v>
                </c:pt>
                <c:pt idx="93" formatCode="General">
                  <c:v>8.25</c:v>
                </c:pt>
                <c:pt idx="94" formatCode="General">
                  <c:v>8.52</c:v>
                </c:pt>
                <c:pt idx="95" formatCode="General">
                  <c:v>9.27</c:v>
                </c:pt>
                <c:pt idx="96" formatCode="General">
                  <c:v>8.56</c:v>
                </c:pt>
                <c:pt idx="97" formatCode="General">
                  <c:v>8.7200000000000006</c:v>
                </c:pt>
                <c:pt idx="98" formatCode="General">
                  <c:v>9.73</c:v>
                </c:pt>
                <c:pt idx="99" formatCode="General">
                  <c:v>8.58</c:v>
                </c:pt>
                <c:pt idx="100" formatCode="General">
                  <c:v>8.9</c:v>
                </c:pt>
                <c:pt idx="101" formatCode="General">
                  <c:v>8.52</c:v>
                </c:pt>
                <c:pt idx="102" formatCode="General">
                  <c:v>8.58</c:v>
                </c:pt>
                <c:pt idx="103" formatCode="General">
                  <c:v>8.16</c:v>
                </c:pt>
                <c:pt idx="104" formatCode="General">
                  <c:v>9</c:v>
                </c:pt>
                <c:pt idx="105" formatCode="General">
                  <c:v>9.06</c:v>
                </c:pt>
                <c:pt idx="106" formatCode="General">
                  <c:v>7.96</c:v>
                </c:pt>
                <c:pt idx="107" formatCode="General">
                  <c:v>8.4</c:v>
                </c:pt>
                <c:pt idx="108" formatCode="General">
                  <c:v>8.0500000000000007</c:v>
                </c:pt>
                <c:pt idx="109" formatCode="General">
                  <c:v>8.67</c:v>
                </c:pt>
                <c:pt idx="110" formatCode="General">
                  <c:v>8.0299999999999994</c:v>
                </c:pt>
                <c:pt idx="111" formatCode="General">
                  <c:v>8.64</c:v>
                </c:pt>
                <c:pt idx="112" formatCode="General">
                  <c:v>10.68</c:v>
                </c:pt>
                <c:pt idx="113" formatCode="General">
                  <c:v>7.73</c:v>
                </c:pt>
                <c:pt idx="114" formatCode="General">
                  <c:v>7.59</c:v>
                </c:pt>
                <c:pt idx="115" formatCode="General">
                  <c:v>8.26</c:v>
                </c:pt>
                <c:pt idx="116" formatCode="General">
                  <c:v>7.85</c:v>
                </c:pt>
                <c:pt idx="117" formatCode="General">
                  <c:v>8.02</c:v>
                </c:pt>
                <c:pt idx="118" formatCode="General">
                  <c:v>7.87</c:v>
                </c:pt>
                <c:pt idx="119" formatCode="General">
                  <c:v>11.4</c:v>
                </c:pt>
                <c:pt idx="120" formatCode="General">
                  <c:v>11.8</c:v>
                </c:pt>
                <c:pt idx="121" formatCode="General">
                  <c:v>10.6</c:v>
                </c:pt>
                <c:pt idx="122" formatCode="General">
                  <c:v>11.7</c:v>
                </c:pt>
                <c:pt idx="123" formatCode="General">
                  <c:v>11.3</c:v>
                </c:pt>
                <c:pt idx="124" formatCode="General">
                  <c:v>10.4</c:v>
                </c:pt>
                <c:pt idx="125" formatCode="General">
                  <c:v>11.1</c:v>
                </c:pt>
                <c:pt idx="126" formatCode="General">
                  <c:v>9.8000000000000007</c:v>
                </c:pt>
                <c:pt idx="127" formatCode="General">
                  <c:v>12.1</c:v>
                </c:pt>
                <c:pt idx="128" formatCode="General">
                  <c:v>12.1</c:v>
                </c:pt>
                <c:pt idx="129" formatCode="General">
                  <c:v>11.8</c:v>
                </c:pt>
                <c:pt idx="130" formatCode="General">
                  <c:v>11.8</c:v>
                </c:pt>
                <c:pt idx="131" formatCode="General">
                  <c:v>11.1</c:v>
                </c:pt>
                <c:pt idx="132" formatCode="General">
                  <c:v>11.4</c:v>
                </c:pt>
                <c:pt idx="133" formatCode="General">
                  <c:v>11.1</c:v>
                </c:pt>
                <c:pt idx="134" formatCode="General">
                  <c:v>13.1</c:v>
                </c:pt>
                <c:pt idx="135" formatCode="General">
                  <c:v>11.8</c:v>
                </c:pt>
                <c:pt idx="136" formatCode="General">
                  <c:v>11.3</c:v>
                </c:pt>
                <c:pt idx="137" formatCode="General">
                  <c:v>11.78</c:v>
                </c:pt>
                <c:pt idx="138" formatCode="General">
                  <c:v>10.54</c:v>
                </c:pt>
                <c:pt idx="139" formatCode="General">
                  <c:v>9.48</c:v>
                </c:pt>
                <c:pt idx="140" formatCode="General">
                  <c:v>10.58</c:v>
                </c:pt>
                <c:pt idx="141" formatCode="General">
                  <c:v>13.8</c:v>
                </c:pt>
                <c:pt idx="142" formatCode="General">
                  <c:v>10.09</c:v>
                </c:pt>
                <c:pt idx="143" formatCode="General">
                  <c:v>8.8699999999999992</c:v>
                </c:pt>
                <c:pt idx="144" formatCode="General">
                  <c:v>7.55</c:v>
                </c:pt>
                <c:pt idx="145" formatCode="General">
                  <c:v>10.6</c:v>
                </c:pt>
                <c:pt idx="146" formatCode="General">
                  <c:v>10.46</c:v>
                </c:pt>
                <c:pt idx="147" formatCode="General">
                  <c:v>14.6</c:v>
                </c:pt>
                <c:pt idx="148" formatCode="General">
                  <c:v>11.4</c:v>
                </c:pt>
                <c:pt idx="149" formatCode="General">
                  <c:v>11.1</c:v>
                </c:pt>
                <c:pt idx="150" formatCode="General">
                  <c:v>11.1</c:v>
                </c:pt>
                <c:pt idx="151" formatCode="General">
                  <c:v>11.6</c:v>
                </c:pt>
                <c:pt idx="152" formatCode="General">
                  <c:v>10.5</c:v>
                </c:pt>
                <c:pt idx="153" formatCode="General">
                  <c:v>11.3</c:v>
                </c:pt>
                <c:pt idx="154" formatCode="General">
                  <c:v>11.4</c:v>
                </c:pt>
                <c:pt idx="155" formatCode="General">
                  <c:v>8.4</c:v>
                </c:pt>
                <c:pt idx="156" formatCode="General">
                  <c:v>9.1999999999999993</c:v>
                </c:pt>
                <c:pt idx="157" formatCode="General">
                  <c:v>10.199999999999999</c:v>
                </c:pt>
                <c:pt idx="158" formatCode="General">
                  <c:v>8.6999999999999993</c:v>
                </c:pt>
                <c:pt idx="159" formatCode="General">
                  <c:v>10.9</c:v>
                </c:pt>
                <c:pt idx="160" formatCode="General">
                  <c:v>11.1</c:v>
                </c:pt>
                <c:pt idx="161" formatCode="General">
                  <c:v>10.6</c:v>
                </c:pt>
                <c:pt idx="162" formatCode="General">
                  <c:v>9.1</c:v>
                </c:pt>
                <c:pt idx="163" formatCode="General">
                  <c:v>12.7</c:v>
                </c:pt>
                <c:pt idx="164" formatCode="General">
                  <c:v>12.5</c:v>
                </c:pt>
                <c:pt idx="165" formatCode="General">
                  <c:v>10.7</c:v>
                </c:pt>
                <c:pt idx="166" formatCode="General">
                  <c:v>10.4</c:v>
                </c:pt>
                <c:pt idx="167" formatCode="General">
                  <c:v>10.7</c:v>
                </c:pt>
                <c:pt idx="168" formatCode="General">
                  <c:v>10.8</c:v>
                </c:pt>
                <c:pt idx="169" formatCode="General">
                  <c:v>14.8</c:v>
                </c:pt>
                <c:pt idx="170" formatCode="General">
                  <c:v>8.5</c:v>
                </c:pt>
                <c:pt idx="171" formatCode="General">
                  <c:v>8.1999999999999993</c:v>
                </c:pt>
                <c:pt idx="172" formatCode="General">
                  <c:v>11</c:v>
                </c:pt>
                <c:pt idx="173" formatCode="General">
                  <c:v>10.4</c:v>
                </c:pt>
                <c:pt idx="174" formatCode="General">
                  <c:v>9.1</c:v>
                </c:pt>
                <c:pt idx="175" formatCode="General">
                  <c:v>7.7</c:v>
                </c:pt>
                <c:pt idx="176">
                  <c:v>10.40253279</c:v>
                </c:pt>
                <c:pt idx="177">
                  <c:v>12.422360250000001</c:v>
                </c:pt>
                <c:pt idx="178">
                  <c:v>12.248468941382328</c:v>
                </c:pt>
                <c:pt idx="179">
                  <c:v>13.224181360201511</c:v>
                </c:pt>
                <c:pt idx="180">
                  <c:v>12.396694214876034</c:v>
                </c:pt>
                <c:pt idx="181">
                  <c:v>13.390139987827146</c:v>
                </c:pt>
                <c:pt idx="182" formatCode="General">
                  <c:v>11.21</c:v>
                </c:pt>
                <c:pt idx="183" formatCode="General">
                  <c:v>12.11</c:v>
                </c:pt>
                <c:pt idx="184" formatCode="General">
                  <c:v>11.1</c:v>
                </c:pt>
                <c:pt idx="185" formatCode="General">
                  <c:v>11.1</c:v>
                </c:pt>
                <c:pt idx="186" formatCode="General">
                  <c:v>11.6</c:v>
                </c:pt>
                <c:pt idx="187" formatCode="General">
                  <c:v>10.7</c:v>
                </c:pt>
                <c:pt idx="188" formatCode="General">
                  <c:v>11.4</c:v>
                </c:pt>
                <c:pt idx="189" formatCode="General">
                  <c:v>13</c:v>
                </c:pt>
                <c:pt idx="190" formatCode="General">
                  <c:v>14.4</c:v>
                </c:pt>
                <c:pt idx="191" formatCode="General">
                  <c:v>9.9</c:v>
                </c:pt>
                <c:pt idx="192" formatCode="General">
                  <c:v>9.1999999999999993</c:v>
                </c:pt>
                <c:pt idx="193" formatCode="General">
                  <c:v>10.1</c:v>
                </c:pt>
                <c:pt idx="194">
                  <c:v>12.4508519</c:v>
                </c:pt>
                <c:pt idx="195">
                  <c:v>9.5759233930000001</c:v>
                </c:pt>
                <c:pt idx="196">
                  <c:v>9.87890376</c:v>
                </c:pt>
                <c:pt idx="197">
                  <c:v>10.35322777</c:v>
                </c:pt>
                <c:pt idx="198">
                  <c:v>10.28806584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068096"/>
        <c:axId val="94094464"/>
      </c:scatterChart>
      <c:valAx>
        <c:axId val="94068096"/>
        <c:scaling>
          <c:orientation val="minMax"/>
          <c:max val="35"/>
          <c:min val="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4094464"/>
        <c:crosses val="autoZero"/>
        <c:crossBetween val="midCat"/>
      </c:valAx>
      <c:valAx>
        <c:axId val="94094464"/>
        <c:scaling>
          <c:orientation val="minMax"/>
          <c:max val="17"/>
          <c:min val="6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4068096"/>
        <c:crosses val="autoZero"/>
        <c:crossBetween val="midCat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All TW data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53884773544074815"/>
                  <c:y val="0.2457207725067424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tinnulacita!$F$2:$F$58</c:f>
              <c:numCache>
                <c:formatCode>General</c:formatCode>
                <c:ptCount val="57"/>
                <c:pt idx="0">
                  <c:v>25.5</c:v>
                </c:pt>
                <c:pt idx="1">
                  <c:v>26</c:v>
                </c:pt>
                <c:pt idx="2">
                  <c:v>24.6</c:v>
                </c:pt>
                <c:pt idx="3">
                  <c:v>25</c:v>
                </c:pt>
                <c:pt idx="4">
                  <c:v>25.8</c:v>
                </c:pt>
                <c:pt idx="5">
                  <c:v>26</c:v>
                </c:pt>
                <c:pt idx="6">
                  <c:v>29</c:v>
                </c:pt>
                <c:pt idx="7">
                  <c:v>29</c:v>
                </c:pt>
                <c:pt idx="8">
                  <c:v>33.200000000000003</c:v>
                </c:pt>
                <c:pt idx="9">
                  <c:v>23.8</c:v>
                </c:pt>
                <c:pt idx="10">
                  <c:v>24.7</c:v>
                </c:pt>
                <c:pt idx="11">
                  <c:v>25</c:v>
                </c:pt>
                <c:pt idx="12">
                  <c:v>20.100000000000001</c:v>
                </c:pt>
                <c:pt idx="13">
                  <c:v>24.7</c:v>
                </c:pt>
                <c:pt idx="14">
                  <c:v>25</c:v>
                </c:pt>
                <c:pt idx="15">
                  <c:v>29.4</c:v>
                </c:pt>
                <c:pt idx="16">
                  <c:v>24.8</c:v>
                </c:pt>
                <c:pt idx="17">
                  <c:v>24.4</c:v>
                </c:pt>
                <c:pt idx="18">
                  <c:v>18.8</c:v>
                </c:pt>
                <c:pt idx="19">
                  <c:v>29.5</c:v>
                </c:pt>
                <c:pt idx="20">
                  <c:v>24.6</c:v>
                </c:pt>
                <c:pt idx="21">
                  <c:v>24.2</c:v>
                </c:pt>
                <c:pt idx="22">
                  <c:v>29.5</c:v>
                </c:pt>
                <c:pt idx="23">
                  <c:v>24.3</c:v>
                </c:pt>
                <c:pt idx="24">
                  <c:v>17.899999999999999</c:v>
                </c:pt>
                <c:pt idx="25">
                  <c:v>28.9</c:v>
                </c:pt>
                <c:pt idx="26">
                  <c:v>25.5</c:v>
                </c:pt>
                <c:pt idx="27">
                  <c:v>25.2</c:v>
                </c:pt>
                <c:pt idx="28">
                  <c:v>25</c:v>
                </c:pt>
                <c:pt idx="29">
                  <c:v>25</c:v>
                </c:pt>
                <c:pt idx="30">
                  <c:v>25.6</c:v>
                </c:pt>
                <c:pt idx="31">
                  <c:v>25.5</c:v>
                </c:pt>
                <c:pt idx="32">
                  <c:v>25</c:v>
                </c:pt>
                <c:pt idx="33">
                  <c:v>28</c:v>
                </c:pt>
                <c:pt idx="34">
                  <c:v>24.8</c:v>
                </c:pt>
                <c:pt idx="35">
                  <c:v>24.8</c:v>
                </c:pt>
                <c:pt idx="36">
                  <c:v>22.3</c:v>
                </c:pt>
                <c:pt idx="37">
                  <c:v>23</c:v>
                </c:pt>
                <c:pt idx="38">
                  <c:v>24.8</c:v>
                </c:pt>
                <c:pt idx="39">
                  <c:v>17.5</c:v>
                </c:pt>
                <c:pt idx="40">
                  <c:v>28</c:v>
                </c:pt>
                <c:pt idx="41">
                  <c:v>26.8</c:v>
                </c:pt>
                <c:pt idx="42">
                  <c:v>27.6</c:v>
                </c:pt>
                <c:pt idx="43">
                  <c:v>20.2</c:v>
                </c:pt>
                <c:pt idx="44">
                  <c:v>20.2</c:v>
                </c:pt>
                <c:pt idx="45">
                  <c:v>20.2</c:v>
                </c:pt>
                <c:pt idx="46">
                  <c:v>29.6</c:v>
                </c:pt>
                <c:pt idx="47">
                  <c:v>29.6</c:v>
                </c:pt>
                <c:pt idx="48">
                  <c:v>24.5</c:v>
                </c:pt>
                <c:pt idx="49">
                  <c:v>23.5</c:v>
                </c:pt>
                <c:pt idx="50">
                  <c:v>23</c:v>
                </c:pt>
                <c:pt idx="51">
                  <c:v>24.5</c:v>
                </c:pt>
                <c:pt idx="52">
                  <c:v>25.5</c:v>
                </c:pt>
                <c:pt idx="53">
                  <c:v>24.7</c:v>
                </c:pt>
                <c:pt idx="54">
                  <c:v>25.2</c:v>
                </c:pt>
                <c:pt idx="55">
                  <c:v>25.2</c:v>
                </c:pt>
                <c:pt idx="56">
                  <c:v>23.6</c:v>
                </c:pt>
              </c:numCache>
            </c:numRef>
          </c:xVal>
          <c:yVal>
            <c:numRef>
              <c:f>tinnulacita!$G$2:$G$58</c:f>
              <c:numCache>
                <c:formatCode>General</c:formatCode>
                <c:ptCount val="57"/>
                <c:pt idx="0">
                  <c:v>13.1</c:v>
                </c:pt>
                <c:pt idx="1">
                  <c:v>14.3</c:v>
                </c:pt>
                <c:pt idx="2">
                  <c:v>14.4</c:v>
                </c:pt>
                <c:pt idx="3">
                  <c:v>14.6</c:v>
                </c:pt>
                <c:pt idx="4">
                  <c:v>14.7</c:v>
                </c:pt>
                <c:pt idx="5">
                  <c:v>12.8</c:v>
                </c:pt>
                <c:pt idx="8">
                  <c:v>13.5</c:v>
                </c:pt>
                <c:pt idx="9">
                  <c:v>12.2</c:v>
                </c:pt>
                <c:pt idx="10">
                  <c:v>14.2</c:v>
                </c:pt>
                <c:pt idx="11">
                  <c:v>13.6</c:v>
                </c:pt>
                <c:pt idx="12">
                  <c:v>10.6</c:v>
                </c:pt>
                <c:pt idx="13">
                  <c:v>13.6</c:v>
                </c:pt>
                <c:pt idx="14">
                  <c:v>13</c:v>
                </c:pt>
                <c:pt idx="15">
                  <c:v>14.6</c:v>
                </c:pt>
                <c:pt idx="17">
                  <c:v>13.1</c:v>
                </c:pt>
                <c:pt idx="18">
                  <c:v>10.3</c:v>
                </c:pt>
                <c:pt idx="19">
                  <c:v>14.5</c:v>
                </c:pt>
                <c:pt idx="20">
                  <c:v>12.4</c:v>
                </c:pt>
                <c:pt idx="21">
                  <c:v>13.1</c:v>
                </c:pt>
                <c:pt idx="22">
                  <c:v>15.1</c:v>
                </c:pt>
                <c:pt idx="23">
                  <c:v>13.9</c:v>
                </c:pt>
                <c:pt idx="24">
                  <c:v>10.3</c:v>
                </c:pt>
                <c:pt idx="25">
                  <c:v>14.8</c:v>
                </c:pt>
                <c:pt idx="26" formatCode="0.0">
                  <c:v>12.5</c:v>
                </c:pt>
                <c:pt idx="27" formatCode="0.0">
                  <c:v>11</c:v>
                </c:pt>
                <c:pt idx="28" formatCode="0.0">
                  <c:v>11.8</c:v>
                </c:pt>
                <c:pt idx="29">
                  <c:v>11.3</c:v>
                </c:pt>
                <c:pt idx="30">
                  <c:v>13.8</c:v>
                </c:pt>
                <c:pt idx="31" formatCode="0.0">
                  <c:v>13.4</c:v>
                </c:pt>
                <c:pt idx="32" formatCode="0.0">
                  <c:v>12.5</c:v>
                </c:pt>
                <c:pt idx="33" formatCode="0.0">
                  <c:v>14</c:v>
                </c:pt>
                <c:pt idx="34" formatCode="0.0">
                  <c:v>13.1</c:v>
                </c:pt>
                <c:pt idx="35">
                  <c:v>12.6</c:v>
                </c:pt>
                <c:pt idx="36">
                  <c:v>11.6</c:v>
                </c:pt>
                <c:pt idx="37">
                  <c:v>13.5</c:v>
                </c:pt>
                <c:pt idx="38">
                  <c:v>13.1</c:v>
                </c:pt>
                <c:pt idx="39">
                  <c:v>9.8000000000000007</c:v>
                </c:pt>
                <c:pt idx="40">
                  <c:v>14.3</c:v>
                </c:pt>
                <c:pt idx="41">
                  <c:v>15.5</c:v>
                </c:pt>
                <c:pt idx="42">
                  <c:v>15.3</c:v>
                </c:pt>
                <c:pt idx="43">
                  <c:v>10.7</c:v>
                </c:pt>
                <c:pt idx="44">
                  <c:v>10.1</c:v>
                </c:pt>
                <c:pt idx="45">
                  <c:v>10.3</c:v>
                </c:pt>
                <c:pt idx="46">
                  <c:v>14.9</c:v>
                </c:pt>
                <c:pt idx="47">
                  <c:v>14.5</c:v>
                </c:pt>
                <c:pt idx="48">
                  <c:v>13.1</c:v>
                </c:pt>
                <c:pt idx="49">
                  <c:v>12.4</c:v>
                </c:pt>
                <c:pt idx="50">
                  <c:v>13.7</c:v>
                </c:pt>
                <c:pt idx="51">
                  <c:v>13.3</c:v>
                </c:pt>
                <c:pt idx="52">
                  <c:v>13.5</c:v>
                </c:pt>
                <c:pt idx="53">
                  <c:v>13.5</c:v>
                </c:pt>
                <c:pt idx="54">
                  <c:v>14</c:v>
                </c:pt>
                <c:pt idx="55">
                  <c:v>13.9</c:v>
                </c:pt>
                <c:pt idx="56">
                  <c:v>12.6</c:v>
                </c:pt>
              </c:numCache>
            </c:numRef>
          </c:yVal>
          <c:smooth val="0"/>
        </c:ser>
        <c:ser>
          <c:idx val="1"/>
          <c:order val="1"/>
          <c:tx>
            <c:v>DF's 3 mid-Atlantic states trendline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tinnulacita!$F$335:$F$336</c:f>
              <c:numCache>
                <c:formatCode>General</c:formatCode>
                <c:ptCount val="2"/>
                <c:pt idx="0">
                  <c:v>13.5</c:v>
                </c:pt>
                <c:pt idx="1">
                  <c:v>27.5</c:v>
                </c:pt>
              </c:numCache>
            </c:numRef>
          </c:xVal>
          <c:yVal>
            <c:numRef>
              <c:f>tinnulacita!$G$335:$G$336</c:f>
              <c:numCache>
                <c:formatCode>0.0</c:formatCode>
                <c:ptCount val="2"/>
                <c:pt idx="0">
                  <c:v>7.8131000000000004</c:v>
                </c:pt>
                <c:pt idx="1">
                  <c:v>14.345499999999999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39264"/>
        <c:axId val="108553344"/>
      </c:scatterChart>
      <c:valAx>
        <c:axId val="108539264"/>
        <c:scaling>
          <c:orientation val="minMax"/>
          <c:max val="35"/>
          <c:min val="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553344"/>
        <c:crosses val="autoZero"/>
        <c:crossBetween val="midCat"/>
      </c:valAx>
      <c:valAx>
        <c:axId val="108553344"/>
        <c:scaling>
          <c:orientation val="minMax"/>
          <c:max val="17"/>
          <c:min val="6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539264"/>
        <c:crosses val="autoZero"/>
        <c:crossBetween val="midCat"/>
        <c:majorUnit val="2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wMode val="edge"/>
          <c:hMode val="edge"/>
          <c:x val="0.56447278642272092"/>
          <c:y val="0.66039782217305476"/>
          <c:w val="0.95368677635588051"/>
          <c:h val="0.87220060302379554"/>
        </c:manualLayout>
      </c:layout>
      <c:overlay val="1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6.7510936132983475E-3"/>
                  <c:y val="0.51341426071740959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tinnulacita!$F$85:$F$257</c:f>
              <c:numCache>
                <c:formatCode>General</c:formatCode>
                <c:ptCount val="173"/>
                <c:pt idx="0">
                  <c:v>18.5</c:v>
                </c:pt>
                <c:pt idx="1">
                  <c:v>18.5</c:v>
                </c:pt>
                <c:pt idx="2">
                  <c:v>18.5</c:v>
                </c:pt>
                <c:pt idx="3">
                  <c:v>18.5</c:v>
                </c:pt>
                <c:pt idx="4">
                  <c:v>18.5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18</c:v>
                </c:pt>
                <c:pt idx="15">
                  <c:v>27.5</c:v>
                </c:pt>
                <c:pt idx="16">
                  <c:v>27.5</c:v>
                </c:pt>
                <c:pt idx="17">
                  <c:v>27.5</c:v>
                </c:pt>
                <c:pt idx="18">
                  <c:v>27.5</c:v>
                </c:pt>
                <c:pt idx="19">
                  <c:v>27.5</c:v>
                </c:pt>
                <c:pt idx="20">
                  <c:v>27</c:v>
                </c:pt>
                <c:pt idx="21">
                  <c:v>22.5</c:v>
                </c:pt>
                <c:pt idx="22">
                  <c:v>22.5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23.5</c:v>
                </c:pt>
                <c:pt idx="33">
                  <c:v>23.5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21</c:v>
                </c:pt>
                <c:pt idx="38">
                  <c:v>21</c:v>
                </c:pt>
                <c:pt idx="39">
                  <c:v>23.5</c:v>
                </c:pt>
                <c:pt idx="40">
                  <c:v>20.25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18.5</c:v>
                </c:pt>
                <c:pt idx="45">
                  <c:v>18.5</c:v>
                </c:pt>
                <c:pt idx="46">
                  <c:v>18.5</c:v>
                </c:pt>
                <c:pt idx="47">
                  <c:v>18.5</c:v>
                </c:pt>
                <c:pt idx="48">
                  <c:v>18.5</c:v>
                </c:pt>
                <c:pt idx="49">
                  <c:v>18.5</c:v>
                </c:pt>
                <c:pt idx="50">
                  <c:v>17.5</c:v>
                </c:pt>
                <c:pt idx="51">
                  <c:v>17.5</c:v>
                </c:pt>
                <c:pt idx="52">
                  <c:v>17.5</c:v>
                </c:pt>
                <c:pt idx="53">
                  <c:v>15</c:v>
                </c:pt>
                <c:pt idx="54">
                  <c:v>15</c:v>
                </c:pt>
                <c:pt idx="55">
                  <c:v>15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15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17</c:v>
                </c:pt>
                <c:pt idx="67">
                  <c:v>17</c:v>
                </c:pt>
                <c:pt idx="68">
                  <c:v>17</c:v>
                </c:pt>
                <c:pt idx="69">
                  <c:v>17</c:v>
                </c:pt>
                <c:pt idx="70">
                  <c:v>17</c:v>
                </c:pt>
                <c:pt idx="71">
                  <c:v>17</c:v>
                </c:pt>
                <c:pt idx="72">
                  <c:v>16</c:v>
                </c:pt>
                <c:pt idx="73">
                  <c:v>14.5</c:v>
                </c:pt>
                <c:pt idx="74">
                  <c:v>14.5</c:v>
                </c:pt>
                <c:pt idx="75">
                  <c:v>14.5</c:v>
                </c:pt>
                <c:pt idx="76">
                  <c:v>14.5</c:v>
                </c:pt>
                <c:pt idx="77">
                  <c:v>14.5</c:v>
                </c:pt>
                <c:pt idx="78">
                  <c:v>14.5</c:v>
                </c:pt>
                <c:pt idx="79">
                  <c:v>14.5</c:v>
                </c:pt>
                <c:pt idx="80">
                  <c:v>14.5</c:v>
                </c:pt>
                <c:pt idx="81">
                  <c:v>14.5</c:v>
                </c:pt>
                <c:pt idx="82">
                  <c:v>14.5</c:v>
                </c:pt>
                <c:pt idx="83">
                  <c:v>14.5</c:v>
                </c:pt>
                <c:pt idx="84">
                  <c:v>14.5</c:v>
                </c:pt>
                <c:pt idx="85">
                  <c:v>14.5</c:v>
                </c:pt>
                <c:pt idx="86">
                  <c:v>20</c:v>
                </c:pt>
                <c:pt idx="87">
                  <c:v>13.5</c:v>
                </c:pt>
                <c:pt idx="88">
                  <c:v>13.5</c:v>
                </c:pt>
                <c:pt idx="89">
                  <c:v>13.5</c:v>
                </c:pt>
                <c:pt idx="90">
                  <c:v>13.5</c:v>
                </c:pt>
                <c:pt idx="91">
                  <c:v>13.5</c:v>
                </c:pt>
                <c:pt idx="92">
                  <c:v>13.5</c:v>
                </c:pt>
                <c:pt idx="93">
                  <c:v>21</c:v>
                </c:pt>
                <c:pt idx="94">
                  <c:v>21</c:v>
                </c:pt>
                <c:pt idx="95">
                  <c:v>22</c:v>
                </c:pt>
                <c:pt idx="96">
                  <c:v>22</c:v>
                </c:pt>
                <c:pt idx="97">
                  <c:v>22</c:v>
                </c:pt>
                <c:pt idx="98">
                  <c:v>22</c:v>
                </c:pt>
                <c:pt idx="99">
                  <c:v>18.5</c:v>
                </c:pt>
                <c:pt idx="100">
                  <c:v>18.5</c:v>
                </c:pt>
                <c:pt idx="101">
                  <c:v>21.5</c:v>
                </c:pt>
                <c:pt idx="102">
                  <c:v>21.5</c:v>
                </c:pt>
                <c:pt idx="103">
                  <c:v>21.5</c:v>
                </c:pt>
                <c:pt idx="104">
                  <c:v>20.75</c:v>
                </c:pt>
                <c:pt idx="105">
                  <c:v>20.75</c:v>
                </c:pt>
                <c:pt idx="106">
                  <c:v>20.75</c:v>
                </c:pt>
                <c:pt idx="107">
                  <c:v>20.75</c:v>
                </c:pt>
                <c:pt idx="108">
                  <c:v>25</c:v>
                </c:pt>
                <c:pt idx="109">
                  <c:v>22</c:v>
                </c:pt>
                <c:pt idx="110">
                  <c:v>20</c:v>
                </c:pt>
                <c:pt idx="111">
                  <c:v>22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25</c:v>
                </c:pt>
                <c:pt idx="116">
                  <c:v>18.75</c:v>
                </c:pt>
                <c:pt idx="117">
                  <c:v>18.75</c:v>
                </c:pt>
                <c:pt idx="118">
                  <c:v>14</c:v>
                </c:pt>
                <c:pt idx="119">
                  <c:v>21.5</c:v>
                </c:pt>
                <c:pt idx="120">
                  <c:v>19</c:v>
                </c:pt>
                <c:pt idx="121">
                  <c:v>25</c:v>
                </c:pt>
                <c:pt idx="122">
                  <c:v>21.5</c:v>
                </c:pt>
                <c:pt idx="123">
                  <c:v>21.5</c:v>
                </c:pt>
                <c:pt idx="124">
                  <c:v>21.5</c:v>
                </c:pt>
                <c:pt idx="125">
                  <c:v>21.5</c:v>
                </c:pt>
                <c:pt idx="126">
                  <c:v>21.5</c:v>
                </c:pt>
                <c:pt idx="127">
                  <c:v>21.5</c:v>
                </c:pt>
                <c:pt idx="128">
                  <c:v>21.5</c:v>
                </c:pt>
                <c:pt idx="129">
                  <c:v>15.5</c:v>
                </c:pt>
                <c:pt idx="130">
                  <c:v>17.5</c:v>
                </c:pt>
                <c:pt idx="131">
                  <c:v>20.5</c:v>
                </c:pt>
                <c:pt idx="132">
                  <c:v>16.5</c:v>
                </c:pt>
                <c:pt idx="133">
                  <c:v>22</c:v>
                </c:pt>
                <c:pt idx="134">
                  <c:v>23.5</c:v>
                </c:pt>
                <c:pt idx="135">
                  <c:v>21.5</c:v>
                </c:pt>
                <c:pt idx="136">
                  <c:v>18.5</c:v>
                </c:pt>
                <c:pt idx="137">
                  <c:v>25.5</c:v>
                </c:pt>
                <c:pt idx="138">
                  <c:v>25.5</c:v>
                </c:pt>
                <c:pt idx="139">
                  <c:v>19.5</c:v>
                </c:pt>
                <c:pt idx="140">
                  <c:v>19.5</c:v>
                </c:pt>
                <c:pt idx="141">
                  <c:v>20</c:v>
                </c:pt>
                <c:pt idx="142">
                  <c:v>20</c:v>
                </c:pt>
                <c:pt idx="143">
                  <c:v>27.5</c:v>
                </c:pt>
                <c:pt idx="144">
                  <c:v>15</c:v>
                </c:pt>
                <c:pt idx="145">
                  <c:v>15</c:v>
                </c:pt>
                <c:pt idx="146">
                  <c:v>21</c:v>
                </c:pt>
                <c:pt idx="147">
                  <c:v>20</c:v>
                </c:pt>
                <c:pt idx="148">
                  <c:v>19</c:v>
                </c:pt>
                <c:pt idx="149">
                  <c:v>16</c:v>
                </c:pt>
                <c:pt idx="150">
                  <c:v>20.3</c:v>
                </c:pt>
                <c:pt idx="151">
                  <c:v>23.2</c:v>
                </c:pt>
                <c:pt idx="152">
                  <c:v>21.9</c:v>
                </c:pt>
                <c:pt idx="153">
                  <c:v>22.5</c:v>
                </c:pt>
                <c:pt idx="154">
                  <c:v>21.7</c:v>
                </c:pt>
                <c:pt idx="155">
                  <c:v>22.3</c:v>
                </c:pt>
                <c:pt idx="156">
                  <c:v>22.5</c:v>
                </c:pt>
                <c:pt idx="157">
                  <c:v>22</c:v>
                </c:pt>
                <c:pt idx="158">
                  <c:v>21.5</c:v>
                </c:pt>
                <c:pt idx="159">
                  <c:v>21.5</c:v>
                </c:pt>
                <c:pt idx="160">
                  <c:v>21.5</c:v>
                </c:pt>
                <c:pt idx="161">
                  <c:v>21.5</c:v>
                </c:pt>
                <c:pt idx="162">
                  <c:v>21.5</c:v>
                </c:pt>
                <c:pt idx="163">
                  <c:v>27.5</c:v>
                </c:pt>
                <c:pt idx="164">
                  <c:v>27.5</c:v>
                </c:pt>
                <c:pt idx="165">
                  <c:v>17.5</c:v>
                </c:pt>
                <c:pt idx="166">
                  <c:v>17.5</c:v>
                </c:pt>
                <c:pt idx="167">
                  <c:v>20</c:v>
                </c:pt>
                <c:pt idx="168">
                  <c:v>23.2</c:v>
                </c:pt>
                <c:pt idx="169">
                  <c:v>20.100000000000001</c:v>
                </c:pt>
                <c:pt idx="170">
                  <c:v>20.100000000000001</c:v>
                </c:pt>
                <c:pt idx="171">
                  <c:v>20.100000000000001</c:v>
                </c:pt>
                <c:pt idx="172">
                  <c:v>20.100000000000001</c:v>
                </c:pt>
              </c:numCache>
            </c:numRef>
          </c:xVal>
          <c:yVal>
            <c:numRef>
              <c:f>tinnulacita!$G$85:$G$257</c:f>
              <c:numCache>
                <c:formatCode>General</c:formatCode>
                <c:ptCount val="173"/>
                <c:pt idx="0">
                  <c:v>9.4</c:v>
                </c:pt>
                <c:pt idx="1">
                  <c:v>9.9</c:v>
                </c:pt>
                <c:pt idx="2">
                  <c:v>10.199999999999999</c:v>
                </c:pt>
                <c:pt idx="3">
                  <c:v>10.4</c:v>
                </c:pt>
                <c:pt idx="4">
                  <c:v>9.4</c:v>
                </c:pt>
                <c:pt idx="5" formatCode="0.0">
                  <c:v>12.84875184</c:v>
                </c:pt>
                <c:pt idx="6" formatCode="0.0">
                  <c:v>13.326752219999999</c:v>
                </c:pt>
                <c:pt idx="7" formatCode="0.0">
                  <c:v>12.95465869</c:v>
                </c:pt>
                <c:pt idx="8" formatCode="0.0">
                  <c:v>12.820512819999999</c:v>
                </c:pt>
                <c:pt idx="9" formatCode="0.0">
                  <c:v>12.58992806</c:v>
                </c:pt>
                <c:pt idx="10" formatCode="0.0">
                  <c:v>13.114754100000001</c:v>
                </c:pt>
                <c:pt idx="11" formatCode="0.0">
                  <c:v>12.734347359999999</c:v>
                </c:pt>
                <c:pt idx="12" formatCode="0.0">
                  <c:v>13.651877130000001</c:v>
                </c:pt>
                <c:pt idx="13">
                  <c:v>11.65</c:v>
                </c:pt>
                <c:pt idx="14">
                  <c:v>7.89</c:v>
                </c:pt>
                <c:pt idx="15">
                  <c:v>15.1</c:v>
                </c:pt>
                <c:pt idx="16">
                  <c:v>14.3</c:v>
                </c:pt>
                <c:pt idx="17">
                  <c:v>14.3</c:v>
                </c:pt>
                <c:pt idx="18">
                  <c:v>14.8</c:v>
                </c:pt>
                <c:pt idx="19">
                  <c:v>15.4</c:v>
                </c:pt>
                <c:pt idx="20">
                  <c:v>13.5</c:v>
                </c:pt>
                <c:pt idx="21">
                  <c:v>13.4</c:v>
                </c:pt>
                <c:pt idx="22">
                  <c:v>12.6</c:v>
                </c:pt>
                <c:pt idx="23">
                  <c:v>11.2</c:v>
                </c:pt>
                <c:pt idx="24">
                  <c:v>11.2</c:v>
                </c:pt>
                <c:pt idx="25">
                  <c:v>11.8</c:v>
                </c:pt>
                <c:pt idx="26">
                  <c:v>11.3</c:v>
                </c:pt>
                <c:pt idx="27">
                  <c:v>11.6</c:v>
                </c:pt>
                <c:pt idx="28">
                  <c:v>11.7</c:v>
                </c:pt>
                <c:pt idx="29">
                  <c:v>12.1</c:v>
                </c:pt>
                <c:pt idx="30">
                  <c:v>11</c:v>
                </c:pt>
                <c:pt idx="31">
                  <c:v>11.9</c:v>
                </c:pt>
                <c:pt idx="32">
                  <c:v>12.6</c:v>
                </c:pt>
                <c:pt idx="33">
                  <c:v>12.5</c:v>
                </c:pt>
                <c:pt idx="34">
                  <c:v>13.48</c:v>
                </c:pt>
                <c:pt idx="35">
                  <c:v>13.14</c:v>
                </c:pt>
                <c:pt idx="36">
                  <c:v>13.51</c:v>
                </c:pt>
                <c:pt idx="37">
                  <c:v>11.3</c:v>
                </c:pt>
                <c:pt idx="38">
                  <c:v>12.1</c:v>
                </c:pt>
                <c:pt idx="39">
                  <c:v>13.45</c:v>
                </c:pt>
                <c:pt idx="40">
                  <c:v>11.56</c:v>
                </c:pt>
                <c:pt idx="41">
                  <c:v>9.73</c:v>
                </c:pt>
                <c:pt idx="42">
                  <c:v>9.6199999999999992</c:v>
                </c:pt>
                <c:pt idx="43">
                  <c:v>9.86</c:v>
                </c:pt>
                <c:pt idx="44">
                  <c:v>10.97</c:v>
                </c:pt>
                <c:pt idx="45">
                  <c:v>11.17</c:v>
                </c:pt>
                <c:pt idx="46">
                  <c:v>9.99</c:v>
                </c:pt>
                <c:pt idx="47">
                  <c:v>11.08</c:v>
                </c:pt>
                <c:pt idx="48">
                  <c:v>10.029999999999999</c:v>
                </c:pt>
                <c:pt idx="49">
                  <c:v>9.89</c:v>
                </c:pt>
                <c:pt idx="50">
                  <c:v>11.18</c:v>
                </c:pt>
                <c:pt idx="51">
                  <c:v>11.24</c:v>
                </c:pt>
                <c:pt idx="52">
                  <c:v>10.01</c:v>
                </c:pt>
                <c:pt idx="53">
                  <c:v>8.2100000000000009</c:v>
                </c:pt>
                <c:pt idx="54">
                  <c:v>9.24</c:v>
                </c:pt>
                <c:pt idx="55">
                  <c:v>8.7899999999999991</c:v>
                </c:pt>
                <c:pt idx="56">
                  <c:v>8.61</c:v>
                </c:pt>
                <c:pt idx="57">
                  <c:v>8.6999999999999993</c:v>
                </c:pt>
                <c:pt idx="58">
                  <c:v>8.42</c:v>
                </c:pt>
                <c:pt idx="59">
                  <c:v>8.6300000000000008</c:v>
                </c:pt>
                <c:pt idx="60">
                  <c:v>8.5500000000000007</c:v>
                </c:pt>
                <c:pt idx="61">
                  <c:v>8.4</c:v>
                </c:pt>
                <c:pt idx="62">
                  <c:v>9.09</c:v>
                </c:pt>
                <c:pt idx="63">
                  <c:v>7.89</c:v>
                </c:pt>
                <c:pt idx="64">
                  <c:v>8.08</c:v>
                </c:pt>
                <c:pt idx="65">
                  <c:v>8.84</c:v>
                </c:pt>
                <c:pt idx="66">
                  <c:v>8.94</c:v>
                </c:pt>
                <c:pt idx="67">
                  <c:v>8.25</c:v>
                </c:pt>
                <c:pt idx="68">
                  <c:v>8.52</c:v>
                </c:pt>
                <c:pt idx="69">
                  <c:v>9.27</c:v>
                </c:pt>
                <c:pt idx="70">
                  <c:v>8.56</c:v>
                </c:pt>
                <c:pt idx="71">
                  <c:v>8.7200000000000006</c:v>
                </c:pt>
                <c:pt idx="72">
                  <c:v>9.73</c:v>
                </c:pt>
                <c:pt idx="73">
                  <c:v>8.58</c:v>
                </c:pt>
                <c:pt idx="74">
                  <c:v>8.9</c:v>
                </c:pt>
                <c:pt idx="75">
                  <c:v>8.52</c:v>
                </c:pt>
                <c:pt idx="76">
                  <c:v>8.58</c:v>
                </c:pt>
                <c:pt idx="77">
                  <c:v>8.16</c:v>
                </c:pt>
                <c:pt idx="78">
                  <c:v>9</c:v>
                </c:pt>
                <c:pt idx="79">
                  <c:v>9.06</c:v>
                </c:pt>
                <c:pt idx="80">
                  <c:v>7.96</c:v>
                </c:pt>
                <c:pt idx="81">
                  <c:v>8.4</c:v>
                </c:pt>
                <c:pt idx="82">
                  <c:v>8.0500000000000007</c:v>
                </c:pt>
                <c:pt idx="83">
                  <c:v>8.67</c:v>
                </c:pt>
                <c:pt idx="84">
                  <c:v>8.0299999999999994</c:v>
                </c:pt>
                <c:pt idx="85">
                  <c:v>8.64</c:v>
                </c:pt>
                <c:pt idx="86">
                  <c:v>10.68</c:v>
                </c:pt>
                <c:pt idx="87">
                  <c:v>7.73</c:v>
                </c:pt>
                <c:pt idx="88">
                  <c:v>7.59</c:v>
                </c:pt>
                <c:pt idx="89">
                  <c:v>8.26</c:v>
                </c:pt>
                <c:pt idx="90">
                  <c:v>7.85</c:v>
                </c:pt>
                <c:pt idx="91">
                  <c:v>8.02</c:v>
                </c:pt>
                <c:pt idx="92">
                  <c:v>7.87</c:v>
                </c:pt>
                <c:pt idx="93">
                  <c:v>11.4</c:v>
                </c:pt>
                <c:pt idx="94">
                  <c:v>11.8</c:v>
                </c:pt>
                <c:pt idx="95">
                  <c:v>10.6</c:v>
                </c:pt>
                <c:pt idx="96">
                  <c:v>11.7</c:v>
                </c:pt>
                <c:pt idx="97">
                  <c:v>11.3</c:v>
                </c:pt>
                <c:pt idx="98">
                  <c:v>10.4</c:v>
                </c:pt>
                <c:pt idx="99">
                  <c:v>11.1</c:v>
                </c:pt>
                <c:pt idx="100">
                  <c:v>9.8000000000000007</c:v>
                </c:pt>
                <c:pt idx="101">
                  <c:v>12.1</c:v>
                </c:pt>
                <c:pt idx="102">
                  <c:v>12.1</c:v>
                </c:pt>
                <c:pt idx="103">
                  <c:v>11.8</c:v>
                </c:pt>
                <c:pt idx="104">
                  <c:v>11.8</c:v>
                </c:pt>
                <c:pt idx="105">
                  <c:v>11.1</c:v>
                </c:pt>
                <c:pt idx="106">
                  <c:v>11.4</c:v>
                </c:pt>
                <c:pt idx="107">
                  <c:v>11.1</c:v>
                </c:pt>
                <c:pt idx="108">
                  <c:v>13.1</c:v>
                </c:pt>
                <c:pt idx="109">
                  <c:v>11.8</c:v>
                </c:pt>
                <c:pt idx="110">
                  <c:v>11.3</c:v>
                </c:pt>
                <c:pt idx="111">
                  <c:v>11.78</c:v>
                </c:pt>
                <c:pt idx="112">
                  <c:v>10.54</c:v>
                </c:pt>
                <c:pt idx="113">
                  <c:v>9.48</c:v>
                </c:pt>
                <c:pt idx="114">
                  <c:v>10.58</c:v>
                </c:pt>
                <c:pt idx="115">
                  <c:v>13.8</c:v>
                </c:pt>
                <c:pt idx="116">
                  <c:v>10.09</c:v>
                </c:pt>
                <c:pt idx="117">
                  <c:v>8.8699999999999992</c:v>
                </c:pt>
                <c:pt idx="118">
                  <c:v>7.55</c:v>
                </c:pt>
                <c:pt idx="119">
                  <c:v>10.6</c:v>
                </c:pt>
                <c:pt idx="120">
                  <c:v>10.46</c:v>
                </c:pt>
                <c:pt idx="121">
                  <c:v>14.6</c:v>
                </c:pt>
                <c:pt idx="122">
                  <c:v>11.4</c:v>
                </c:pt>
                <c:pt idx="123">
                  <c:v>11.1</c:v>
                </c:pt>
                <c:pt idx="124">
                  <c:v>11.1</c:v>
                </c:pt>
                <c:pt idx="125">
                  <c:v>11.6</c:v>
                </c:pt>
                <c:pt idx="126">
                  <c:v>10.5</c:v>
                </c:pt>
                <c:pt idx="127">
                  <c:v>11.3</c:v>
                </c:pt>
                <c:pt idx="128">
                  <c:v>11.4</c:v>
                </c:pt>
                <c:pt idx="129">
                  <c:v>8.4</c:v>
                </c:pt>
                <c:pt idx="130">
                  <c:v>9.1999999999999993</c:v>
                </c:pt>
                <c:pt idx="131">
                  <c:v>10.199999999999999</c:v>
                </c:pt>
                <c:pt idx="132">
                  <c:v>8.6999999999999993</c:v>
                </c:pt>
                <c:pt idx="133">
                  <c:v>10.9</c:v>
                </c:pt>
                <c:pt idx="134">
                  <c:v>11.1</c:v>
                </c:pt>
                <c:pt idx="135">
                  <c:v>10.6</c:v>
                </c:pt>
                <c:pt idx="136">
                  <c:v>9.1</c:v>
                </c:pt>
                <c:pt idx="137">
                  <c:v>12.7</c:v>
                </c:pt>
                <c:pt idx="138">
                  <c:v>12.5</c:v>
                </c:pt>
                <c:pt idx="139">
                  <c:v>10.7</c:v>
                </c:pt>
                <c:pt idx="140">
                  <c:v>10.4</c:v>
                </c:pt>
                <c:pt idx="141">
                  <c:v>10.7</c:v>
                </c:pt>
                <c:pt idx="142">
                  <c:v>10.8</c:v>
                </c:pt>
                <c:pt idx="143">
                  <c:v>14.8</c:v>
                </c:pt>
                <c:pt idx="144">
                  <c:v>8.5</c:v>
                </c:pt>
                <c:pt idx="145">
                  <c:v>8.1999999999999993</c:v>
                </c:pt>
                <c:pt idx="146">
                  <c:v>11</c:v>
                </c:pt>
                <c:pt idx="147">
                  <c:v>10.4</c:v>
                </c:pt>
                <c:pt idx="148">
                  <c:v>9.1</c:v>
                </c:pt>
                <c:pt idx="149">
                  <c:v>7.7</c:v>
                </c:pt>
                <c:pt idx="150" formatCode="0.0">
                  <c:v>10.40253279</c:v>
                </c:pt>
                <c:pt idx="151" formatCode="0.0">
                  <c:v>12.422360250000001</c:v>
                </c:pt>
                <c:pt idx="152" formatCode="0.0">
                  <c:v>12.248468941382328</c:v>
                </c:pt>
                <c:pt idx="153" formatCode="0.0">
                  <c:v>13.224181360201511</c:v>
                </c:pt>
                <c:pt idx="154" formatCode="0.0">
                  <c:v>12.396694214876034</c:v>
                </c:pt>
                <c:pt idx="155" formatCode="0.0">
                  <c:v>13.390139987827146</c:v>
                </c:pt>
                <c:pt idx="156">
                  <c:v>11.21</c:v>
                </c:pt>
                <c:pt idx="157">
                  <c:v>12.11</c:v>
                </c:pt>
                <c:pt idx="158">
                  <c:v>11.1</c:v>
                </c:pt>
                <c:pt idx="159">
                  <c:v>11.1</c:v>
                </c:pt>
                <c:pt idx="160">
                  <c:v>11.6</c:v>
                </c:pt>
                <c:pt idx="161">
                  <c:v>10.7</c:v>
                </c:pt>
                <c:pt idx="162">
                  <c:v>11.4</c:v>
                </c:pt>
                <c:pt idx="163">
                  <c:v>13</c:v>
                </c:pt>
                <c:pt idx="164">
                  <c:v>14.4</c:v>
                </c:pt>
                <c:pt idx="165">
                  <c:v>9.9</c:v>
                </c:pt>
                <c:pt idx="166">
                  <c:v>9.1999999999999993</c:v>
                </c:pt>
                <c:pt idx="167">
                  <c:v>10.1</c:v>
                </c:pt>
                <c:pt idx="168" formatCode="0.0">
                  <c:v>12.4508519</c:v>
                </c:pt>
                <c:pt idx="169" formatCode="0.0">
                  <c:v>9.5759233930000001</c:v>
                </c:pt>
                <c:pt idx="170" formatCode="0.0">
                  <c:v>9.87890376</c:v>
                </c:pt>
                <c:pt idx="171" formatCode="0.0">
                  <c:v>10.35322777</c:v>
                </c:pt>
                <c:pt idx="172" formatCode="0.0">
                  <c:v>10.28806584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88032"/>
        <c:axId val="108593920"/>
      </c:scatterChart>
      <c:valAx>
        <c:axId val="108588032"/>
        <c:scaling>
          <c:orientation val="minMax"/>
          <c:max val="35"/>
          <c:min val="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593920"/>
        <c:crosses val="autoZero"/>
        <c:crossBetween val="midCat"/>
      </c:valAx>
      <c:valAx>
        <c:axId val="108593920"/>
        <c:scaling>
          <c:orientation val="minMax"/>
          <c:max val="17"/>
          <c:min val="6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588032"/>
        <c:crosses val="autoZero"/>
        <c:crossBetween val="midCat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6.7510936132983475E-3"/>
                  <c:y val="0.51341426071740959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tinnulacita!$G$59:$G$257</c:f>
              <c:numCache>
                <c:formatCode>0.0</c:formatCode>
                <c:ptCount val="199"/>
                <c:pt idx="0">
                  <c:v>10.291595197255575</c:v>
                </c:pt>
                <c:pt idx="1">
                  <c:v>10.197144799456151</c:v>
                </c:pt>
                <c:pt idx="2">
                  <c:v>10.051781906792568</c:v>
                </c:pt>
                <c:pt idx="3" formatCode="General">
                  <c:v>11.24</c:v>
                </c:pt>
                <c:pt idx="4" formatCode="General">
                  <c:v>11.67</c:v>
                </c:pt>
                <c:pt idx="5" formatCode="General">
                  <c:v>9.1300000000000008</c:v>
                </c:pt>
                <c:pt idx="6" formatCode="General">
                  <c:v>14.5</c:v>
                </c:pt>
                <c:pt idx="7" formatCode="General">
                  <c:v>9.48</c:v>
                </c:pt>
                <c:pt idx="8" formatCode="General">
                  <c:v>10.9</c:v>
                </c:pt>
                <c:pt idx="9" formatCode="General">
                  <c:v>11.4</c:v>
                </c:pt>
                <c:pt idx="10" formatCode="General">
                  <c:v>11.7</c:v>
                </c:pt>
                <c:pt idx="11" formatCode="General">
                  <c:v>15.3</c:v>
                </c:pt>
                <c:pt idx="12" formatCode="General">
                  <c:v>14.5</c:v>
                </c:pt>
                <c:pt idx="13" formatCode="General">
                  <c:v>14.3</c:v>
                </c:pt>
                <c:pt idx="14" formatCode="General">
                  <c:v>12.2</c:v>
                </c:pt>
                <c:pt idx="15" formatCode="General">
                  <c:v>11.2</c:v>
                </c:pt>
                <c:pt idx="16" formatCode="General">
                  <c:v>8.3000000000000007</c:v>
                </c:pt>
                <c:pt idx="17">
                  <c:v>13.33333333</c:v>
                </c:pt>
                <c:pt idx="18">
                  <c:v>11.553273430000001</c:v>
                </c:pt>
                <c:pt idx="19">
                  <c:v>12.272727270000001</c:v>
                </c:pt>
                <c:pt idx="20">
                  <c:v>10.71723001</c:v>
                </c:pt>
                <c:pt idx="21">
                  <c:v>9.1628488130000001</c:v>
                </c:pt>
                <c:pt idx="22" formatCode="General">
                  <c:v>14.2</c:v>
                </c:pt>
                <c:pt idx="23" formatCode="General">
                  <c:v>14.9</c:v>
                </c:pt>
                <c:pt idx="24" formatCode="General">
                  <c:v>14.9</c:v>
                </c:pt>
                <c:pt idx="25" formatCode="General">
                  <c:v>13.6</c:v>
                </c:pt>
                <c:pt idx="26" formatCode="General">
                  <c:v>9.4</c:v>
                </c:pt>
                <c:pt idx="27" formatCode="General">
                  <c:v>9.9</c:v>
                </c:pt>
                <c:pt idx="28" formatCode="General">
                  <c:v>10.199999999999999</c:v>
                </c:pt>
                <c:pt idx="29" formatCode="General">
                  <c:v>10.4</c:v>
                </c:pt>
                <c:pt idx="30" formatCode="General">
                  <c:v>9.4</c:v>
                </c:pt>
                <c:pt idx="31">
                  <c:v>12.84875184</c:v>
                </c:pt>
                <c:pt idx="32">
                  <c:v>13.326752219999999</c:v>
                </c:pt>
                <c:pt idx="33">
                  <c:v>12.95465869</c:v>
                </c:pt>
                <c:pt idx="34">
                  <c:v>12.820512819999999</c:v>
                </c:pt>
                <c:pt idx="35">
                  <c:v>12.58992806</c:v>
                </c:pt>
                <c:pt idx="36">
                  <c:v>13.114754100000001</c:v>
                </c:pt>
                <c:pt idx="37">
                  <c:v>12.734347359999999</c:v>
                </c:pt>
                <c:pt idx="38">
                  <c:v>13.651877130000001</c:v>
                </c:pt>
                <c:pt idx="39" formatCode="General">
                  <c:v>11.65</c:v>
                </c:pt>
                <c:pt idx="40" formatCode="General">
                  <c:v>7.89</c:v>
                </c:pt>
                <c:pt idx="41" formatCode="General">
                  <c:v>15.1</c:v>
                </c:pt>
                <c:pt idx="42" formatCode="General">
                  <c:v>14.3</c:v>
                </c:pt>
                <c:pt idx="43" formatCode="General">
                  <c:v>14.3</c:v>
                </c:pt>
                <c:pt idx="44" formatCode="General">
                  <c:v>14.8</c:v>
                </c:pt>
                <c:pt idx="45" formatCode="General">
                  <c:v>15.4</c:v>
                </c:pt>
                <c:pt idx="46" formatCode="General">
                  <c:v>13.5</c:v>
                </c:pt>
                <c:pt idx="47" formatCode="General">
                  <c:v>13.4</c:v>
                </c:pt>
                <c:pt idx="48" formatCode="General">
                  <c:v>12.6</c:v>
                </c:pt>
                <c:pt idx="49" formatCode="General">
                  <c:v>11.2</c:v>
                </c:pt>
                <c:pt idx="50" formatCode="General">
                  <c:v>11.2</c:v>
                </c:pt>
                <c:pt idx="51" formatCode="General">
                  <c:v>11.8</c:v>
                </c:pt>
                <c:pt idx="52" formatCode="General">
                  <c:v>11.3</c:v>
                </c:pt>
                <c:pt idx="53" formatCode="General">
                  <c:v>11.6</c:v>
                </c:pt>
                <c:pt idx="54" formatCode="General">
                  <c:v>11.7</c:v>
                </c:pt>
                <c:pt idx="55" formatCode="General">
                  <c:v>12.1</c:v>
                </c:pt>
                <c:pt idx="56" formatCode="General">
                  <c:v>11</c:v>
                </c:pt>
                <c:pt idx="57" formatCode="General">
                  <c:v>11.9</c:v>
                </c:pt>
                <c:pt idx="58" formatCode="General">
                  <c:v>12.6</c:v>
                </c:pt>
                <c:pt idx="59" formatCode="General">
                  <c:v>12.5</c:v>
                </c:pt>
                <c:pt idx="60" formatCode="General">
                  <c:v>13.48</c:v>
                </c:pt>
                <c:pt idx="61" formatCode="General">
                  <c:v>13.14</c:v>
                </c:pt>
                <c:pt idx="62" formatCode="General">
                  <c:v>13.51</c:v>
                </c:pt>
                <c:pt idx="63" formatCode="General">
                  <c:v>11.3</c:v>
                </c:pt>
                <c:pt idx="64" formatCode="General">
                  <c:v>12.1</c:v>
                </c:pt>
                <c:pt idx="65" formatCode="General">
                  <c:v>13.45</c:v>
                </c:pt>
                <c:pt idx="66" formatCode="General">
                  <c:v>11.56</c:v>
                </c:pt>
                <c:pt idx="67" formatCode="General">
                  <c:v>9.73</c:v>
                </c:pt>
                <c:pt idx="68" formatCode="General">
                  <c:v>9.6199999999999992</c:v>
                </c:pt>
                <c:pt idx="69" formatCode="General">
                  <c:v>9.86</c:v>
                </c:pt>
                <c:pt idx="70" formatCode="General">
                  <c:v>10.97</c:v>
                </c:pt>
                <c:pt idx="71" formatCode="General">
                  <c:v>11.17</c:v>
                </c:pt>
                <c:pt idx="72" formatCode="General">
                  <c:v>9.99</c:v>
                </c:pt>
                <c:pt idx="73" formatCode="General">
                  <c:v>11.08</c:v>
                </c:pt>
                <c:pt idx="74" formatCode="General">
                  <c:v>10.029999999999999</c:v>
                </c:pt>
                <c:pt idx="75" formatCode="General">
                  <c:v>9.89</c:v>
                </c:pt>
                <c:pt idx="76" formatCode="General">
                  <c:v>11.18</c:v>
                </c:pt>
                <c:pt idx="77" formatCode="General">
                  <c:v>11.24</c:v>
                </c:pt>
                <c:pt idx="78" formatCode="General">
                  <c:v>10.01</c:v>
                </c:pt>
                <c:pt idx="79" formatCode="General">
                  <c:v>8.2100000000000009</c:v>
                </c:pt>
                <c:pt idx="80" formatCode="General">
                  <c:v>9.24</c:v>
                </c:pt>
                <c:pt idx="81" formatCode="General">
                  <c:v>8.7899999999999991</c:v>
                </c:pt>
                <c:pt idx="82" formatCode="General">
                  <c:v>8.61</c:v>
                </c:pt>
                <c:pt idx="83" formatCode="General">
                  <c:v>8.6999999999999993</c:v>
                </c:pt>
                <c:pt idx="84" formatCode="General">
                  <c:v>8.42</c:v>
                </c:pt>
                <c:pt idx="85" formatCode="General">
                  <c:v>8.6300000000000008</c:v>
                </c:pt>
                <c:pt idx="86" formatCode="General">
                  <c:v>8.5500000000000007</c:v>
                </c:pt>
                <c:pt idx="87" formatCode="General">
                  <c:v>8.4</c:v>
                </c:pt>
                <c:pt idx="88" formatCode="General">
                  <c:v>9.09</c:v>
                </c:pt>
                <c:pt idx="89" formatCode="General">
                  <c:v>7.89</c:v>
                </c:pt>
                <c:pt idx="90" formatCode="General">
                  <c:v>8.08</c:v>
                </c:pt>
                <c:pt idx="91" formatCode="General">
                  <c:v>8.84</c:v>
                </c:pt>
                <c:pt idx="92" formatCode="General">
                  <c:v>8.94</c:v>
                </c:pt>
                <c:pt idx="93" formatCode="General">
                  <c:v>8.25</c:v>
                </c:pt>
                <c:pt idx="94" formatCode="General">
                  <c:v>8.52</c:v>
                </c:pt>
                <c:pt idx="95" formatCode="General">
                  <c:v>9.27</c:v>
                </c:pt>
                <c:pt idx="96" formatCode="General">
                  <c:v>8.56</c:v>
                </c:pt>
                <c:pt idx="97" formatCode="General">
                  <c:v>8.7200000000000006</c:v>
                </c:pt>
                <c:pt idx="98" formatCode="General">
                  <c:v>9.73</c:v>
                </c:pt>
                <c:pt idx="99" formatCode="General">
                  <c:v>8.58</c:v>
                </c:pt>
                <c:pt idx="100" formatCode="General">
                  <c:v>8.9</c:v>
                </c:pt>
                <c:pt idx="101" formatCode="General">
                  <c:v>8.52</c:v>
                </c:pt>
                <c:pt idx="102" formatCode="General">
                  <c:v>8.58</c:v>
                </c:pt>
                <c:pt idx="103" formatCode="General">
                  <c:v>8.16</c:v>
                </c:pt>
                <c:pt idx="104" formatCode="General">
                  <c:v>9</c:v>
                </c:pt>
                <c:pt idx="105" formatCode="General">
                  <c:v>9.06</c:v>
                </c:pt>
                <c:pt idx="106" formatCode="General">
                  <c:v>7.96</c:v>
                </c:pt>
                <c:pt idx="107" formatCode="General">
                  <c:v>8.4</c:v>
                </c:pt>
                <c:pt idx="108" formatCode="General">
                  <c:v>8.0500000000000007</c:v>
                </c:pt>
                <c:pt idx="109" formatCode="General">
                  <c:v>8.67</c:v>
                </c:pt>
                <c:pt idx="110" formatCode="General">
                  <c:v>8.0299999999999994</c:v>
                </c:pt>
                <c:pt idx="111" formatCode="General">
                  <c:v>8.64</c:v>
                </c:pt>
                <c:pt idx="112" formatCode="General">
                  <c:v>10.68</c:v>
                </c:pt>
                <c:pt idx="113" formatCode="General">
                  <c:v>7.73</c:v>
                </c:pt>
                <c:pt idx="114" formatCode="General">
                  <c:v>7.59</c:v>
                </c:pt>
                <c:pt idx="115" formatCode="General">
                  <c:v>8.26</c:v>
                </c:pt>
                <c:pt idx="116" formatCode="General">
                  <c:v>7.85</c:v>
                </c:pt>
                <c:pt idx="117" formatCode="General">
                  <c:v>8.02</c:v>
                </c:pt>
                <c:pt idx="118" formatCode="General">
                  <c:v>7.87</c:v>
                </c:pt>
                <c:pt idx="119" formatCode="General">
                  <c:v>11.4</c:v>
                </c:pt>
                <c:pt idx="120" formatCode="General">
                  <c:v>11.8</c:v>
                </c:pt>
                <c:pt idx="121" formatCode="General">
                  <c:v>10.6</c:v>
                </c:pt>
                <c:pt idx="122" formatCode="General">
                  <c:v>11.7</c:v>
                </c:pt>
                <c:pt idx="123" formatCode="General">
                  <c:v>11.3</c:v>
                </c:pt>
                <c:pt idx="124" formatCode="General">
                  <c:v>10.4</c:v>
                </c:pt>
                <c:pt idx="125" formatCode="General">
                  <c:v>11.1</c:v>
                </c:pt>
                <c:pt idx="126" formatCode="General">
                  <c:v>9.8000000000000007</c:v>
                </c:pt>
                <c:pt idx="127" formatCode="General">
                  <c:v>12.1</c:v>
                </c:pt>
                <c:pt idx="128" formatCode="General">
                  <c:v>12.1</c:v>
                </c:pt>
                <c:pt idx="129" formatCode="General">
                  <c:v>11.8</c:v>
                </c:pt>
                <c:pt idx="130" formatCode="General">
                  <c:v>11.8</c:v>
                </c:pt>
                <c:pt idx="131" formatCode="General">
                  <c:v>11.1</c:v>
                </c:pt>
                <c:pt idx="132" formatCode="General">
                  <c:v>11.4</c:v>
                </c:pt>
                <c:pt idx="133" formatCode="General">
                  <c:v>11.1</c:v>
                </c:pt>
                <c:pt idx="134" formatCode="General">
                  <c:v>13.1</c:v>
                </c:pt>
                <c:pt idx="135" formatCode="General">
                  <c:v>11.8</c:v>
                </c:pt>
                <c:pt idx="136" formatCode="General">
                  <c:v>11.3</c:v>
                </c:pt>
                <c:pt idx="137" formatCode="General">
                  <c:v>11.78</c:v>
                </c:pt>
                <c:pt idx="138" formatCode="General">
                  <c:v>10.54</c:v>
                </c:pt>
                <c:pt idx="139" formatCode="General">
                  <c:v>9.48</c:v>
                </c:pt>
                <c:pt idx="140" formatCode="General">
                  <c:v>10.58</c:v>
                </c:pt>
                <c:pt idx="141" formatCode="General">
                  <c:v>13.8</c:v>
                </c:pt>
                <c:pt idx="142" formatCode="General">
                  <c:v>10.09</c:v>
                </c:pt>
                <c:pt idx="143" formatCode="General">
                  <c:v>8.8699999999999992</c:v>
                </c:pt>
                <c:pt idx="144" formatCode="General">
                  <c:v>7.55</c:v>
                </c:pt>
                <c:pt idx="145" formatCode="General">
                  <c:v>10.6</c:v>
                </c:pt>
                <c:pt idx="146" formatCode="General">
                  <c:v>10.46</c:v>
                </c:pt>
                <c:pt idx="147" formatCode="General">
                  <c:v>14.6</c:v>
                </c:pt>
                <c:pt idx="148" formatCode="General">
                  <c:v>11.4</c:v>
                </c:pt>
                <c:pt idx="149" formatCode="General">
                  <c:v>11.1</c:v>
                </c:pt>
                <c:pt idx="150" formatCode="General">
                  <c:v>11.1</c:v>
                </c:pt>
                <c:pt idx="151" formatCode="General">
                  <c:v>11.6</c:v>
                </c:pt>
                <c:pt idx="152" formatCode="General">
                  <c:v>10.5</c:v>
                </c:pt>
                <c:pt idx="153" formatCode="General">
                  <c:v>11.3</c:v>
                </c:pt>
                <c:pt idx="154" formatCode="General">
                  <c:v>11.4</c:v>
                </c:pt>
                <c:pt idx="155" formatCode="General">
                  <c:v>8.4</c:v>
                </c:pt>
                <c:pt idx="156" formatCode="General">
                  <c:v>9.1999999999999993</c:v>
                </c:pt>
                <c:pt idx="157" formatCode="General">
                  <c:v>10.199999999999999</c:v>
                </c:pt>
                <c:pt idx="158" formatCode="General">
                  <c:v>8.6999999999999993</c:v>
                </c:pt>
                <c:pt idx="159" formatCode="General">
                  <c:v>10.9</c:v>
                </c:pt>
                <c:pt idx="160" formatCode="General">
                  <c:v>11.1</c:v>
                </c:pt>
                <c:pt idx="161" formatCode="General">
                  <c:v>10.6</c:v>
                </c:pt>
                <c:pt idx="162" formatCode="General">
                  <c:v>9.1</c:v>
                </c:pt>
                <c:pt idx="163" formatCode="General">
                  <c:v>12.7</c:v>
                </c:pt>
                <c:pt idx="164" formatCode="General">
                  <c:v>12.5</c:v>
                </c:pt>
                <c:pt idx="165" formatCode="General">
                  <c:v>10.7</c:v>
                </c:pt>
                <c:pt idx="166" formatCode="General">
                  <c:v>10.4</c:v>
                </c:pt>
                <c:pt idx="167" formatCode="General">
                  <c:v>10.7</c:v>
                </c:pt>
                <c:pt idx="168" formatCode="General">
                  <c:v>10.8</c:v>
                </c:pt>
                <c:pt idx="169" formatCode="General">
                  <c:v>14.8</c:v>
                </c:pt>
                <c:pt idx="170" formatCode="General">
                  <c:v>8.5</c:v>
                </c:pt>
                <c:pt idx="171" formatCode="General">
                  <c:v>8.1999999999999993</c:v>
                </c:pt>
                <c:pt idx="172" formatCode="General">
                  <c:v>11</c:v>
                </c:pt>
                <c:pt idx="173" formatCode="General">
                  <c:v>10.4</c:v>
                </c:pt>
                <c:pt idx="174" formatCode="General">
                  <c:v>9.1</c:v>
                </c:pt>
                <c:pt idx="175" formatCode="General">
                  <c:v>7.7</c:v>
                </c:pt>
                <c:pt idx="176">
                  <c:v>10.40253279</c:v>
                </c:pt>
                <c:pt idx="177">
                  <c:v>12.422360250000001</c:v>
                </c:pt>
                <c:pt idx="178">
                  <c:v>12.248468941382328</c:v>
                </c:pt>
                <c:pt idx="179">
                  <c:v>13.224181360201511</c:v>
                </c:pt>
                <c:pt idx="180">
                  <c:v>12.396694214876034</c:v>
                </c:pt>
                <c:pt idx="181">
                  <c:v>13.390139987827146</c:v>
                </c:pt>
                <c:pt idx="182" formatCode="General">
                  <c:v>11.21</c:v>
                </c:pt>
                <c:pt idx="183" formatCode="General">
                  <c:v>12.11</c:v>
                </c:pt>
                <c:pt idx="184" formatCode="General">
                  <c:v>11.1</c:v>
                </c:pt>
                <c:pt idx="185" formatCode="General">
                  <c:v>11.1</c:v>
                </c:pt>
                <c:pt idx="186" formatCode="General">
                  <c:v>11.6</c:v>
                </c:pt>
                <c:pt idx="187" formatCode="General">
                  <c:v>10.7</c:v>
                </c:pt>
                <c:pt idx="188" formatCode="General">
                  <c:v>11.4</c:v>
                </c:pt>
                <c:pt idx="189" formatCode="General">
                  <c:v>13</c:v>
                </c:pt>
                <c:pt idx="190" formatCode="General">
                  <c:v>14.4</c:v>
                </c:pt>
                <c:pt idx="191" formatCode="General">
                  <c:v>9.9</c:v>
                </c:pt>
                <c:pt idx="192" formatCode="General">
                  <c:v>9.1999999999999993</c:v>
                </c:pt>
                <c:pt idx="193" formatCode="General">
                  <c:v>10.1</c:v>
                </c:pt>
                <c:pt idx="194">
                  <c:v>12.4508519</c:v>
                </c:pt>
                <c:pt idx="195">
                  <c:v>9.5759233930000001</c:v>
                </c:pt>
                <c:pt idx="196">
                  <c:v>9.87890376</c:v>
                </c:pt>
                <c:pt idx="197">
                  <c:v>10.35322777</c:v>
                </c:pt>
                <c:pt idx="198">
                  <c:v>10.28806584</c:v>
                </c:pt>
              </c:numCache>
            </c:numRef>
          </c:xVal>
          <c:yVal>
            <c:numRef>
              <c:f>tinnulacita!$H$59:$H$257</c:f>
              <c:numCache>
                <c:formatCode>General</c:formatCode>
                <c:ptCount val="199"/>
                <c:pt idx="0">
                  <c:v>6.3440000000000003</c:v>
                </c:pt>
                <c:pt idx="1">
                  <c:v>6.351</c:v>
                </c:pt>
                <c:pt idx="2">
                  <c:v>6.3220000000000001</c:v>
                </c:pt>
                <c:pt idx="3">
                  <c:v>6.91</c:v>
                </c:pt>
                <c:pt idx="4">
                  <c:v>6.33</c:v>
                </c:pt>
                <c:pt idx="5">
                  <c:v>6.01</c:v>
                </c:pt>
                <c:pt idx="6">
                  <c:v>7.76</c:v>
                </c:pt>
                <c:pt idx="7">
                  <c:v>5.47</c:v>
                </c:pt>
                <c:pt idx="8">
                  <c:v>5.8049999999999997</c:v>
                </c:pt>
                <c:pt idx="9">
                  <c:v>5.5069999999999997</c:v>
                </c:pt>
                <c:pt idx="10">
                  <c:v>6.0549999999999997</c:v>
                </c:pt>
                <c:pt idx="11">
                  <c:v>7.6059999999999999</c:v>
                </c:pt>
                <c:pt idx="12">
                  <c:v>7.1</c:v>
                </c:pt>
                <c:pt idx="13">
                  <c:v>7.2</c:v>
                </c:pt>
                <c:pt idx="14">
                  <c:v>6.8</c:v>
                </c:pt>
                <c:pt idx="15">
                  <c:v>6.1109999999999998</c:v>
                </c:pt>
                <c:pt idx="16">
                  <c:v>4.6749999999999998</c:v>
                </c:pt>
                <c:pt idx="17">
                  <c:v>6.5060000000000002</c:v>
                </c:pt>
                <c:pt idx="18">
                  <c:v>5.7489999999999997</c:v>
                </c:pt>
                <c:pt idx="19">
                  <c:v>6.867</c:v>
                </c:pt>
                <c:pt idx="20">
                  <c:v>5.6970000000000001</c:v>
                </c:pt>
                <c:pt idx="21">
                  <c:v>5.8630000000000004</c:v>
                </c:pt>
                <c:pt idx="22">
                  <c:v>6.96</c:v>
                </c:pt>
                <c:pt idx="23">
                  <c:v>7.5960000000000001</c:v>
                </c:pt>
                <c:pt idx="24">
                  <c:v>7.4</c:v>
                </c:pt>
                <c:pt idx="25">
                  <c:v>7.069</c:v>
                </c:pt>
                <c:pt idx="26">
                  <c:v>5.32</c:v>
                </c:pt>
                <c:pt idx="27">
                  <c:v>5.4349999999999996</c:v>
                </c:pt>
                <c:pt idx="28">
                  <c:v>5.5110000000000001</c:v>
                </c:pt>
                <c:pt idx="29">
                  <c:v>5.1120000000000001</c:v>
                </c:pt>
                <c:pt idx="30">
                  <c:v>5.03</c:v>
                </c:pt>
                <c:pt idx="31">
                  <c:v>6.7220000000000004</c:v>
                </c:pt>
                <c:pt idx="32">
                  <c:v>6.7130000000000001</c:v>
                </c:pt>
                <c:pt idx="33">
                  <c:v>6.593</c:v>
                </c:pt>
                <c:pt idx="34">
                  <c:v>6.2469999999999999</c:v>
                </c:pt>
                <c:pt idx="35">
                  <c:v>6.375</c:v>
                </c:pt>
                <c:pt idx="36">
                  <c:v>6.9880000000000004</c:v>
                </c:pt>
                <c:pt idx="37">
                  <c:v>6.6929999999999996</c:v>
                </c:pt>
                <c:pt idx="38">
                  <c:v>7.0369999999999999</c:v>
                </c:pt>
                <c:pt idx="39">
                  <c:v>6.2</c:v>
                </c:pt>
                <c:pt idx="40">
                  <c:v>5.05</c:v>
                </c:pt>
                <c:pt idx="41">
                  <c:v>7.94</c:v>
                </c:pt>
                <c:pt idx="42">
                  <c:v>7.41</c:v>
                </c:pt>
                <c:pt idx="43">
                  <c:v>7.38</c:v>
                </c:pt>
                <c:pt idx="44">
                  <c:v>6.98</c:v>
                </c:pt>
                <c:pt idx="45">
                  <c:v>7.57</c:v>
                </c:pt>
                <c:pt idx="46">
                  <c:v>7.4</c:v>
                </c:pt>
                <c:pt idx="47">
                  <c:v>6.71</c:v>
                </c:pt>
                <c:pt idx="48">
                  <c:v>6.2</c:v>
                </c:pt>
                <c:pt idx="49">
                  <c:v>5.51</c:v>
                </c:pt>
                <c:pt idx="50">
                  <c:v>5.77</c:v>
                </c:pt>
                <c:pt idx="51">
                  <c:v>5.34</c:v>
                </c:pt>
                <c:pt idx="52">
                  <c:v>5.83</c:v>
                </c:pt>
                <c:pt idx="53">
                  <c:v>5.68</c:v>
                </c:pt>
                <c:pt idx="54">
                  <c:v>5.68</c:v>
                </c:pt>
                <c:pt idx="55">
                  <c:v>5.69</c:v>
                </c:pt>
                <c:pt idx="56">
                  <c:v>5.62</c:v>
                </c:pt>
                <c:pt idx="57">
                  <c:v>5.86</c:v>
                </c:pt>
                <c:pt idx="58">
                  <c:v>6.46</c:v>
                </c:pt>
                <c:pt idx="59">
                  <c:v>6.12</c:v>
                </c:pt>
                <c:pt idx="60">
                  <c:v>7.11</c:v>
                </c:pt>
                <c:pt idx="61">
                  <c:v>6.67</c:v>
                </c:pt>
                <c:pt idx="62">
                  <c:v>7.21</c:v>
                </c:pt>
                <c:pt idx="63">
                  <c:v>6.07</c:v>
                </c:pt>
                <c:pt idx="64">
                  <c:v>6.8</c:v>
                </c:pt>
                <c:pt idx="65">
                  <c:v>7</c:v>
                </c:pt>
                <c:pt idx="66">
                  <c:v>5.57</c:v>
                </c:pt>
                <c:pt idx="67">
                  <c:v>5.4</c:v>
                </c:pt>
                <c:pt idx="68">
                  <c:v>5.4</c:v>
                </c:pt>
                <c:pt idx="69">
                  <c:v>5.48</c:v>
                </c:pt>
                <c:pt idx="70">
                  <c:v>5.96</c:v>
                </c:pt>
                <c:pt idx="71">
                  <c:v>5.65</c:v>
                </c:pt>
                <c:pt idx="72">
                  <c:v>5.32</c:v>
                </c:pt>
                <c:pt idx="73">
                  <c:v>5.64</c:v>
                </c:pt>
                <c:pt idx="74">
                  <c:v>5.33</c:v>
                </c:pt>
                <c:pt idx="75">
                  <c:v>4.96</c:v>
                </c:pt>
                <c:pt idx="76">
                  <c:v>5.58</c:v>
                </c:pt>
                <c:pt idx="77">
                  <c:v>5.54</c:v>
                </c:pt>
                <c:pt idx="78">
                  <c:v>5.4</c:v>
                </c:pt>
                <c:pt idx="79">
                  <c:v>5.28</c:v>
                </c:pt>
                <c:pt idx="80">
                  <c:v>5.43</c:v>
                </c:pt>
                <c:pt idx="81">
                  <c:v>4.96</c:v>
                </c:pt>
                <c:pt idx="82">
                  <c:v>5.0999999999999996</c:v>
                </c:pt>
                <c:pt idx="83">
                  <c:v>5.05</c:v>
                </c:pt>
                <c:pt idx="84">
                  <c:v>4.7300000000000004</c:v>
                </c:pt>
                <c:pt idx="85">
                  <c:v>4.87</c:v>
                </c:pt>
                <c:pt idx="86">
                  <c:v>4.99</c:v>
                </c:pt>
                <c:pt idx="87">
                  <c:v>4.96</c:v>
                </c:pt>
                <c:pt idx="88">
                  <c:v>4.7</c:v>
                </c:pt>
                <c:pt idx="89">
                  <c:v>4.9000000000000004</c:v>
                </c:pt>
                <c:pt idx="90">
                  <c:v>5.25</c:v>
                </c:pt>
                <c:pt idx="91">
                  <c:v>4.67</c:v>
                </c:pt>
                <c:pt idx="92">
                  <c:v>4.87</c:v>
                </c:pt>
                <c:pt idx="93">
                  <c:v>4.5999999999999996</c:v>
                </c:pt>
                <c:pt idx="94">
                  <c:v>4.41</c:v>
                </c:pt>
                <c:pt idx="95">
                  <c:v>4.87</c:v>
                </c:pt>
                <c:pt idx="96">
                  <c:v>4.84</c:v>
                </c:pt>
                <c:pt idx="97">
                  <c:v>4.93</c:v>
                </c:pt>
                <c:pt idx="98">
                  <c:v>4.99</c:v>
                </c:pt>
                <c:pt idx="99">
                  <c:v>5</c:v>
                </c:pt>
                <c:pt idx="100">
                  <c:v>5.46</c:v>
                </c:pt>
                <c:pt idx="101">
                  <c:v>4.99</c:v>
                </c:pt>
                <c:pt idx="102">
                  <c:v>4.96</c:v>
                </c:pt>
                <c:pt idx="103">
                  <c:v>4.95</c:v>
                </c:pt>
                <c:pt idx="104">
                  <c:v>4.8099999999999996</c:v>
                </c:pt>
                <c:pt idx="105">
                  <c:v>4.8099999999999996</c:v>
                </c:pt>
                <c:pt idx="106">
                  <c:v>4.87</c:v>
                </c:pt>
                <c:pt idx="107">
                  <c:v>4.67</c:v>
                </c:pt>
                <c:pt idx="108">
                  <c:v>4.55</c:v>
                </c:pt>
                <c:pt idx="109">
                  <c:v>5.6</c:v>
                </c:pt>
                <c:pt idx="110">
                  <c:v>5.04</c:v>
                </c:pt>
                <c:pt idx="111">
                  <c:v>4.8899999999999997</c:v>
                </c:pt>
                <c:pt idx="112">
                  <c:v>5.37</c:v>
                </c:pt>
                <c:pt idx="113">
                  <c:v>5.0199999999999996</c:v>
                </c:pt>
                <c:pt idx="114">
                  <c:v>4.9000000000000004</c:v>
                </c:pt>
                <c:pt idx="115">
                  <c:v>4.8099999999999996</c:v>
                </c:pt>
                <c:pt idx="116">
                  <c:v>4.9000000000000004</c:v>
                </c:pt>
                <c:pt idx="117">
                  <c:v>5.75</c:v>
                </c:pt>
                <c:pt idx="118">
                  <c:v>4.99</c:v>
                </c:pt>
                <c:pt idx="119">
                  <c:v>5.45</c:v>
                </c:pt>
                <c:pt idx="120">
                  <c:v>5.54</c:v>
                </c:pt>
                <c:pt idx="121">
                  <c:v>5.56</c:v>
                </c:pt>
                <c:pt idx="122">
                  <c:v>6.05</c:v>
                </c:pt>
                <c:pt idx="123">
                  <c:v>6.67</c:v>
                </c:pt>
                <c:pt idx="124">
                  <c:v>6.38</c:v>
                </c:pt>
                <c:pt idx="125">
                  <c:v>5.1660000000000004</c:v>
                </c:pt>
                <c:pt idx="126">
                  <c:v>5.37</c:v>
                </c:pt>
                <c:pt idx="127">
                  <c:v>6.1630000000000003</c:v>
                </c:pt>
                <c:pt idx="128">
                  <c:v>6.375</c:v>
                </c:pt>
                <c:pt idx="129">
                  <c:v>6.0720000000000001</c:v>
                </c:pt>
                <c:pt idx="130">
                  <c:v>6.1139999999999999</c:v>
                </c:pt>
                <c:pt idx="131">
                  <c:v>5.9210000000000003</c:v>
                </c:pt>
                <c:pt idx="132">
                  <c:v>5.9539999999999997</c:v>
                </c:pt>
                <c:pt idx="133">
                  <c:v>5.6130000000000004</c:v>
                </c:pt>
                <c:pt idx="134">
                  <c:v>6.17</c:v>
                </c:pt>
                <c:pt idx="135">
                  <c:v>6.24</c:v>
                </c:pt>
                <c:pt idx="136">
                  <c:v>5.83</c:v>
                </c:pt>
                <c:pt idx="137">
                  <c:v>5.83</c:v>
                </c:pt>
                <c:pt idx="138">
                  <c:v>5.05</c:v>
                </c:pt>
                <c:pt idx="139">
                  <c:v>5.19</c:v>
                </c:pt>
                <c:pt idx="140">
                  <c:v>5.43</c:v>
                </c:pt>
                <c:pt idx="141">
                  <c:v>7.2350000000000003</c:v>
                </c:pt>
                <c:pt idx="142">
                  <c:v>5.5</c:v>
                </c:pt>
                <c:pt idx="143">
                  <c:v>5.7</c:v>
                </c:pt>
                <c:pt idx="144">
                  <c:v>4.67</c:v>
                </c:pt>
                <c:pt idx="145">
                  <c:v>5.27</c:v>
                </c:pt>
                <c:pt idx="146">
                  <c:v>5.75</c:v>
                </c:pt>
                <c:pt idx="147">
                  <c:v>6.859</c:v>
                </c:pt>
                <c:pt idx="148">
                  <c:v>5.96</c:v>
                </c:pt>
                <c:pt idx="149">
                  <c:v>5.8</c:v>
                </c:pt>
                <c:pt idx="150">
                  <c:v>5.8</c:v>
                </c:pt>
                <c:pt idx="151">
                  <c:v>6</c:v>
                </c:pt>
                <c:pt idx="152">
                  <c:v>5.9</c:v>
                </c:pt>
                <c:pt idx="153">
                  <c:v>6</c:v>
                </c:pt>
                <c:pt idx="154">
                  <c:v>6</c:v>
                </c:pt>
                <c:pt idx="155">
                  <c:v>4.95</c:v>
                </c:pt>
                <c:pt idx="156">
                  <c:v>5.14</c:v>
                </c:pt>
                <c:pt idx="157">
                  <c:v>5.62</c:v>
                </c:pt>
                <c:pt idx="158">
                  <c:v>4.88</c:v>
                </c:pt>
                <c:pt idx="159">
                  <c:v>5.92</c:v>
                </c:pt>
                <c:pt idx="160">
                  <c:v>6.38</c:v>
                </c:pt>
                <c:pt idx="161">
                  <c:v>6.1</c:v>
                </c:pt>
                <c:pt idx="162">
                  <c:v>5.24</c:v>
                </c:pt>
                <c:pt idx="163">
                  <c:v>6.81</c:v>
                </c:pt>
                <c:pt idx="164">
                  <c:v>6.76</c:v>
                </c:pt>
                <c:pt idx="165">
                  <c:v>4.8310000000000004</c:v>
                </c:pt>
                <c:pt idx="166">
                  <c:v>5.1440000000000001</c:v>
                </c:pt>
                <c:pt idx="167">
                  <c:v>5.5209999999999999</c:v>
                </c:pt>
                <c:pt idx="168">
                  <c:v>5.2969999999999997</c:v>
                </c:pt>
                <c:pt idx="169">
                  <c:v>7.6479999999999997</c:v>
                </c:pt>
                <c:pt idx="170">
                  <c:v>5.1239999999999997</c:v>
                </c:pt>
                <c:pt idx="171">
                  <c:v>5.1150000000000002</c:v>
                </c:pt>
                <c:pt idx="172">
                  <c:v>5.9980000000000002</c:v>
                </c:pt>
                <c:pt idx="173">
                  <c:v>5.7960000000000003</c:v>
                </c:pt>
                <c:pt idx="174">
                  <c:v>5.1379999999999999</c:v>
                </c:pt>
                <c:pt idx="175">
                  <c:v>4.8630000000000004</c:v>
                </c:pt>
                <c:pt idx="176">
                  <c:v>5.6989999999999998</c:v>
                </c:pt>
                <c:pt idx="177">
                  <c:v>6.4850000000000003</c:v>
                </c:pt>
                <c:pt idx="178">
                  <c:v>6.1790000000000003</c:v>
                </c:pt>
                <c:pt idx="179">
                  <c:v>5.8010000000000002</c:v>
                </c:pt>
                <c:pt idx="180">
                  <c:v>6.3639999999999999</c:v>
                </c:pt>
                <c:pt idx="181">
                  <c:v>6.1189999999999998</c:v>
                </c:pt>
                <c:pt idx="182">
                  <c:v>6.24</c:v>
                </c:pt>
                <c:pt idx="183">
                  <c:v>6.36</c:v>
                </c:pt>
                <c:pt idx="184">
                  <c:v>5.8</c:v>
                </c:pt>
                <c:pt idx="185">
                  <c:v>5.8</c:v>
                </c:pt>
                <c:pt idx="186">
                  <c:v>6</c:v>
                </c:pt>
                <c:pt idx="187">
                  <c:v>5.9</c:v>
                </c:pt>
                <c:pt idx="188">
                  <c:v>5.95</c:v>
                </c:pt>
                <c:pt idx="189">
                  <c:v>7.101</c:v>
                </c:pt>
                <c:pt idx="190">
                  <c:v>7.5339999999999998</c:v>
                </c:pt>
                <c:pt idx="191">
                  <c:v>5.0030000000000001</c:v>
                </c:pt>
                <c:pt idx="192">
                  <c:v>4.8739999999999997</c:v>
                </c:pt>
                <c:pt idx="193">
                  <c:v>5.7990000000000004</c:v>
                </c:pt>
                <c:pt idx="194">
                  <c:v>6.4870000000000001</c:v>
                </c:pt>
                <c:pt idx="195">
                  <c:v>5.4889999999999999</c:v>
                </c:pt>
                <c:pt idx="196">
                  <c:v>5.3920000000000003</c:v>
                </c:pt>
                <c:pt idx="197">
                  <c:v>5.8550000000000004</c:v>
                </c:pt>
                <c:pt idx="198">
                  <c:v>5.4109999999999996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23360"/>
        <c:axId val="108624896"/>
      </c:scatterChart>
      <c:valAx>
        <c:axId val="108623360"/>
        <c:scaling>
          <c:orientation val="minMax"/>
          <c:max val="16"/>
          <c:min val="7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624896"/>
        <c:crosses val="autoZero"/>
        <c:crossBetween val="midCat"/>
      </c:valAx>
      <c:valAx>
        <c:axId val="108624896"/>
        <c:scaling>
          <c:orientation val="minMax"/>
          <c:max val="9"/>
          <c:min val="4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623360"/>
        <c:crosses val="autoZero"/>
        <c:crossBetween val="midCat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6.7510936132983519E-3"/>
                  <c:y val="0.51341426071740937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tinnulacita!$G$85:$G$257</c:f>
              <c:numCache>
                <c:formatCode>General</c:formatCode>
                <c:ptCount val="173"/>
                <c:pt idx="0">
                  <c:v>9.4</c:v>
                </c:pt>
                <c:pt idx="1">
                  <c:v>9.9</c:v>
                </c:pt>
                <c:pt idx="2">
                  <c:v>10.199999999999999</c:v>
                </c:pt>
                <c:pt idx="3">
                  <c:v>10.4</c:v>
                </c:pt>
                <c:pt idx="4">
                  <c:v>9.4</c:v>
                </c:pt>
                <c:pt idx="5" formatCode="0.0">
                  <c:v>12.84875184</c:v>
                </c:pt>
                <c:pt idx="6" formatCode="0.0">
                  <c:v>13.326752219999999</c:v>
                </c:pt>
                <c:pt idx="7" formatCode="0.0">
                  <c:v>12.95465869</c:v>
                </c:pt>
                <c:pt idx="8" formatCode="0.0">
                  <c:v>12.820512819999999</c:v>
                </c:pt>
                <c:pt idx="9" formatCode="0.0">
                  <c:v>12.58992806</c:v>
                </c:pt>
                <c:pt idx="10" formatCode="0.0">
                  <c:v>13.114754100000001</c:v>
                </c:pt>
                <c:pt idx="11" formatCode="0.0">
                  <c:v>12.734347359999999</c:v>
                </c:pt>
                <c:pt idx="12" formatCode="0.0">
                  <c:v>13.651877130000001</c:v>
                </c:pt>
                <c:pt idx="13">
                  <c:v>11.65</c:v>
                </c:pt>
                <c:pt idx="14">
                  <c:v>7.89</c:v>
                </c:pt>
                <c:pt idx="15">
                  <c:v>15.1</c:v>
                </c:pt>
                <c:pt idx="16">
                  <c:v>14.3</c:v>
                </c:pt>
                <c:pt idx="17">
                  <c:v>14.3</c:v>
                </c:pt>
                <c:pt idx="18">
                  <c:v>14.8</c:v>
                </c:pt>
                <c:pt idx="19">
                  <c:v>15.4</c:v>
                </c:pt>
                <c:pt idx="20">
                  <c:v>13.5</c:v>
                </c:pt>
                <c:pt idx="21">
                  <c:v>13.4</c:v>
                </c:pt>
                <c:pt idx="22">
                  <c:v>12.6</c:v>
                </c:pt>
                <c:pt idx="23">
                  <c:v>11.2</c:v>
                </c:pt>
                <c:pt idx="24">
                  <c:v>11.2</c:v>
                </c:pt>
                <c:pt idx="25">
                  <c:v>11.8</c:v>
                </c:pt>
                <c:pt idx="26">
                  <c:v>11.3</c:v>
                </c:pt>
                <c:pt idx="27">
                  <c:v>11.6</c:v>
                </c:pt>
                <c:pt idx="28">
                  <c:v>11.7</c:v>
                </c:pt>
                <c:pt idx="29">
                  <c:v>12.1</c:v>
                </c:pt>
                <c:pt idx="30">
                  <c:v>11</c:v>
                </c:pt>
                <c:pt idx="31">
                  <c:v>11.9</c:v>
                </c:pt>
                <c:pt idx="32">
                  <c:v>12.6</c:v>
                </c:pt>
                <c:pt idx="33">
                  <c:v>12.5</c:v>
                </c:pt>
                <c:pt idx="34">
                  <c:v>13.48</c:v>
                </c:pt>
                <c:pt idx="35">
                  <c:v>13.14</c:v>
                </c:pt>
                <c:pt idx="36">
                  <c:v>13.51</c:v>
                </c:pt>
                <c:pt idx="37">
                  <c:v>11.3</c:v>
                </c:pt>
                <c:pt idx="38">
                  <c:v>12.1</c:v>
                </c:pt>
                <c:pt idx="39">
                  <c:v>13.45</c:v>
                </c:pt>
                <c:pt idx="40">
                  <c:v>11.56</c:v>
                </c:pt>
                <c:pt idx="41">
                  <c:v>9.73</c:v>
                </c:pt>
                <c:pt idx="42">
                  <c:v>9.6199999999999992</c:v>
                </c:pt>
                <c:pt idx="43">
                  <c:v>9.86</c:v>
                </c:pt>
                <c:pt idx="44">
                  <c:v>10.97</c:v>
                </c:pt>
                <c:pt idx="45">
                  <c:v>11.17</c:v>
                </c:pt>
                <c:pt idx="46">
                  <c:v>9.99</c:v>
                </c:pt>
                <c:pt idx="47">
                  <c:v>11.08</c:v>
                </c:pt>
                <c:pt idx="48">
                  <c:v>10.029999999999999</c:v>
                </c:pt>
                <c:pt idx="49">
                  <c:v>9.89</c:v>
                </c:pt>
                <c:pt idx="50">
                  <c:v>11.18</c:v>
                </c:pt>
                <c:pt idx="51">
                  <c:v>11.24</c:v>
                </c:pt>
                <c:pt idx="52">
                  <c:v>10.01</c:v>
                </c:pt>
                <c:pt idx="53">
                  <c:v>8.2100000000000009</c:v>
                </c:pt>
                <c:pt idx="54">
                  <c:v>9.24</c:v>
                </c:pt>
                <c:pt idx="55">
                  <c:v>8.7899999999999991</c:v>
                </c:pt>
                <c:pt idx="56">
                  <c:v>8.61</c:v>
                </c:pt>
                <c:pt idx="57">
                  <c:v>8.6999999999999993</c:v>
                </c:pt>
                <c:pt idx="58">
                  <c:v>8.42</c:v>
                </c:pt>
                <c:pt idx="59">
                  <c:v>8.6300000000000008</c:v>
                </c:pt>
                <c:pt idx="60">
                  <c:v>8.5500000000000007</c:v>
                </c:pt>
                <c:pt idx="61">
                  <c:v>8.4</c:v>
                </c:pt>
                <c:pt idx="62">
                  <c:v>9.09</c:v>
                </c:pt>
                <c:pt idx="63">
                  <c:v>7.89</c:v>
                </c:pt>
                <c:pt idx="64">
                  <c:v>8.08</c:v>
                </c:pt>
                <c:pt idx="65">
                  <c:v>8.84</c:v>
                </c:pt>
                <c:pt idx="66">
                  <c:v>8.94</c:v>
                </c:pt>
                <c:pt idx="67">
                  <c:v>8.25</c:v>
                </c:pt>
                <c:pt idx="68">
                  <c:v>8.52</c:v>
                </c:pt>
                <c:pt idx="69">
                  <c:v>9.27</c:v>
                </c:pt>
                <c:pt idx="70">
                  <c:v>8.56</c:v>
                </c:pt>
                <c:pt idx="71">
                  <c:v>8.7200000000000006</c:v>
                </c:pt>
                <c:pt idx="72">
                  <c:v>9.73</c:v>
                </c:pt>
                <c:pt idx="73">
                  <c:v>8.58</c:v>
                </c:pt>
                <c:pt idx="74">
                  <c:v>8.9</c:v>
                </c:pt>
                <c:pt idx="75">
                  <c:v>8.52</c:v>
                </c:pt>
                <c:pt idx="76">
                  <c:v>8.58</c:v>
                </c:pt>
                <c:pt idx="77">
                  <c:v>8.16</c:v>
                </c:pt>
                <c:pt idx="78">
                  <c:v>9</c:v>
                </c:pt>
                <c:pt idx="79">
                  <c:v>9.06</c:v>
                </c:pt>
                <c:pt idx="80">
                  <c:v>7.96</c:v>
                </c:pt>
                <c:pt idx="81">
                  <c:v>8.4</c:v>
                </c:pt>
                <c:pt idx="82">
                  <c:v>8.0500000000000007</c:v>
                </c:pt>
                <c:pt idx="83">
                  <c:v>8.67</c:v>
                </c:pt>
                <c:pt idx="84">
                  <c:v>8.0299999999999994</c:v>
                </c:pt>
                <c:pt idx="85">
                  <c:v>8.64</c:v>
                </c:pt>
                <c:pt idx="86">
                  <c:v>10.68</c:v>
                </c:pt>
                <c:pt idx="87">
                  <c:v>7.73</c:v>
                </c:pt>
                <c:pt idx="88">
                  <c:v>7.59</c:v>
                </c:pt>
                <c:pt idx="89">
                  <c:v>8.26</c:v>
                </c:pt>
                <c:pt idx="90">
                  <c:v>7.85</c:v>
                </c:pt>
                <c:pt idx="91">
                  <c:v>8.02</c:v>
                </c:pt>
                <c:pt idx="92">
                  <c:v>7.87</c:v>
                </c:pt>
                <c:pt idx="93">
                  <c:v>11.4</c:v>
                </c:pt>
                <c:pt idx="94">
                  <c:v>11.8</c:v>
                </c:pt>
                <c:pt idx="95">
                  <c:v>10.6</c:v>
                </c:pt>
                <c:pt idx="96">
                  <c:v>11.7</c:v>
                </c:pt>
                <c:pt idx="97">
                  <c:v>11.3</c:v>
                </c:pt>
                <c:pt idx="98">
                  <c:v>10.4</c:v>
                </c:pt>
                <c:pt idx="99">
                  <c:v>11.1</c:v>
                </c:pt>
                <c:pt idx="100">
                  <c:v>9.8000000000000007</c:v>
                </c:pt>
                <c:pt idx="101">
                  <c:v>12.1</c:v>
                </c:pt>
                <c:pt idx="102">
                  <c:v>12.1</c:v>
                </c:pt>
                <c:pt idx="103">
                  <c:v>11.8</c:v>
                </c:pt>
                <c:pt idx="104">
                  <c:v>11.8</c:v>
                </c:pt>
                <c:pt idx="105">
                  <c:v>11.1</c:v>
                </c:pt>
                <c:pt idx="106">
                  <c:v>11.4</c:v>
                </c:pt>
                <c:pt idx="107">
                  <c:v>11.1</c:v>
                </c:pt>
                <c:pt idx="108">
                  <c:v>13.1</c:v>
                </c:pt>
                <c:pt idx="109">
                  <c:v>11.8</c:v>
                </c:pt>
                <c:pt idx="110">
                  <c:v>11.3</c:v>
                </c:pt>
                <c:pt idx="111">
                  <c:v>11.78</c:v>
                </c:pt>
                <c:pt idx="112">
                  <c:v>10.54</c:v>
                </c:pt>
                <c:pt idx="113">
                  <c:v>9.48</c:v>
                </c:pt>
                <c:pt idx="114">
                  <c:v>10.58</c:v>
                </c:pt>
                <c:pt idx="115">
                  <c:v>13.8</c:v>
                </c:pt>
                <c:pt idx="116">
                  <c:v>10.09</c:v>
                </c:pt>
                <c:pt idx="117">
                  <c:v>8.8699999999999992</c:v>
                </c:pt>
                <c:pt idx="118">
                  <c:v>7.55</c:v>
                </c:pt>
                <c:pt idx="119">
                  <c:v>10.6</c:v>
                </c:pt>
                <c:pt idx="120">
                  <c:v>10.46</c:v>
                </c:pt>
                <c:pt idx="121">
                  <c:v>14.6</c:v>
                </c:pt>
                <c:pt idx="122">
                  <c:v>11.4</c:v>
                </c:pt>
                <c:pt idx="123">
                  <c:v>11.1</c:v>
                </c:pt>
                <c:pt idx="124">
                  <c:v>11.1</c:v>
                </c:pt>
                <c:pt idx="125">
                  <c:v>11.6</c:v>
                </c:pt>
                <c:pt idx="126">
                  <c:v>10.5</c:v>
                </c:pt>
                <c:pt idx="127">
                  <c:v>11.3</c:v>
                </c:pt>
                <c:pt idx="128">
                  <c:v>11.4</c:v>
                </c:pt>
                <c:pt idx="129">
                  <c:v>8.4</c:v>
                </c:pt>
                <c:pt idx="130">
                  <c:v>9.1999999999999993</c:v>
                </c:pt>
                <c:pt idx="131">
                  <c:v>10.199999999999999</c:v>
                </c:pt>
                <c:pt idx="132">
                  <c:v>8.6999999999999993</c:v>
                </c:pt>
                <c:pt idx="133">
                  <c:v>10.9</c:v>
                </c:pt>
                <c:pt idx="134">
                  <c:v>11.1</c:v>
                </c:pt>
                <c:pt idx="135">
                  <c:v>10.6</c:v>
                </c:pt>
                <c:pt idx="136">
                  <c:v>9.1</c:v>
                </c:pt>
                <c:pt idx="137">
                  <c:v>12.7</c:v>
                </c:pt>
                <c:pt idx="138">
                  <c:v>12.5</c:v>
                </c:pt>
                <c:pt idx="139">
                  <c:v>10.7</c:v>
                </c:pt>
                <c:pt idx="140">
                  <c:v>10.4</c:v>
                </c:pt>
                <c:pt idx="141">
                  <c:v>10.7</c:v>
                </c:pt>
                <c:pt idx="142">
                  <c:v>10.8</c:v>
                </c:pt>
                <c:pt idx="143">
                  <c:v>14.8</c:v>
                </c:pt>
                <c:pt idx="144">
                  <c:v>8.5</c:v>
                </c:pt>
                <c:pt idx="145">
                  <c:v>8.1999999999999993</c:v>
                </c:pt>
                <c:pt idx="146">
                  <c:v>11</c:v>
                </c:pt>
                <c:pt idx="147">
                  <c:v>10.4</c:v>
                </c:pt>
                <c:pt idx="148">
                  <c:v>9.1</c:v>
                </c:pt>
                <c:pt idx="149">
                  <c:v>7.7</c:v>
                </c:pt>
                <c:pt idx="150" formatCode="0.0">
                  <c:v>10.40253279</c:v>
                </c:pt>
                <c:pt idx="151" formatCode="0.0">
                  <c:v>12.422360250000001</c:v>
                </c:pt>
                <c:pt idx="152" formatCode="0.0">
                  <c:v>12.248468941382328</c:v>
                </c:pt>
                <c:pt idx="153" formatCode="0.0">
                  <c:v>13.224181360201511</c:v>
                </c:pt>
                <c:pt idx="154" formatCode="0.0">
                  <c:v>12.396694214876034</c:v>
                </c:pt>
                <c:pt idx="155" formatCode="0.0">
                  <c:v>13.390139987827146</c:v>
                </c:pt>
                <c:pt idx="156">
                  <c:v>11.21</c:v>
                </c:pt>
                <c:pt idx="157">
                  <c:v>12.11</c:v>
                </c:pt>
                <c:pt idx="158">
                  <c:v>11.1</c:v>
                </c:pt>
                <c:pt idx="159">
                  <c:v>11.1</c:v>
                </c:pt>
                <c:pt idx="160">
                  <c:v>11.6</c:v>
                </c:pt>
                <c:pt idx="161">
                  <c:v>10.7</c:v>
                </c:pt>
                <c:pt idx="162">
                  <c:v>11.4</c:v>
                </c:pt>
                <c:pt idx="163">
                  <c:v>13</c:v>
                </c:pt>
                <c:pt idx="164">
                  <c:v>14.4</c:v>
                </c:pt>
                <c:pt idx="165">
                  <c:v>9.9</c:v>
                </c:pt>
                <c:pt idx="166">
                  <c:v>9.1999999999999993</c:v>
                </c:pt>
                <c:pt idx="167">
                  <c:v>10.1</c:v>
                </c:pt>
                <c:pt idx="168" formatCode="0.0">
                  <c:v>12.4508519</c:v>
                </c:pt>
                <c:pt idx="169" formatCode="0.0">
                  <c:v>9.5759233930000001</c:v>
                </c:pt>
                <c:pt idx="170" formatCode="0.0">
                  <c:v>9.87890376</c:v>
                </c:pt>
                <c:pt idx="171" formatCode="0.0">
                  <c:v>10.35322777</c:v>
                </c:pt>
                <c:pt idx="172" formatCode="0.0">
                  <c:v>10.28806584</c:v>
                </c:pt>
              </c:numCache>
            </c:numRef>
          </c:xVal>
          <c:yVal>
            <c:numRef>
              <c:f>tinnulacita!$H$85:$H$257</c:f>
              <c:numCache>
                <c:formatCode>General</c:formatCode>
                <c:ptCount val="173"/>
                <c:pt idx="0">
                  <c:v>5.32</c:v>
                </c:pt>
                <c:pt idx="1">
                  <c:v>5.4349999999999996</c:v>
                </c:pt>
                <c:pt idx="2">
                  <c:v>5.5110000000000001</c:v>
                </c:pt>
                <c:pt idx="3">
                  <c:v>5.1120000000000001</c:v>
                </c:pt>
                <c:pt idx="4">
                  <c:v>5.03</c:v>
                </c:pt>
                <c:pt idx="5">
                  <c:v>6.7220000000000004</c:v>
                </c:pt>
                <c:pt idx="6">
                  <c:v>6.7130000000000001</c:v>
                </c:pt>
                <c:pt idx="7">
                  <c:v>6.593</c:v>
                </c:pt>
                <c:pt idx="8">
                  <c:v>6.2469999999999999</c:v>
                </c:pt>
                <c:pt idx="9">
                  <c:v>6.375</c:v>
                </c:pt>
                <c:pt idx="10">
                  <c:v>6.9880000000000004</c:v>
                </c:pt>
                <c:pt idx="11">
                  <c:v>6.6929999999999996</c:v>
                </c:pt>
                <c:pt idx="12">
                  <c:v>7.0369999999999999</c:v>
                </c:pt>
                <c:pt idx="13">
                  <c:v>6.2</c:v>
                </c:pt>
                <c:pt idx="14">
                  <c:v>5.05</c:v>
                </c:pt>
                <c:pt idx="15">
                  <c:v>7.94</c:v>
                </c:pt>
                <c:pt idx="16">
                  <c:v>7.41</c:v>
                </c:pt>
                <c:pt idx="17">
                  <c:v>7.38</c:v>
                </c:pt>
                <c:pt idx="18">
                  <c:v>6.98</c:v>
                </c:pt>
                <c:pt idx="19">
                  <c:v>7.57</c:v>
                </c:pt>
                <c:pt idx="20">
                  <c:v>7.4</c:v>
                </c:pt>
                <c:pt idx="21">
                  <c:v>6.71</c:v>
                </c:pt>
                <c:pt idx="22">
                  <c:v>6.2</c:v>
                </c:pt>
                <c:pt idx="23">
                  <c:v>5.51</c:v>
                </c:pt>
                <c:pt idx="24">
                  <c:v>5.77</c:v>
                </c:pt>
                <c:pt idx="25">
                  <c:v>5.34</c:v>
                </c:pt>
                <c:pt idx="26">
                  <c:v>5.83</c:v>
                </c:pt>
                <c:pt idx="27">
                  <c:v>5.68</c:v>
                </c:pt>
                <c:pt idx="28">
                  <c:v>5.68</c:v>
                </c:pt>
                <c:pt idx="29">
                  <c:v>5.69</c:v>
                </c:pt>
                <c:pt idx="30">
                  <c:v>5.62</c:v>
                </c:pt>
                <c:pt idx="31">
                  <c:v>5.86</c:v>
                </c:pt>
                <c:pt idx="32">
                  <c:v>6.46</c:v>
                </c:pt>
                <c:pt idx="33">
                  <c:v>6.12</c:v>
                </c:pt>
                <c:pt idx="34">
                  <c:v>7.11</c:v>
                </c:pt>
                <c:pt idx="35">
                  <c:v>6.67</c:v>
                </c:pt>
                <c:pt idx="36">
                  <c:v>7.21</c:v>
                </c:pt>
                <c:pt idx="37">
                  <c:v>6.07</c:v>
                </c:pt>
                <c:pt idx="38">
                  <c:v>6.8</c:v>
                </c:pt>
                <c:pt idx="39">
                  <c:v>7</c:v>
                </c:pt>
                <c:pt idx="40">
                  <c:v>5.57</c:v>
                </c:pt>
                <c:pt idx="41">
                  <c:v>5.4</c:v>
                </c:pt>
                <c:pt idx="42">
                  <c:v>5.4</c:v>
                </c:pt>
                <c:pt idx="43">
                  <c:v>5.48</c:v>
                </c:pt>
                <c:pt idx="44">
                  <c:v>5.96</c:v>
                </c:pt>
                <c:pt idx="45">
                  <c:v>5.65</c:v>
                </c:pt>
                <c:pt idx="46">
                  <c:v>5.32</c:v>
                </c:pt>
                <c:pt idx="47">
                  <c:v>5.64</c:v>
                </c:pt>
                <c:pt idx="48">
                  <c:v>5.33</c:v>
                </c:pt>
                <c:pt idx="49">
                  <c:v>4.96</c:v>
                </c:pt>
                <c:pt idx="50">
                  <c:v>5.58</c:v>
                </c:pt>
                <c:pt idx="51">
                  <c:v>5.54</c:v>
                </c:pt>
                <c:pt idx="52">
                  <c:v>5.4</c:v>
                </c:pt>
                <c:pt idx="53">
                  <c:v>5.28</c:v>
                </c:pt>
                <c:pt idx="54">
                  <c:v>5.43</c:v>
                </c:pt>
                <c:pt idx="55">
                  <c:v>4.96</c:v>
                </c:pt>
                <c:pt idx="56">
                  <c:v>5.0999999999999996</c:v>
                </c:pt>
                <c:pt idx="57">
                  <c:v>5.05</c:v>
                </c:pt>
                <c:pt idx="58">
                  <c:v>4.7300000000000004</c:v>
                </c:pt>
                <c:pt idx="59">
                  <c:v>4.87</c:v>
                </c:pt>
                <c:pt idx="60">
                  <c:v>4.99</c:v>
                </c:pt>
                <c:pt idx="61">
                  <c:v>4.96</c:v>
                </c:pt>
                <c:pt idx="62">
                  <c:v>4.7</c:v>
                </c:pt>
                <c:pt idx="63">
                  <c:v>4.9000000000000004</c:v>
                </c:pt>
                <c:pt idx="64">
                  <c:v>5.25</c:v>
                </c:pt>
                <c:pt idx="65">
                  <c:v>4.67</c:v>
                </c:pt>
                <c:pt idx="66">
                  <c:v>4.87</c:v>
                </c:pt>
                <c:pt idx="67">
                  <c:v>4.5999999999999996</c:v>
                </c:pt>
                <c:pt idx="68">
                  <c:v>4.41</c:v>
                </c:pt>
                <c:pt idx="69">
                  <c:v>4.87</c:v>
                </c:pt>
                <c:pt idx="70">
                  <c:v>4.84</c:v>
                </c:pt>
                <c:pt idx="71">
                  <c:v>4.93</c:v>
                </c:pt>
                <c:pt idx="72">
                  <c:v>4.99</c:v>
                </c:pt>
                <c:pt idx="73">
                  <c:v>5</c:v>
                </c:pt>
                <c:pt idx="74">
                  <c:v>5.46</c:v>
                </c:pt>
                <c:pt idx="75">
                  <c:v>4.99</c:v>
                </c:pt>
                <c:pt idx="76">
                  <c:v>4.96</c:v>
                </c:pt>
                <c:pt idx="77">
                  <c:v>4.95</c:v>
                </c:pt>
                <c:pt idx="78">
                  <c:v>4.8099999999999996</c:v>
                </c:pt>
                <c:pt idx="79">
                  <c:v>4.8099999999999996</c:v>
                </c:pt>
                <c:pt idx="80">
                  <c:v>4.87</c:v>
                </c:pt>
                <c:pt idx="81">
                  <c:v>4.67</c:v>
                </c:pt>
                <c:pt idx="82">
                  <c:v>4.55</c:v>
                </c:pt>
                <c:pt idx="83">
                  <c:v>5.6</c:v>
                </c:pt>
                <c:pt idx="84">
                  <c:v>5.04</c:v>
                </c:pt>
                <c:pt idx="85">
                  <c:v>4.8899999999999997</c:v>
                </c:pt>
                <c:pt idx="86">
                  <c:v>5.37</c:v>
                </c:pt>
                <c:pt idx="87">
                  <c:v>5.0199999999999996</c:v>
                </c:pt>
                <c:pt idx="88">
                  <c:v>4.9000000000000004</c:v>
                </c:pt>
                <c:pt idx="89">
                  <c:v>4.8099999999999996</c:v>
                </c:pt>
                <c:pt idx="90">
                  <c:v>4.9000000000000004</c:v>
                </c:pt>
                <c:pt idx="91">
                  <c:v>5.75</c:v>
                </c:pt>
                <c:pt idx="92">
                  <c:v>4.99</c:v>
                </c:pt>
                <c:pt idx="93">
                  <c:v>5.45</c:v>
                </c:pt>
                <c:pt idx="94">
                  <c:v>5.54</c:v>
                </c:pt>
                <c:pt idx="95">
                  <c:v>5.56</c:v>
                </c:pt>
                <c:pt idx="96">
                  <c:v>6.05</c:v>
                </c:pt>
                <c:pt idx="97">
                  <c:v>6.67</c:v>
                </c:pt>
                <c:pt idx="98">
                  <c:v>6.38</c:v>
                </c:pt>
                <c:pt idx="99">
                  <c:v>5.1660000000000004</c:v>
                </c:pt>
                <c:pt idx="100">
                  <c:v>5.37</c:v>
                </c:pt>
                <c:pt idx="101">
                  <c:v>6.1630000000000003</c:v>
                </c:pt>
                <c:pt idx="102">
                  <c:v>6.375</c:v>
                </c:pt>
                <c:pt idx="103">
                  <c:v>6.0720000000000001</c:v>
                </c:pt>
                <c:pt idx="104">
                  <c:v>6.1139999999999999</c:v>
                </c:pt>
                <c:pt idx="105">
                  <c:v>5.9210000000000003</c:v>
                </c:pt>
                <c:pt idx="106">
                  <c:v>5.9539999999999997</c:v>
                </c:pt>
                <c:pt idx="107">
                  <c:v>5.6130000000000004</c:v>
                </c:pt>
                <c:pt idx="108">
                  <c:v>6.17</c:v>
                </c:pt>
                <c:pt idx="109">
                  <c:v>6.24</c:v>
                </c:pt>
                <c:pt idx="110">
                  <c:v>5.83</c:v>
                </c:pt>
                <c:pt idx="111">
                  <c:v>5.83</c:v>
                </c:pt>
                <c:pt idx="112">
                  <c:v>5.05</c:v>
                </c:pt>
                <c:pt idx="113">
                  <c:v>5.19</c:v>
                </c:pt>
                <c:pt idx="114">
                  <c:v>5.43</c:v>
                </c:pt>
                <c:pt idx="115">
                  <c:v>7.2350000000000003</c:v>
                </c:pt>
                <c:pt idx="116">
                  <c:v>5.5</c:v>
                </c:pt>
                <c:pt idx="117">
                  <c:v>5.7</c:v>
                </c:pt>
                <c:pt idx="118">
                  <c:v>4.67</c:v>
                </c:pt>
                <c:pt idx="119">
                  <c:v>5.27</c:v>
                </c:pt>
                <c:pt idx="120">
                  <c:v>5.75</c:v>
                </c:pt>
                <c:pt idx="121">
                  <c:v>6.859</c:v>
                </c:pt>
                <c:pt idx="122">
                  <c:v>5.96</c:v>
                </c:pt>
                <c:pt idx="123">
                  <c:v>5.8</c:v>
                </c:pt>
                <c:pt idx="124">
                  <c:v>5.8</c:v>
                </c:pt>
                <c:pt idx="125">
                  <c:v>6</c:v>
                </c:pt>
                <c:pt idx="126">
                  <c:v>5.9</c:v>
                </c:pt>
                <c:pt idx="127">
                  <c:v>6</c:v>
                </c:pt>
                <c:pt idx="128">
                  <c:v>6</c:v>
                </c:pt>
                <c:pt idx="129">
                  <c:v>4.95</c:v>
                </c:pt>
                <c:pt idx="130">
                  <c:v>5.14</c:v>
                </c:pt>
                <c:pt idx="131">
                  <c:v>5.62</c:v>
                </c:pt>
                <c:pt idx="132">
                  <c:v>4.88</c:v>
                </c:pt>
                <c:pt idx="133">
                  <c:v>5.92</c:v>
                </c:pt>
                <c:pt idx="134">
                  <c:v>6.38</c:v>
                </c:pt>
                <c:pt idx="135">
                  <c:v>6.1</c:v>
                </c:pt>
                <c:pt idx="136">
                  <c:v>5.24</c:v>
                </c:pt>
                <c:pt idx="137">
                  <c:v>6.81</c:v>
                </c:pt>
                <c:pt idx="138">
                  <c:v>6.76</c:v>
                </c:pt>
                <c:pt idx="139">
                  <c:v>4.8310000000000004</c:v>
                </c:pt>
                <c:pt idx="140">
                  <c:v>5.1440000000000001</c:v>
                </c:pt>
                <c:pt idx="141">
                  <c:v>5.5209999999999999</c:v>
                </c:pt>
                <c:pt idx="142">
                  <c:v>5.2969999999999997</c:v>
                </c:pt>
                <c:pt idx="143">
                  <c:v>7.6479999999999997</c:v>
                </c:pt>
                <c:pt idx="144">
                  <c:v>5.1239999999999997</c:v>
                </c:pt>
                <c:pt idx="145">
                  <c:v>5.1150000000000002</c:v>
                </c:pt>
                <c:pt idx="146">
                  <c:v>5.9980000000000002</c:v>
                </c:pt>
                <c:pt idx="147">
                  <c:v>5.7960000000000003</c:v>
                </c:pt>
                <c:pt idx="148">
                  <c:v>5.1379999999999999</c:v>
                </c:pt>
                <c:pt idx="149">
                  <c:v>4.8630000000000004</c:v>
                </c:pt>
                <c:pt idx="150">
                  <c:v>5.6989999999999998</c:v>
                </c:pt>
                <c:pt idx="151">
                  <c:v>6.4850000000000003</c:v>
                </c:pt>
                <c:pt idx="152">
                  <c:v>6.1790000000000003</c:v>
                </c:pt>
                <c:pt idx="153">
                  <c:v>5.8010000000000002</c:v>
                </c:pt>
                <c:pt idx="154">
                  <c:v>6.3639999999999999</c:v>
                </c:pt>
                <c:pt idx="155">
                  <c:v>6.1189999999999998</c:v>
                </c:pt>
                <c:pt idx="156">
                  <c:v>6.24</c:v>
                </c:pt>
                <c:pt idx="157">
                  <c:v>6.36</c:v>
                </c:pt>
                <c:pt idx="158">
                  <c:v>5.8</c:v>
                </c:pt>
                <c:pt idx="159">
                  <c:v>5.8</c:v>
                </c:pt>
                <c:pt idx="160">
                  <c:v>6</c:v>
                </c:pt>
                <c:pt idx="161">
                  <c:v>5.9</c:v>
                </c:pt>
                <c:pt idx="162">
                  <c:v>5.95</c:v>
                </c:pt>
                <c:pt idx="163">
                  <c:v>7.101</c:v>
                </c:pt>
                <c:pt idx="164">
                  <c:v>7.5339999999999998</c:v>
                </c:pt>
                <c:pt idx="165">
                  <c:v>5.0030000000000001</c:v>
                </c:pt>
                <c:pt idx="166">
                  <c:v>4.8739999999999997</c:v>
                </c:pt>
                <c:pt idx="167">
                  <c:v>5.7990000000000004</c:v>
                </c:pt>
                <c:pt idx="168">
                  <c:v>6.4870000000000001</c:v>
                </c:pt>
                <c:pt idx="169">
                  <c:v>5.4889999999999999</c:v>
                </c:pt>
                <c:pt idx="170">
                  <c:v>5.3920000000000003</c:v>
                </c:pt>
                <c:pt idx="171">
                  <c:v>5.8550000000000004</c:v>
                </c:pt>
                <c:pt idx="172">
                  <c:v>5.4109999999999996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54592"/>
        <c:axId val="108656128"/>
      </c:scatterChart>
      <c:valAx>
        <c:axId val="108654592"/>
        <c:scaling>
          <c:orientation val="minMax"/>
          <c:max val="16"/>
          <c:min val="7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656128"/>
        <c:crosses val="autoZero"/>
        <c:crossBetween val="midCat"/>
        <c:majorUnit val="1"/>
      </c:valAx>
      <c:valAx>
        <c:axId val="108656128"/>
        <c:scaling>
          <c:orientation val="minMax"/>
          <c:max val="9"/>
          <c:min val="4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654592"/>
        <c:crosses val="autoZero"/>
        <c:crossBetween val="midCat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TW data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1.1789431257107488E-2"/>
                  <c:y val="0.41466548086447874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tinnulacita!$G$2:$G$58</c:f>
              <c:numCache>
                <c:formatCode>General</c:formatCode>
                <c:ptCount val="57"/>
                <c:pt idx="0">
                  <c:v>13.1</c:v>
                </c:pt>
                <c:pt idx="1">
                  <c:v>14.3</c:v>
                </c:pt>
                <c:pt idx="2">
                  <c:v>14.4</c:v>
                </c:pt>
                <c:pt idx="3">
                  <c:v>14.6</c:v>
                </c:pt>
                <c:pt idx="4">
                  <c:v>14.7</c:v>
                </c:pt>
                <c:pt idx="5">
                  <c:v>12.8</c:v>
                </c:pt>
                <c:pt idx="8">
                  <c:v>13.5</c:v>
                </c:pt>
                <c:pt idx="9">
                  <c:v>12.2</c:v>
                </c:pt>
                <c:pt idx="10">
                  <c:v>14.2</c:v>
                </c:pt>
                <c:pt idx="11">
                  <c:v>13.6</c:v>
                </c:pt>
                <c:pt idx="12">
                  <c:v>10.6</c:v>
                </c:pt>
                <c:pt idx="13">
                  <c:v>13.6</c:v>
                </c:pt>
                <c:pt idx="14">
                  <c:v>13</c:v>
                </c:pt>
                <c:pt idx="15">
                  <c:v>14.6</c:v>
                </c:pt>
                <c:pt idx="17">
                  <c:v>13.1</c:v>
                </c:pt>
                <c:pt idx="18">
                  <c:v>10.3</c:v>
                </c:pt>
                <c:pt idx="19">
                  <c:v>14.5</c:v>
                </c:pt>
                <c:pt idx="20">
                  <c:v>12.4</c:v>
                </c:pt>
                <c:pt idx="21">
                  <c:v>13.1</c:v>
                </c:pt>
                <c:pt idx="22">
                  <c:v>15.1</c:v>
                </c:pt>
                <c:pt idx="23">
                  <c:v>13.9</c:v>
                </c:pt>
                <c:pt idx="24">
                  <c:v>10.3</c:v>
                </c:pt>
                <c:pt idx="25">
                  <c:v>14.8</c:v>
                </c:pt>
                <c:pt idx="26" formatCode="0.0">
                  <c:v>12.5</c:v>
                </c:pt>
                <c:pt idx="27" formatCode="0.0">
                  <c:v>11</c:v>
                </c:pt>
                <c:pt idx="28" formatCode="0.0">
                  <c:v>11.8</c:v>
                </c:pt>
                <c:pt idx="29">
                  <c:v>11.3</c:v>
                </c:pt>
                <c:pt idx="30">
                  <c:v>13.8</c:v>
                </c:pt>
                <c:pt idx="31" formatCode="0.0">
                  <c:v>13.4</c:v>
                </c:pt>
                <c:pt idx="32" formatCode="0.0">
                  <c:v>12.5</c:v>
                </c:pt>
                <c:pt idx="33" formatCode="0.0">
                  <c:v>14</c:v>
                </c:pt>
                <c:pt idx="34" formatCode="0.0">
                  <c:v>13.1</c:v>
                </c:pt>
                <c:pt idx="35">
                  <c:v>12.6</c:v>
                </c:pt>
                <c:pt idx="36">
                  <c:v>11.6</c:v>
                </c:pt>
                <c:pt idx="37">
                  <c:v>13.5</c:v>
                </c:pt>
                <c:pt idx="38">
                  <c:v>13.1</c:v>
                </c:pt>
                <c:pt idx="39">
                  <c:v>9.8000000000000007</c:v>
                </c:pt>
                <c:pt idx="40">
                  <c:v>14.3</c:v>
                </c:pt>
                <c:pt idx="41">
                  <c:v>15.5</c:v>
                </c:pt>
                <c:pt idx="42">
                  <c:v>15.3</c:v>
                </c:pt>
                <c:pt idx="43">
                  <c:v>10.7</c:v>
                </c:pt>
                <c:pt idx="44">
                  <c:v>10.1</c:v>
                </c:pt>
                <c:pt idx="45">
                  <c:v>10.3</c:v>
                </c:pt>
                <c:pt idx="46">
                  <c:v>14.9</c:v>
                </c:pt>
                <c:pt idx="47">
                  <c:v>14.5</c:v>
                </c:pt>
                <c:pt idx="48">
                  <c:v>13.1</c:v>
                </c:pt>
                <c:pt idx="49">
                  <c:v>12.4</c:v>
                </c:pt>
                <c:pt idx="50">
                  <c:v>13.7</c:v>
                </c:pt>
                <c:pt idx="51">
                  <c:v>13.3</c:v>
                </c:pt>
                <c:pt idx="52">
                  <c:v>13.5</c:v>
                </c:pt>
                <c:pt idx="53">
                  <c:v>13.5</c:v>
                </c:pt>
                <c:pt idx="54">
                  <c:v>14</c:v>
                </c:pt>
                <c:pt idx="55">
                  <c:v>13.9</c:v>
                </c:pt>
                <c:pt idx="56">
                  <c:v>12.6</c:v>
                </c:pt>
              </c:numCache>
            </c:numRef>
          </c:xVal>
          <c:yVal>
            <c:numRef>
              <c:f>tinnulacita!$H$2:$H$58</c:f>
              <c:numCache>
                <c:formatCode>General</c:formatCode>
                <c:ptCount val="57"/>
                <c:pt idx="0">
                  <c:v>7.2</c:v>
                </c:pt>
                <c:pt idx="1">
                  <c:v>7.7</c:v>
                </c:pt>
                <c:pt idx="2">
                  <c:v>7.6</c:v>
                </c:pt>
                <c:pt idx="3">
                  <c:v>7.2</c:v>
                </c:pt>
                <c:pt idx="4">
                  <c:v>7.4</c:v>
                </c:pt>
                <c:pt idx="5">
                  <c:v>7.2</c:v>
                </c:pt>
                <c:pt idx="8">
                  <c:v>7.4</c:v>
                </c:pt>
                <c:pt idx="9">
                  <c:v>7.2</c:v>
                </c:pt>
                <c:pt idx="10">
                  <c:v>7.4</c:v>
                </c:pt>
                <c:pt idx="11">
                  <c:v>7.4</c:v>
                </c:pt>
                <c:pt idx="12">
                  <c:v>7.3</c:v>
                </c:pt>
                <c:pt idx="13">
                  <c:v>7.4</c:v>
                </c:pt>
                <c:pt idx="14">
                  <c:v>6.7</c:v>
                </c:pt>
                <c:pt idx="15">
                  <c:v>7.8</c:v>
                </c:pt>
                <c:pt idx="17">
                  <c:v>7</c:v>
                </c:pt>
                <c:pt idx="18">
                  <c:v>5.9</c:v>
                </c:pt>
                <c:pt idx="19">
                  <c:v>7.9</c:v>
                </c:pt>
                <c:pt idx="20">
                  <c:v>7.6</c:v>
                </c:pt>
                <c:pt idx="21">
                  <c:v>7.1</c:v>
                </c:pt>
                <c:pt idx="22">
                  <c:v>8.1999999999999993</c:v>
                </c:pt>
                <c:pt idx="23">
                  <c:v>7.8</c:v>
                </c:pt>
                <c:pt idx="24">
                  <c:v>6.8</c:v>
                </c:pt>
                <c:pt idx="25">
                  <c:v>8</c:v>
                </c:pt>
                <c:pt idx="26">
                  <c:v>7.1</c:v>
                </c:pt>
                <c:pt idx="27">
                  <c:v>6.7</c:v>
                </c:pt>
                <c:pt idx="28">
                  <c:v>6.3</c:v>
                </c:pt>
                <c:pt idx="29">
                  <c:v>6.9</c:v>
                </c:pt>
                <c:pt idx="30">
                  <c:v>7.2</c:v>
                </c:pt>
                <c:pt idx="31">
                  <c:v>7.2</c:v>
                </c:pt>
                <c:pt idx="32">
                  <c:v>6.9</c:v>
                </c:pt>
                <c:pt idx="33">
                  <c:v>8.3000000000000007</c:v>
                </c:pt>
                <c:pt idx="34">
                  <c:v>7.5</c:v>
                </c:pt>
                <c:pt idx="35">
                  <c:v>6.6</c:v>
                </c:pt>
                <c:pt idx="36">
                  <c:v>5.8</c:v>
                </c:pt>
                <c:pt idx="37">
                  <c:v>6.5</c:v>
                </c:pt>
                <c:pt idx="38">
                  <c:v>6.8</c:v>
                </c:pt>
                <c:pt idx="39">
                  <c:v>5.2</c:v>
                </c:pt>
                <c:pt idx="40">
                  <c:v>7.2</c:v>
                </c:pt>
                <c:pt idx="41">
                  <c:v>7.2</c:v>
                </c:pt>
                <c:pt idx="42">
                  <c:v>7.8</c:v>
                </c:pt>
                <c:pt idx="43">
                  <c:v>5.2</c:v>
                </c:pt>
                <c:pt idx="44">
                  <c:v>5.4</c:v>
                </c:pt>
                <c:pt idx="45">
                  <c:v>5.4</c:v>
                </c:pt>
                <c:pt idx="46">
                  <c:v>7.3</c:v>
                </c:pt>
                <c:pt idx="47">
                  <c:v>7.6</c:v>
                </c:pt>
                <c:pt idx="48">
                  <c:v>6.9</c:v>
                </c:pt>
                <c:pt idx="49">
                  <c:v>7.1</c:v>
                </c:pt>
                <c:pt idx="50">
                  <c:v>6.8</c:v>
                </c:pt>
                <c:pt idx="51">
                  <c:v>7</c:v>
                </c:pt>
                <c:pt idx="52">
                  <c:v>7.1</c:v>
                </c:pt>
                <c:pt idx="53">
                  <c:v>7.3</c:v>
                </c:pt>
                <c:pt idx="54">
                  <c:v>6.6</c:v>
                </c:pt>
                <c:pt idx="55">
                  <c:v>7.3</c:v>
                </c:pt>
                <c:pt idx="56">
                  <c:v>6.5</c:v>
                </c:pt>
              </c:numCache>
            </c:numRef>
          </c:yVal>
          <c:smooth val="0"/>
        </c:ser>
        <c:ser>
          <c:idx val="1"/>
          <c:order val="1"/>
          <c:tx>
            <c:v>DF's 3 mid-Atlantic states trendline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tinnulacita!$L$335:$L$336</c:f>
              <c:numCache>
                <c:formatCode>General</c:formatCode>
                <c:ptCount val="2"/>
                <c:pt idx="0">
                  <c:v>7.5</c:v>
                </c:pt>
                <c:pt idx="1">
                  <c:v>15.5</c:v>
                </c:pt>
              </c:numCache>
            </c:numRef>
          </c:xVal>
          <c:yVal>
            <c:numRef>
              <c:f>tinnulacita!$M$335:$M$336</c:f>
              <c:numCache>
                <c:formatCode>0.0</c:formatCode>
                <c:ptCount val="2"/>
                <c:pt idx="0">
                  <c:v>4.5545499999999999</c:v>
                </c:pt>
                <c:pt idx="1">
                  <c:v>7.4673499999999997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817856"/>
        <c:axId val="109819392"/>
      </c:scatterChart>
      <c:valAx>
        <c:axId val="109817856"/>
        <c:scaling>
          <c:orientation val="minMax"/>
          <c:max val="16"/>
          <c:min val="7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9819392"/>
        <c:crosses val="autoZero"/>
        <c:crossBetween val="midCat"/>
        <c:majorUnit val="1"/>
      </c:valAx>
      <c:valAx>
        <c:axId val="109819392"/>
        <c:scaling>
          <c:orientation val="minMax"/>
          <c:max val="9"/>
          <c:min val="4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9817856"/>
        <c:crosses val="autoZero"/>
        <c:crossBetween val="midCat"/>
        <c:majorUnit val="1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wMode val="edge"/>
          <c:hMode val="edge"/>
          <c:x val="0.56447278642272092"/>
          <c:y val="0.71182114632365168"/>
          <c:w val="0.95368677635588051"/>
          <c:h val="0.87220060302379554"/>
        </c:manualLayout>
      </c:layout>
      <c:overlay val="1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3.3108568611244036E-3"/>
                  <c:y val="0.53517074908572715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tinnulacita!$F$2:$F$36</c:f>
              <c:numCache>
                <c:formatCode>General</c:formatCode>
                <c:ptCount val="35"/>
                <c:pt idx="0">
                  <c:v>25.5</c:v>
                </c:pt>
                <c:pt idx="1">
                  <c:v>26</c:v>
                </c:pt>
                <c:pt idx="2">
                  <c:v>24.6</c:v>
                </c:pt>
                <c:pt idx="3">
                  <c:v>25</c:v>
                </c:pt>
                <c:pt idx="4">
                  <c:v>25.8</c:v>
                </c:pt>
                <c:pt idx="5">
                  <c:v>26</c:v>
                </c:pt>
                <c:pt idx="6">
                  <c:v>29</c:v>
                </c:pt>
                <c:pt idx="7">
                  <c:v>29</c:v>
                </c:pt>
                <c:pt idx="8">
                  <c:v>33.200000000000003</c:v>
                </c:pt>
                <c:pt idx="9">
                  <c:v>23.8</c:v>
                </c:pt>
                <c:pt idx="10">
                  <c:v>24.7</c:v>
                </c:pt>
                <c:pt idx="11">
                  <c:v>25</c:v>
                </c:pt>
                <c:pt idx="12">
                  <c:v>20.100000000000001</c:v>
                </c:pt>
                <c:pt idx="13">
                  <c:v>24.7</c:v>
                </c:pt>
                <c:pt idx="14">
                  <c:v>25</c:v>
                </c:pt>
                <c:pt idx="15">
                  <c:v>29.4</c:v>
                </c:pt>
                <c:pt idx="16">
                  <c:v>24.8</c:v>
                </c:pt>
                <c:pt idx="17">
                  <c:v>24.4</c:v>
                </c:pt>
                <c:pt idx="18">
                  <c:v>18.8</c:v>
                </c:pt>
                <c:pt idx="19">
                  <c:v>29.5</c:v>
                </c:pt>
                <c:pt idx="20">
                  <c:v>24.6</c:v>
                </c:pt>
                <c:pt idx="21">
                  <c:v>24.2</c:v>
                </c:pt>
                <c:pt idx="22">
                  <c:v>29.5</c:v>
                </c:pt>
                <c:pt idx="23">
                  <c:v>24.3</c:v>
                </c:pt>
                <c:pt idx="24">
                  <c:v>17.899999999999999</c:v>
                </c:pt>
                <c:pt idx="25">
                  <c:v>28.9</c:v>
                </c:pt>
                <c:pt idx="26">
                  <c:v>25.5</c:v>
                </c:pt>
                <c:pt idx="27">
                  <c:v>25.2</c:v>
                </c:pt>
                <c:pt idx="28">
                  <c:v>25</c:v>
                </c:pt>
                <c:pt idx="29">
                  <c:v>25</c:v>
                </c:pt>
                <c:pt idx="30">
                  <c:v>25.6</c:v>
                </c:pt>
                <c:pt idx="31">
                  <c:v>25.5</c:v>
                </c:pt>
                <c:pt idx="32">
                  <c:v>25</c:v>
                </c:pt>
                <c:pt idx="33">
                  <c:v>28</c:v>
                </c:pt>
                <c:pt idx="34">
                  <c:v>24.8</c:v>
                </c:pt>
              </c:numCache>
            </c:numRef>
          </c:xVal>
          <c:yVal>
            <c:numRef>
              <c:f>tinnulacita!$G$2:$G$36</c:f>
              <c:numCache>
                <c:formatCode>General</c:formatCode>
                <c:ptCount val="35"/>
                <c:pt idx="0">
                  <c:v>13.1</c:v>
                </c:pt>
                <c:pt idx="1">
                  <c:v>14.3</c:v>
                </c:pt>
                <c:pt idx="2">
                  <c:v>14.4</c:v>
                </c:pt>
                <c:pt idx="3">
                  <c:v>14.6</c:v>
                </c:pt>
                <c:pt idx="4">
                  <c:v>14.7</c:v>
                </c:pt>
                <c:pt idx="5">
                  <c:v>12.8</c:v>
                </c:pt>
                <c:pt idx="8">
                  <c:v>13.5</c:v>
                </c:pt>
                <c:pt idx="9">
                  <c:v>12.2</c:v>
                </c:pt>
                <c:pt idx="10">
                  <c:v>14.2</c:v>
                </c:pt>
                <c:pt idx="11">
                  <c:v>13.6</c:v>
                </c:pt>
                <c:pt idx="12">
                  <c:v>10.6</c:v>
                </c:pt>
                <c:pt idx="13">
                  <c:v>13.6</c:v>
                </c:pt>
                <c:pt idx="14">
                  <c:v>13</c:v>
                </c:pt>
                <c:pt idx="15">
                  <c:v>14.6</c:v>
                </c:pt>
                <c:pt idx="17">
                  <c:v>13.1</c:v>
                </c:pt>
                <c:pt idx="18">
                  <c:v>10.3</c:v>
                </c:pt>
                <c:pt idx="19">
                  <c:v>14.5</c:v>
                </c:pt>
                <c:pt idx="20">
                  <c:v>12.4</c:v>
                </c:pt>
                <c:pt idx="21">
                  <c:v>13.1</c:v>
                </c:pt>
                <c:pt idx="22">
                  <c:v>15.1</c:v>
                </c:pt>
                <c:pt idx="23">
                  <c:v>13.9</c:v>
                </c:pt>
                <c:pt idx="24">
                  <c:v>10.3</c:v>
                </c:pt>
                <c:pt idx="25">
                  <c:v>14.8</c:v>
                </c:pt>
                <c:pt idx="26" formatCode="0.0">
                  <c:v>12.5</c:v>
                </c:pt>
                <c:pt idx="27" formatCode="0.0">
                  <c:v>11</c:v>
                </c:pt>
                <c:pt idx="28" formatCode="0.0">
                  <c:v>11.8</c:v>
                </c:pt>
                <c:pt idx="29">
                  <c:v>11.3</c:v>
                </c:pt>
                <c:pt idx="30">
                  <c:v>13.8</c:v>
                </c:pt>
                <c:pt idx="31" formatCode="0.0">
                  <c:v>13.4</c:v>
                </c:pt>
                <c:pt idx="32" formatCode="0.0">
                  <c:v>12.5</c:v>
                </c:pt>
                <c:pt idx="33" formatCode="0.0">
                  <c:v>14</c:v>
                </c:pt>
                <c:pt idx="34" formatCode="0.0">
                  <c:v>13.1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854080"/>
        <c:axId val="109859968"/>
      </c:scatterChart>
      <c:valAx>
        <c:axId val="109854080"/>
        <c:scaling>
          <c:orientation val="minMax"/>
          <c:min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9859968"/>
        <c:crosses val="autoZero"/>
        <c:crossBetween val="midCat"/>
      </c:valAx>
      <c:valAx>
        <c:axId val="109859968"/>
        <c:scaling>
          <c:orientation val="minMax"/>
          <c:max val="16"/>
          <c:min val="6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9854080"/>
        <c:crosses val="autoZero"/>
        <c:crossBetween val="midCat"/>
        <c:majorUnit val="2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3.3108568611244036E-3"/>
                  <c:y val="0.5351707490857269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trendline>
            <c:trendlineType val="linear"/>
            <c:dispRSqr val="0"/>
            <c:dispEq val="0"/>
          </c:trendline>
          <c:xVal>
            <c:numRef>
              <c:f>tinnulacita!$F$12:$F$31</c:f>
              <c:numCache>
                <c:formatCode>General</c:formatCode>
                <c:ptCount val="20"/>
                <c:pt idx="0">
                  <c:v>24.7</c:v>
                </c:pt>
                <c:pt idx="1">
                  <c:v>25</c:v>
                </c:pt>
                <c:pt idx="2">
                  <c:v>20.100000000000001</c:v>
                </c:pt>
                <c:pt idx="3">
                  <c:v>24.7</c:v>
                </c:pt>
                <c:pt idx="4">
                  <c:v>25</c:v>
                </c:pt>
                <c:pt idx="5">
                  <c:v>29.4</c:v>
                </c:pt>
                <c:pt idx="6">
                  <c:v>24.8</c:v>
                </c:pt>
                <c:pt idx="7">
                  <c:v>24.4</c:v>
                </c:pt>
                <c:pt idx="8">
                  <c:v>18.8</c:v>
                </c:pt>
                <c:pt idx="9">
                  <c:v>29.5</c:v>
                </c:pt>
                <c:pt idx="10">
                  <c:v>24.6</c:v>
                </c:pt>
                <c:pt idx="11">
                  <c:v>24.2</c:v>
                </c:pt>
                <c:pt idx="12">
                  <c:v>29.5</c:v>
                </c:pt>
                <c:pt idx="13">
                  <c:v>24.3</c:v>
                </c:pt>
                <c:pt idx="14">
                  <c:v>17.899999999999999</c:v>
                </c:pt>
                <c:pt idx="15">
                  <c:v>28.9</c:v>
                </c:pt>
                <c:pt idx="16">
                  <c:v>25.5</c:v>
                </c:pt>
                <c:pt idx="17">
                  <c:v>25.2</c:v>
                </c:pt>
                <c:pt idx="18">
                  <c:v>25</c:v>
                </c:pt>
                <c:pt idx="19">
                  <c:v>25</c:v>
                </c:pt>
              </c:numCache>
            </c:numRef>
          </c:xVal>
          <c:yVal>
            <c:numRef>
              <c:f>tinnulacita!$G$12:$G$31</c:f>
              <c:numCache>
                <c:formatCode>General</c:formatCode>
                <c:ptCount val="20"/>
                <c:pt idx="0">
                  <c:v>14.2</c:v>
                </c:pt>
                <c:pt idx="1">
                  <c:v>13.6</c:v>
                </c:pt>
                <c:pt idx="2">
                  <c:v>10.6</c:v>
                </c:pt>
                <c:pt idx="3">
                  <c:v>13.6</c:v>
                </c:pt>
                <c:pt idx="4">
                  <c:v>13</c:v>
                </c:pt>
                <c:pt idx="5">
                  <c:v>14.6</c:v>
                </c:pt>
                <c:pt idx="7">
                  <c:v>13.1</c:v>
                </c:pt>
                <c:pt idx="8">
                  <c:v>10.3</c:v>
                </c:pt>
                <c:pt idx="9">
                  <c:v>14.5</c:v>
                </c:pt>
                <c:pt idx="10">
                  <c:v>12.4</c:v>
                </c:pt>
                <c:pt idx="11">
                  <c:v>13.1</c:v>
                </c:pt>
                <c:pt idx="12">
                  <c:v>15.1</c:v>
                </c:pt>
                <c:pt idx="13">
                  <c:v>13.9</c:v>
                </c:pt>
                <c:pt idx="14">
                  <c:v>10.3</c:v>
                </c:pt>
                <c:pt idx="15">
                  <c:v>14.8</c:v>
                </c:pt>
                <c:pt idx="16" formatCode="0.0">
                  <c:v>12.5</c:v>
                </c:pt>
                <c:pt idx="17" formatCode="0.0">
                  <c:v>11</c:v>
                </c:pt>
                <c:pt idx="18" formatCode="0.0">
                  <c:v>11.8</c:v>
                </c:pt>
                <c:pt idx="19">
                  <c:v>11.3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893888"/>
        <c:axId val="109899776"/>
      </c:scatterChart>
      <c:valAx>
        <c:axId val="109893888"/>
        <c:scaling>
          <c:orientation val="minMax"/>
          <c:min val="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9899776"/>
        <c:crosses val="autoZero"/>
        <c:crossBetween val="midCat"/>
      </c:valAx>
      <c:valAx>
        <c:axId val="109899776"/>
        <c:scaling>
          <c:orientation val="minMax"/>
          <c:max val="16"/>
          <c:min val="6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9893888"/>
        <c:crosses val="autoZero"/>
        <c:crossBetween val="midCat"/>
        <c:majorUnit val="2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877296587926505E-2"/>
          <c:y val="7.4548702245552628E-2"/>
          <c:w val="0.88337970253718334"/>
          <c:h val="0.8326195683872849"/>
        </c:manualLayout>
      </c:layout>
      <c:scatterChart>
        <c:scatterStyle val="lineMarker"/>
        <c:varyColors val="0"/>
        <c:ser>
          <c:idx val="0"/>
          <c:order val="0"/>
          <c:tx>
            <c:v>TW data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0.1133329012885735"/>
                  <c:y val="0.2173733300638458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exigua!$F$159:$F$201</c:f>
              <c:numCache>
                <c:formatCode>General</c:formatCode>
                <c:ptCount val="43"/>
                <c:pt idx="0">
                  <c:v>26.8</c:v>
                </c:pt>
                <c:pt idx="1">
                  <c:v>26.8</c:v>
                </c:pt>
                <c:pt idx="2">
                  <c:v>23.8</c:v>
                </c:pt>
                <c:pt idx="3">
                  <c:v>26.4</c:v>
                </c:pt>
                <c:pt idx="4">
                  <c:v>22</c:v>
                </c:pt>
                <c:pt idx="5">
                  <c:v>22</c:v>
                </c:pt>
                <c:pt idx="6">
                  <c:v>23.3</c:v>
                </c:pt>
                <c:pt idx="7">
                  <c:v>31.4</c:v>
                </c:pt>
                <c:pt idx="8">
                  <c:v>31.4</c:v>
                </c:pt>
                <c:pt idx="9">
                  <c:v>25</c:v>
                </c:pt>
                <c:pt idx="10">
                  <c:v>27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26</c:v>
                </c:pt>
                <c:pt idx="16">
                  <c:v>21</c:v>
                </c:pt>
                <c:pt idx="17">
                  <c:v>20</c:v>
                </c:pt>
                <c:pt idx="18">
                  <c:v>20</c:v>
                </c:pt>
                <c:pt idx="19">
                  <c:v>32.4</c:v>
                </c:pt>
                <c:pt idx="20">
                  <c:v>22</c:v>
                </c:pt>
                <c:pt idx="21">
                  <c:v>28.3</c:v>
                </c:pt>
                <c:pt idx="22">
                  <c:v>28.3</c:v>
                </c:pt>
                <c:pt idx="23">
                  <c:v>29.8</c:v>
                </c:pt>
                <c:pt idx="24">
                  <c:v>29.8</c:v>
                </c:pt>
                <c:pt idx="25">
                  <c:v>35</c:v>
                </c:pt>
                <c:pt idx="26">
                  <c:v>35</c:v>
                </c:pt>
                <c:pt idx="27">
                  <c:v>23.6</c:v>
                </c:pt>
                <c:pt idx="28">
                  <c:v>22.4</c:v>
                </c:pt>
                <c:pt idx="29">
                  <c:v>23.6</c:v>
                </c:pt>
                <c:pt idx="30">
                  <c:v>29.5</c:v>
                </c:pt>
                <c:pt idx="31">
                  <c:v>21.8</c:v>
                </c:pt>
                <c:pt idx="32">
                  <c:v>21</c:v>
                </c:pt>
                <c:pt idx="33">
                  <c:v>25.2</c:v>
                </c:pt>
                <c:pt idx="34">
                  <c:v>25.8</c:v>
                </c:pt>
                <c:pt idx="35">
                  <c:v>25.8</c:v>
                </c:pt>
                <c:pt idx="36">
                  <c:v>26.2</c:v>
                </c:pt>
                <c:pt idx="37">
                  <c:v>24.3</c:v>
                </c:pt>
                <c:pt idx="38">
                  <c:v>24.4</c:v>
                </c:pt>
                <c:pt idx="39">
                  <c:v>29</c:v>
                </c:pt>
                <c:pt idx="40">
                  <c:v>24.5</c:v>
                </c:pt>
                <c:pt idx="41">
                  <c:v>24.2</c:v>
                </c:pt>
                <c:pt idx="42">
                  <c:v>27.3</c:v>
                </c:pt>
              </c:numCache>
            </c:numRef>
          </c:xVal>
          <c:yVal>
            <c:numRef>
              <c:f>exigua!$G$159:$G$201</c:f>
              <c:numCache>
                <c:formatCode>General</c:formatCode>
                <c:ptCount val="43"/>
                <c:pt idx="0">
                  <c:v>42.7</c:v>
                </c:pt>
                <c:pt idx="1">
                  <c:v>43</c:v>
                </c:pt>
                <c:pt idx="2">
                  <c:v>38.1</c:v>
                </c:pt>
                <c:pt idx="3">
                  <c:v>46.8</c:v>
                </c:pt>
                <c:pt idx="5">
                  <c:v>34.700000000000003</c:v>
                </c:pt>
                <c:pt idx="7">
                  <c:v>50</c:v>
                </c:pt>
                <c:pt idx="9">
                  <c:v>38.6</c:v>
                </c:pt>
                <c:pt idx="10">
                  <c:v>40.9</c:v>
                </c:pt>
                <c:pt idx="11">
                  <c:v>42</c:v>
                </c:pt>
                <c:pt idx="12">
                  <c:v>41.1</c:v>
                </c:pt>
                <c:pt idx="13">
                  <c:v>46.8</c:v>
                </c:pt>
                <c:pt idx="14">
                  <c:v>46.6</c:v>
                </c:pt>
                <c:pt idx="15">
                  <c:v>48.7</c:v>
                </c:pt>
                <c:pt idx="16">
                  <c:v>35.4</c:v>
                </c:pt>
                <c:pt idx="17">
                  <c:v>34.1</c:v>
                </c:pt>
                <c:pt idx="18">
                  <c:v>34.4</c:v>
                </c:pt>
                <c:pt idx="19">
                  <c:v>53.2</c:v>
                </c:pt>
                <c:pt idx="20">
                  <c:v>34.200000000000003</c:v>
                </c:pt>
                <c:pt idx="21">
                  <c:v>48.6</c:v>
                </c:pt>
                <c:pt idx="22">
                  <c:v>46.1</c:v>
                </c:pt>
                <c:pt idx="23">
                  <c:v>49.5</c:v>
                </c:pt>
                <c:pt idx="24">
                  <c:v>49.5</c:v>
                </c:pt>
                <c:pt idx="25">
                  <c:v>63.5</c:v>
                </c:pt>
                <c:pt idx="26">
                  <c:v>59.8</c:v>
                </c:pt>
                <c:pt idx="27">
                  <c:v>38.4</c:v>
                </c:pt>
                <c:pt idx="28">
                  <c:v>37.1</c:v>
                </c:pt>
                <c:pt idx="29">
                  <c:v>38.9</c:v>
                </c:pt>
                <c:pt idx="30">
                  <c:v>53.8</c:v>
                </c:pt>
                <c:pt idx="31">
                  <c:v>32.5</c:v>
                </c:pt>
                <c:pt idx="32">
                  <c:v>38.700000000000003</c:v>
                </c:pt>
                <c:pt idx="33">
                  <c:v>44.6</c:v>
                </c:pt>
                <c:pt idx="34">
                  <c:v>45.2</c:v>
                </c:pt>
                <c:pt idx="35">
                  <c:v>44.8</c:v>
                </c:pt>
                <c:pt idx="36">
                  <c:v>49.7</c:v>
                </c:pt>
                <c:pt idx="37">
                  <c:v>42.3</c:v>
                </c:pt>
                <c:pt idx="38">
                  <c:v>46.9</c:v>
                </c:pt>
                <c:pt idx="39">
                  <c:v>49.5</c:v>
                </c:pt>
                <c:pt idx="40">
                  <c:v>42.8</c:v>
                </c:pt>
                <c:pt idx="41">
                  <c:v>41.2</c:v>
                </c:pt>
                <c:pt idx="42">
                  <c:v>49.5</c:v>
                </c:pt>
              </c:numCache>
            </c:numRef>
          </c:yVal>
          <c:smooth val="0"/>
        </c:ser>
        <c:ser>
          <c:idx val="1"/>
          <c:order val="1"/>
          <c:tx>
            <c:v>DF data, mid-Atlantic states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exigua!$F$297:$F$298</c:f>
              <c:numCache>
                <c:formatCode>General</c:formatCode>
                <c:ptCount val="2"/>
                <c:pt idx="0">
                  <c:v>17</c:v>
                </c:pt>
                <c:pt idx="1">
                  <c:v>28</c:v>
                </c:pt>
              </c:numCache>
            </c:numRef>
          </c:xVal>
          <c:yVal>
            <c:numRef>
              <c:f>exigua!$G$297:$G$298</c:f>
              <c:numCache>
                <c:formatCode>General</c:formatCode>
                <c:ptCount val="2"/>
                <c:pt idx="0">
                  <c:v>26.8</c:v>
                </c:pt>
                <c:pt idx="1">
                  <c:v>49.8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857984"/>
        <c:axId val="88859776"/>
      </c:scatterChart>
      <c:valAx>
        <c:axId val="88857984"/>
        <c:scaling>
          <c:orientation val="minMax"/>
          <c:max val="38"/>
          <c:min val="15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8859776"/>
        <c:crosses val="autoZero"/>
        <c:crossBetween val="midCat"/>
        <c:majorUnit val="5"/>
      </c:valAx>
      <c:valAx>
        <c:axId val="88859776"/>
        <c:scaling>
          <c:orientation val="minMax"/>
          <c:max val="70"/>
          <c:min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8857984"/>
        <c:crosses val="autoZero"/>
        <c:crossBetween val="midCat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wMode val="edge"/>
          <c:hMode val="edge"/>
          <c:x val="0.45585733882030177"/>
          <c:y val="0.67455194398278062"/>
          <c:w val="0.95884773662551437"/>
          <c:h val="0.87908091073390904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6.1827468661852937E-2"/>
                  <c:y val="0.4539548655125513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tinnulenta!$F$2:$F$197</c:f>
              <c:numCache>
                <c:formatCode>General</c:formatCode>
                <c:ptCount val="196"/>
                <c:pt idx="0">
                  <c:v>23</c:v>
                </c:pt>
                <c:pt idx="1">
                  <c:v>23</c:v>
                </c:pt>
                <c:pt idx="2">
                  <c:v>23.8</c:v>
                </c:pt>
                <c:pt idx="3">
                  <c:v>23.3</c:v>
                </c:pt>
                <c:pt idx="4">
                  <c:v>22.2</c:v>
                </c:pt>
                <c:pt idx="5">
                  <c:v>27.2</c:v>
                </c:pt>
                <c:pt idx="6">
                  <c:v>27.2</c:v>
                </c:pt>
                <c:pt idx="7">
                  <c:v>27</c:v>
                </c:pt>
                <c:pt idx="8">
                  <c:v>27</c:v>
                </c:pt>
                <c:pt idx="9">
                  <c:v>26</c:v>
                </c:pt>
                <c:pt idx="10">
                  <c:v>26.2</c:v>
                </c:pt>
                <c:pt idx="11">
                  <c:v>22.6</c:v>
                </c:pt>
                <c:pt idx="12">
                  <c:v>20.5</c:v>
                </c:pt>
                <c:pt idx="13">
                  <c:v>26</c:v>
                </c:pt>
                <c:pt idx="14">
                  <c:v>25</c:v>
                </c:pt>
                <c:pt idx="15">
                  <c:v>27.2</c:v>
                </c:pt>
                <c:pt idx="16">
                  <c:v>25</c:v>
                </c:pt>
                <c:pt idx="17">
                  <c:v>21.6</c:v>
                </c:pt>
                <c:pt idx="18">
                  <c:v>21.6</c:v>
                </c:pt>
                <c:pt idx="19">
                  <c:v>25.5</c:v>
                </c:pt>
                <c:pt idx="20">
                  <c:v>20.3</c:v>
                </c:pt>
                <c:pt idx="21">
                  <c:v>19.899999999999999</c:v>
                </c:pt>
                <c:pt idx="22">
                  <c:v>23</c:v>
                </c:pt>
                <c:pt idx="23">
                  <c:v>22.8</c:v>
                </c:pt>
                <c:pt idx="24">
                  <c:v>22.3</c:v>
                </c:pt>
                <c:pt idx="25">
                  <c:v>28</c:v>
                </c:pt>
                <c:pt idx="26">
                  <c:v>23.3</c:v>
                </c:pt>
                <c:pt idx="27">
                  <c:v>22.8</c:v>
                </c:pt>
                <c:pt idx="28">
                  <c:v>28.3</c:v>
                </c:pt>
                <c:pt idx="29">
                  <c:v>28.7</c:v>
                </c:pt>
                <c:pt idx="30">
                  <c:v>23.5</c:v>
                </c:pt>
                <c:pt idx="31" formatCode="0.0">
                  <c:v>20</c:v>
                </c:pt>
                <c:pt idx="32" formatCode="0.0">
                  <c:v>20</c:v>
                </c:pt>
                <c:pt idx="33" formatCode="0.0">
                  <c:v>20</c:v>
                </c:pt>
                <c:pt idx="34" formatCode="0.0">
                  <c:v>18.5</c:v>
                </c:pt>
                <c:pt idx="35" formatCode="0.0">
                  <c:v>21</c:v>
                </c:pt>
                <c:pt idx="36" formatCode="0.0">
                  <c:v>15.5</c:v>
                </c:pt>
                <c:pt idx="37" formatCode="0.0">
                  <c:v>16.3</c:v>
                </c:pt>
                <c:pt idx="38" formatCode="0.0">
                  <c:v>25</c:v>
                </c:pt>
                <c:pt idx="39" formatCode="0.0">
                  <c:v>22.5</c:v>
                </c:pt>
                <c:pt idx="40" formatCode="0.0">
                  <c:v>22.5</c:v>
                </c:pt>
                <c:pt idx="41" formatCode="0.0">
                  <c:v>22.5</c:v>
                </c:pt>
                <c:pt idx="43" formatCode="0.0">
                  <c:v>18.5</c:v>
                </c:pt>
                <c:pt idx="44" formatCode="0.0">
                  <c:v>19.399999999999999</c:v>
                </c:pt>
                <c:pt idx="45" formatCode="0.0">
                  <c:v>21.5</c:v>
                </c:pt>
                <c:pt idx="46" formatCode="0.0">
                  <c:v>21.5</c:v>
                </c:pt>
                <c:pt idx="47" formatCode="0.0">
                  <c:v>21.5</c:v>
                </c:pt>
                <c:pt idx="48" formatCode="0.0">
                  <c:v>14</c:v>
                </c:pt>
                <c:pt idx="49" formatCode="0.0">
                  <c:v>13.5</c:v>
                </c:pt>
                <c:pt idx="50" formatCode="0.0">
                  <c:v>14</c:v>
                </c:pt>
                <c:pt idx="51" formatCode="0.0">
                  <c:v>13</c:v>
                </c:pt>
                <c:pt idx="52" formatCode="0.0">
                  <c:v>13.5</c:v>
                </c:pt>
                <c:pt idx="53" formatCode="0.0">
                  <c:v>13.5</c:v>
                </c:pt>
                <c:pt idx="54" formatCode="0.0">
                  <c:v>20.25</c:v>
                </c:pt>
                <c:pt idx="55" formatCode="0.0">
                  <c:v>20.25</c:v>
                </c:pt>
                <c:pt idx="56" formatCode="0.0">
                  <c:v>20.25</c:v>
                </c:pt>
                <c:pt idx="57" formatCode="0.0">
                  <c:v>27</c:v>
                </c:pt>
                <c:pt idx="58" formatCode="0.0">
                  <c:v>27</c:v>
                </c:pt>
                <c:pt idx="59" formatCode="0.0">
                  <c:v>18.5</c:v>
                </c:pt>
                <c:pt idx="60" formatCode="0.0">
                  <c:v>16</c:v>
                </c:pt>
                <c:pt idx="61" formatCode="0.0">
                  <c:v>20.555555559999998</c:v>
                </c:pt>
                <c:pt idx="62" formatCode="0.0">
                  <c:v>20.25</c:v>
                </c:pt>
                <c:pt idx="63" formatCode="0.0">
                  <c:v>20.25</c:v>
                </c:pt>
                <c:pt idx="64" formatCode="0.0">
                  <c:v>20.25</c:v>
                </c:pt>
                <c:pt idx="65" formatCode="0.0">
                  <c:v>18.25</c:v>
                </c:pt>
                <c:pt idx="66" formatCode="0.0">
                  <c:v>18.25</c:v>
                </c:pt>
                <c:pt idx="67" formatCode="0.0">
                  <c:v>18.25</c:v>
                </c:pt>
                <c:pt idx="68" formatCode="0.0">
                  <c:v>22.777777780000001</c:v>
                </c:pt>
                <c:pt idx="69" formatCode="0.0">
                  <c:v>14</c:v>
                </c:pt>
                <c:pt idx="70" formatCode="0.0">
                  <c:v>21.5</c:v>
                </c:pt>
                <c:pt idx="71" formatCode="0.0">
                  <c:v>21.5</c:v>
                </c:pt>
                <c:pt idx="72" formatCode="0.0">
                  <c:v>21.5</c:v>
                </c:pt>
                <c:pt idx="73" formatCode="0.0">
                  <c:v>21.5</c:v>
                </c:pt>
                <c:pt idx="74" formatCode="0.0">
                  <c:v>19</c:v>
                </c:pt>
                <c:pt idx="75" formatCode="0.0">
                  <c:v>19</c:v>
                </c:pt>
                <c:pt idx="76" formatCode="0.0">
                  <c:v>18</c:v>
                </c:pt>
                <c:pt idx="77" formatCode="0.0">
                  <c:v>19.5</c:v>
                </c:pt>
                <c:pt idx="78" formatCode="0.0">
                  <c:v>19</c:v>
                </c:pt>
                <c:pt idx="79" formatCode="0.0">
                  <c:v>19</c:v>
                </c:pt>
                <c:pt idx="80" formatCode="0.0">
                  <c:v>19</c:v>
                </c:pt>
                <c:pt idx="81" formatCode="0.0">
                  <c:v>19</c:v>
                </c:pt>
                <c:pt idx="82" formatCode="0.0">
                  <c:v>18</c:v>
                </c:pt>
                <c:pt idx="83" formatCode="0.0">
                  <c:v>19</c:v>
                </c:pt>
                <c:pt idx="84" formatCode="0.0">
                  <c:v>19</c:v>
                </c:pt>
                <c:pt idx="85" formatCode="0.0">
                  <c:v>19</c:v>
                </c:pt>
                <c:pt idx="86" formatCode="0.0">
                  <c:v>19</c:v>
                </c:pt>
                <c:pt idx="87" formatCode="0.0">
                  <c:v>19</c:v>
                </c:pt>
                <c:pt idx="88" formatCode="0.0">
                  <c:v>19</c:v>
                </c:pt>
                <c:pt idx="89" formatCode="0.0">
                  <c:v>19</c:v>
                </c:pt>
                <c:pt idx="90" formatCode="0.0">
                  <c:v>19</c:v>
                </c:pt>
                <c:pt idx="91" formatCode="0.0">
                  <c:v>19</c:v>
                </c:pt>
                <c:pt idx="92" formatCode="0.0">
                  <c:v>19</c:v>
                </c:pt>
                <c:pt idx="93" formatCode="0.0">
                  <c:v>19.5</c:v>
                </c:pt>
                <c:pt idx="94" formatCode="0.0">
                  <c:v>19.5</c:v>
                </c:pt>
                <c:pt idx="95" formatCode="0.0">
                  <c:v>19.5</c:v>
                </c:pt>
                <c:pt idx="96" formatCode="0.0">
                  <c:v>17</c:v>
                </c:pt>
                <c:pt idx="97" formatCode="0.0">
                  <c:v>17</c:v>
                </c:pt>
                <c:pt idx="98" formatCode="0.0">
                  <c:v>17</c:v>
                </c:pt>
                <c:pt idx="99" formatCode="0.0">
                  <c:v>17</c:v>
                </c:pt>
                <c:pt idx="100" formatCode="0.0">
                  <c:v>17</c:v>
                </c:pt>
                <c:pt idx="101" formatCode="0.0">
                  <c:v>17</c:v>
                </c:pt>
                <c:pt idx="102" formatCode="0.0">
                  <c:v>17</c:v>
                </c:pt>
                <c:pt idx="103" formatCode="0.0">
                  <c:v>17</c:v>
                </c:pt>
                <c:pt idx="104" formatCode="0.0">
                  <c:v>18.5</c:v>
                </c:pt>
                <c:pt idx="105" formatCode="0.0">
                  <c:v>18.5</c:v>
                </c:pt>
                <c:pt idx="106" formatCode="0.0">
                  <c:v>18.5</c:v>
                </c:pt>
                <c:pt idx="107" formatCode="0.0">
                  <c:v>18.5</c:v>
                </c:pt>
                <c:pt idx="108" formatCode="0.0">
                  <c:v>20</c:v>
                </c:pt>
                <c:pt idx="109" formatCode="0.0">
                  <c:v>20</c:v>
                </c:pt>
                <c:pt idx="110" formatCode="0.0">
                  <c:v>17.75</c:v>
                </c:pt>
                <c:pt idx="111" formatCode="0.0">
                  <c:v>17.75</c:v>
                </c:pt>
                <c:pt idx="112" formatCode="0.0">
                  <c:v>17.75</c:v>
                </c:pt>
                <c:pt idx="113" formatCode="0.0">
                  <c:v>17.75</c:v>
                </c:pt>
                <c:pt idx="114" formatCode="0.0">
                  <c:v>17.75</c:v>
                </c:pt>
                <c:pt idx="115" formatCode="0.0">
                  <c:v>17.75</c:v>
                </c:pt>
                <c:pt idx="116" formatCode="0.0">
                  <c:v>17.75</c:v>
                </c:pt>
                <c:pt idx="117" formatCode="0.0">
                  <c:v>17.75</c:v>
                </c:pt>
                <c:pt idx="118" formatCode="0.0">
                  <c:v>18.25</c:v>
                </c:pt>
                <c:pt idx="119" formatCode="0.0">
                  <c:v>22.5</c:v>
                </c:pt>
                <c:pt idx="120" formatCode="0.0">
                  <c:v>22</c:v>
                </c:pt>
                <c:pt idx="121" formatCode="0.0">
                  <c:v>23</c:v>
                </c:pt>
                <c:pt idx="122" formatCode="0.0">
                  <c:v>22</c:v>
                </c:pt>
                <c:pt idx="123" formatCode="0.0">
                  <c:v>22</c:v>
                </c:pt>
                <c:pt idx="124" formatCode="0.0">
                  <c:v>22.5</c:v>
                </c:pt>
                <c:pt idx="125" formatCode="0.0">
                  <c:v>23</c:v>
                </c:pt>
                <c:pt idx="126" formatCode="0.0">
                  <c:v>22</c:v>
                </c:pt>
                <c:pt idx="127" formatCode="0.0">
                  <c:v>20.5</c:v>
                </c:pt>
                <c:pt idx="128" formatCode="0.0">
                  <c:v>20.5</c:v>
                </c:pt>
                <c:pt idx="129" formatCode="0.0">
                  <c:v>21.5</c:v>
                </c:pt>
                <c:pt idx="130" formatCode="0.0">
                  <c:v>21.5</c:v>
                </c:pt>
                <c:pt idx="131" formatCode="0.0">
                  <c:v>15.5</c:v>
                </c:pt>
                <c:pt idx="132" formatCode="0.0">
                  <c:v>25.5</c:v>
                </c:pt>
                <c:pt idx="133" formatCode="0.0">
                  <c:v>25.5</c:v>
                </c:pt>
                <c:pt idx="134" formatCode="0.0">
                  <c:v>15</c:v>
                </c:pt>
                <c:pt idx="135" formatCode="0.0">
                  <c:v>15</c:v>
                </c:pt>
                <c:pt idx="136" formatCode="0.0">
                  <c:v>23</c:v>
                </c:pt>
                <c:pt idx="137" formatCode="0.0">
                  <c:v>23</c:v>
                </c:pt>
                <c:pt idx="138" formatCode="0.0">
                  <c:v>23</c:v>
                </c:pt>
                <c:pt idx="139" formatCode="0.0">
                  <c:v>23</c:v>
                </c:pt>
                <c:pt idx="140" formatCode="0.0">
                  <c:v>28</c:v>
                </c:pt>
                <c:pt idx="141" formatCode="0.0">
                  <c:v>19.5</c:v>
                </c:pt>
                <c:pt idx="142" formatCode="0.0">
                  <c:v>20</c:v>
                </c:pt>
                <c:pt idx="143" formatCode="0.0">
                  <c:v>20</c:v>
                </c:pt>
                <c:pt idx="144" formatCode="0.0">
                  <c:v>27.5</c:v>
                </c:pt>
                <c:pt idx="145" formatCode="0.0">
                  <c:v>27.5</c:v>
                </c:pt>
                <c:pt idx="146" formatCode="0.0">
                  <c:v>22</c:v>
                </c:pt>
                <c:pt idx="147" formatCode="0.0">
                  <c:v>21.5</c:v>
                </c:pt>
                <c:pt idx="148" formatCode="0.0">
                  <c:v>22.5</c:v>
                </c:pt>
                <c:pt idx="149" formatCode="0.0">
                  <c:v>24</c:v>
                </c:pt>
                <c:pt idx="150" formatCode="0.0">
                  <c:v>23</c:v>
                </c:pt>
                <c:pt idx="151" formatCode="0.0">
                  <c:v>23</c:v>
                </c:pt>
                <c:pt idx="152" formatCode="0.0">
                  <c:v>20</c:v>
                </c:pt>
                <c:pt idx="153" formatCode="0.0">
                  <c:v>18.5</c:v>
                </c:pt>
                <c:pt idx="154" formatCode="0.0">
                  <c:v>18.5</c:v>
                </c:pt>
                <c:pt idx="155" formatCode="0.0">
                  <c:v>18.5</c:v>
                </c:pt>
                <c:pt idx="156" formatCode="0.0">
                  <c:v>15.5</c:v>
                </c:pt>
                <c:pt idx="157" formatCode="0.0">
                  <c:v>23.3</c:v>
                </c:pt>
                <c:pt idx="158" formatCode="0.0">
                  <c:v>23.3</c:v>
                </c:pt>
                <c:pt idx="159" formatCode="0.0">
                  <c:v>22.3</c:v>
                </c:pt>
                <c:pt idx="160" formatCode="0.0">
                  <c:v>21.8</c:v>
                </c:pt>
                <c:pt idx="161" formatCode="0.0">
                  <c:v>22</c:v>
                </c:pt>
                <c:pt idx="162" formatCode="0.0">
                  <c:v>22</c:v>
                </c:pt>
                <c:pt idx="163" formatCode="0.0">
                  <c:v>24</c:v>
                </c:pt>
                <c:pt idx="164" formatCode="0.0">
                  <c:v>24</c:v>
                </c:pt>
                <c:pt idx="165" formatCode="0.0">
                  <c:v>24</c:v>
                </c:pt>
                <c:pt idx="166" formatCode="0.0">
                  <c:v>21.1</c:v>
                </c:pt>
                <c:pt idx="167" formatCode="0.0">
                  <c:v>23</c:v>
                </c:pt>
                <c:pt idx="168" formatCode="0.0">
                  <c:v>20.100000000000001</c:v>
                </c:pt>
                <c:pt idx="169" formatCode="0.0">
                  <c:v>20.100000000000001</c:v>
                </c:pt>
                <c:pt idx="170">
                  <c:v>22</c:v>
                </c:pt>
                <c:pt idx="171">
                  <c:v>22</c:v>
                </c:pt>
                <c:pt idx="172">
                  <c:v>26.6</c:v>
                </c:pt>
                <c:pt idx="173">
                  <c:v>26.6</c:v>
                </c:pt>
                <c:pt idx="174" formatCode="0.0">
                  <c:v>20.555555559999998</c:v>
                </c:pt>
                <c:pt idx="175" formatCode="0.0">
                  <c:v>20.555555559999998</c:v>
                </c:pt>
                <c:pt idx="176" formatCode="0.0">
                  <c:v>20.555555559999998</c:v>
                </c:pt>
                <c:pt idx="177" formatCode="0.0">
                  <c:v>21.5</c:v>
                </c:pt>
                <c:pt idx="178" formatCode="0.0">
                  <c:v>22</c:v>
                </c:pt>
                <c:pt idx="179" formatCode="0.0">
                  <c:v>24.722222219999999</c:v>
                </c:pt>
                <c:pt idx="180" formatCode="0.0">
                  <c:v>14.5</c:v>
                </c:pt>
                <c:pt idx="181" formatCode="0.0">
                  <c:v>19.722222219999999</c:v>
                </c:pt>
                <c:pt idx="182" formatCode="0.0">
                  <c:v>18</c:v>
                </c:pt>
                <c:pt idx="183" formatCode="0.0">
                  <c:v>16</c:v>
                </c:pt>
                <c:pt idx="184" formatCode="0.0">
                  <c:v>16</c:v>
                </c:pt>
                <c:pt idx="185" formatCode="0.0">
                  <c:v>18</c:v>
                </c:pt>
                <c:pt idx="186" formatCode="0.0">
                  <c:v>16</c:v>
                </c:pt>
                <c:pt idx="187" formatCode="0.0">
                  <c:v>25</c:v>
                </c:pt>
                <c:pt idx="188" formatCode="0.0">
                  <c:v>25</c:v>
                </c:pt>
                <c:pt idx="189" formatCode="0.0">
                  <c:v>27.5</c:v>
                </c:pt>
                <c:pt idx="190" formatCode="0.0">
                  <c:v>27.5</c:v>
                </c:pt>
                <c:pt idx="191" formatCode="0.0">
                  <c:v>17.5</c:v>
                </c:pt>
                <c:pt idx="192" formatCode="0.0">
                  <c:v>17.5</c:v>
                </c:pt>
                <c:pt idx="193" formatCode="0.0">
                  <c:v>21.5</c:v>
                </c:pt>
                <c:pt idx="194" formatCode="0.0">
                  <c:v>21.5</c:v>
                </c:pt>
                <c:pt idx="195" formatCode="0.0">
                  <c:v>24</c:v>
                </c:pt>
              </c:numCache>
            </c:numRef>
          </c:xVal>
          <c:yVal>
            <c:numRef>
              <c:f>tinnulenta!$G$2:$G$197</c:f>
              <c:numCache>
                <c:formatCode>0.0</c:formatCode>
                <c:ptCount val="196"/>
                <c:pt idx="0">
                  <c:v>7.7</c:v>
                </c:pt>
                <c:pt idx="1">
                  <c:v>7.6</c:v>
                </c:pt>
                <c:pt idx="2">
                  <c:v>7</c:v>
                </c:pt>
                <c:pt idx="3">
                  <c:v>6.7</c:v>
                </c:pt>
                <c:pt idx="4">
                  <c:v>6.96</c:v>
                </c:pt>
                <c:pt idx="5">
                  <c:v>8.5</c:v>
                </c:pt>
                <c:pt idx="6">
                  <c:v>7.9</c:v>
                </c:pt>
                <c:pt idx="7">
                  <c:v>8</c:v>
                </c:pt>
                <c:pt idx="8">
                  <c:v>8.1999999999999993</c:v>
                </c:pt>
                <c:pt idx="9">
                  <c:v>7.9</c:v>
                </c:pt>
                <c:pt idx="10">
                  <c:v>7.9</c:v>
                </c:pt>
                <c:pt idx="11">
                  <c:v>6.3</c:v>
                </c:pt>
                <c:pt idx="12">
                  <c:v>6</c:v>
                </c:pt>
                <c:pt idx="13">
                  <c:v>7.66</c:v>
                </c:pt>
                <c:pt idx="14">
                  <c:v>7.44</c:v>
                </c:pt>
                <c:pt idx="15">
                  <c:v>7.85</c:v>
                </c:pt>
                <c:pt idx="16">
                  <c:v>5.22</c:v>
                </c:pt>
                <c:pt idx="17">
                  <c:v>5.6</c:v>
                </c:pt>
                <c:pt idx="18">
                  <c:v>5.0999999999999996</c:v>
                </c:pt>
                <c:pt idx="19">
                  <c:v>5.6</c:v>
                </c:pt>
                <c:pt idx="20">
                  <c:v>4.5999999999999996</c:v>
                </c:pt>
                <c:pt idx="21">
                  <c:v>4.5</c:v>
                </c:pt>
                <c:pt idx="22">
                  <c:v>5.4</c:v>
                </c:pt>
                <c:pt idx="23">
                  <c:v>5.8</c:v>
                </c:pt>
                <c:pt idx="24">
                  <c:v>5.2</c:v>
                </c:pt>
                <c:pt idx="25">
                  <c:v>6.1</c:v>
                </c:pt>
                <c:pt idx="26">
                  <c:v>7.4</c:v>
                </c:pt>
                <c:pt idx="27">
                  <c:v>7.2</c:v>
                </c:pt>
                <c:pt idx="28">
                  <c:v>6.8</c:v>
                </c:pt>
                <c:pt idx="29">
                  <c:v>7</c:v>
                </c:pt>
                <c:pt idx="30">
                  <c:v>6.18</c:v>
                </c:pt>
                <c:pt idx="31" formatCode="0.00">
                  <c:v>4.2</c:v>
                </c:pt>
                <c:pt idx="32" formatCode="0.00">
                  <c:v>3.9</c:v>
                </c:pt>
                <c:pt idx="33" formatCode="0.00">
                  <c:v>4.2</c:v>
                </c:pt>
                <c:pt idx="34" formatCode="0.00">
                  <c:v>2.8</c:v>
                </c:pt>
                <c:pt idx="35" formatCode="0.00">
                  <c:v>4.4000000000000004</c:v>
                </c:pt>
                <c:pt idx="36" formatCode="0.00">
                  <c:v>4.3</c:v>
                </c:pt>
                <c:pt idx="37" formatCode="0.00">
                  <c:v>4.2539267020000002</c:v>
                </c:pt>
                <c:pt idx="38" formatCode="0.00">
                  <c:v>6.9</c:v>
                </c:pt>
                <c:pt idx="39" formatCode="0.00">
                  <c:v>5.5</c:v>
                </c:pt>
                <c:pt idx="40" formatCode="0.00">
                  <c:v>5.5</c:v>
                </c:pt>
                <c:pt idx="41" formatCode="0.00">
                  <c:v>5</c:v>
                </c:pt>
                <c:pt idx="42" formatCode="0.00">
                  <c:v>4.5</c:v>
                </c:pt>
                <c:pt idx="43" formatCode="0.00">
                  <c:v>3.5</c:v>
                </c:pt>
                <c:pt idx="44" formatCode="0.00">
                  <c:v>5.5955235810000001</c:v>
                </c:pt>
                <c:pt idx="45" formatCode="0.00">
                  <c:v>3.8</c:v>
                </c:pt>
                <c:pt idx="46" formatCode="0.00">
                  <c:v>3.7</c:v>
                </c:pt>
                <c:pt idx="47" formatCode="0.00">
                  <c:v>5.07</c:v>
                </c:pt>
                <c:pt idx="48" formatCode="0.00">
                  <c:v>2.9090909090000001</c:v>
                </c:pt>
                <c:pt idx="49" formatCode="0.00">
                  <c:v>2.63</c:v>
                </c:pt>
                <c:pt idx="50" formatCode="0.00">
                  <c:v>2.69</c:v>
                </c:pt>
                <c:pt idx="51" formatCode="0.00">
                  <c:v>3.13</c:v>
                </c:pt>
                <c:pt idx="52" formatCode="0.00">
                  <c:v>3.04</c:v>
                </c:pt>
                <c:pt idx="53" formatCode="0.00">
                  <c:v>3.07</c:v>
                </c:pt>
                <c:pt idx="54" formatCode="0.00">
                  <c:v>4.91</c:v>
                </c:pt>
                <c:pt idx="55" formatCode="0.00">
                  <c:v>5.23</c:v>
                </c:pt>
                <c:pt idx="56" formatCode="0.00">
                  <c:v>4.84</c:v>
                </c:pt>
                <c:pt idx="57" formatCode="0.00">
                  <c:v>4.7</c:v>
                </c:pt>
                <c:pt idx="58" formatCode="0.00">
                  <c:v>4.7</c:v>
                </c:pt>
                <c:pt idx="59" formatCode="0.00">
                  <c:v>3.74</c:v>
                </c:pt>
                <c:pt idx="60" formatCode="0.00">
                  <c:v>2.86</c:v>
                </c:pt>
                <c:pt idx="61" formatCode="0.00">
                  <c:v>4.59</c:v>
                </c:pt>
                <c:pt idx="62" formatCode="0.00">
                  <c:v>3.55</c:v>
                </c:pt>
                <c:pt idx="63" formatCode="0.00">
                  <c:v>3.85</c:v>
                </c:pt>
                <c:pt idx="64" formatCode="0.00">
                  <c:v>4.3499999999999996</c:v>
                </c:pt>
                <c:pt idx="65" formatCode="0.00">
                  <c:v>3.33</c:v>
                </c:pt>
                <c:pt idx="66" formatCode="0.00">
                  <c:v>3.07</c:v>
                </c:pt>
                <c:pt idx="67" formatCode="0.00">
                  <c:v>3.44</c:v>
                </c:pt>
                <c:pt idx="68" formatCode="0.00">
                  <c:v>4.17</c:v>
                </c:pt>
                <c:pt idx="69" formatCode="0.00">
                  <c:v>2.4</c:v>
                </c:pt>
                <c:pt idx="70" formatCode="0.00">
                  <c:v>4.04</c:v>
                </c:pt>
                <c:pt idx="71" formatCode="0.00">
                  <c:v>4.1399999999999997</c:v>
                </c:pt>
                <c:pt idx="72" formatCode="0.00">
                  <c:v>4.25</c:v>
                </c:pt>
                <c:pt idx="73" formatCode="0.00">
                  <c:v>4.3</c:v>
                </c:pt>
                <c:pt idx="74" formatCode="0.00">
                  <c:v>3.29</c:v>
                </c:pt>
                <c:pt idx="75" formatCode="0.00">
                  <c:v>3.42</c:v>
                </c:pt>
                <c:pt idx="76" formatCode="0.00">
                  <c:v>3.37</c:v>
                </c:pt>
                <c:pt idx="77" formatCode="0.00">
                  <c:v>3.98</c:v>
                </c:pt>
                <c:pt idx="78" formatCode="0.00">
                  <c:v>3.32</c:v>
                </c:pt>
                <c:pt idx="79" formatCode="0.00">
                  <c:v>3.33</c:v>
                </c:pt>
                <c:pt idx="80" formatCode="0.00">
                  <c:v>3.85</c:v>
                </c:pt>
                <c:pt idx="81" formatCode="0.00">
                  <c:v>3.37</c:v>
                </c:pt>
                <c:pt idx="82" formatCode="0.00">
                  <c:v>3.27</c:v>
                </c:pt>
                <c:pt idx="83" formatCode="0.00">
                  <c:v>3.43</c:v>
                </c:pt>
                <c:pt idx="84" formatCode="0.00">
                  <c:v>3.44</c:v>
                </c:pt>
                <c:pt idx="85" formatCode="0.00">
                  <c:v>4.0999999999999996</c:v>
                </c:pt>
                <c:pt idx="86" formatCode="0.00">
                  <c:v>3.34</c:v>
                </c:pt>
                <c:pt idx="87" formatCode="0.00">
                  <c:v>3.77</c:v>
                </c:pt>
                <c:pt idx="88" formatCode="0.00">
                  <c:v>4.07</c:v>
                </c:pt>
                <c:pt idx="89" formatCode="0.00">
                  <c:v>3.64</c:v>
                </c:pt>
                <c:pt idx="90" formatCode="0.00">
                  <c:v>4.49</c:v>
                </c:pt>
                <c:pt idx="91" formatCode="0.00">
                  <c:v>4.51</c:v>
                </c:pt>
                <c:pt idx="92" formatCode="0.00">
                  <c:v>4.3600000000000003</c:v>
                </c:pt>
                <c:pt idx="93" formatCode="0.00">
                  <c:v>3.74</c:v>
                </c:pt>
                <c:pt idx="94" formatCode="0.00">
                  <c:v>3.93</c:v>
                </c:pt>
                <c:pt idx="95" formatCode="0.00">
                  <c:v>3.78</c:v>
                </c:pt>
                <c:pt idx="96" formatCode="0.00">
                  <c:v>2.89</c:v>
                </c:pt>
                <c:pt idx="97" formatCode="0.00">
                  <c:v>2.77</c:v>
                </c:pt>
                <c:pt idx="98" formatCode="0.00">
                  <c:v>2.82</c:v>
                </c:pt>
                <c:pt idx="99" formatCode="0.00">
                  <c:v>2.76</c:v>
                </c:pt>
                <c:pt idx="100" formatCode="0.00">
                  <c:v>2.86</c:v>
                </c:pt>
                <c:pt idx="101" formatCode="0.00">
                  <c:v>2.52</c:v>
                </c:pt>
                <c:pt idx="102" formatCode="0.00">
                  <c:v>2.61</c:v>
                </c:pt>
                <c:pt idx="103" formatCode="0.00">
                  <c:v>2.75</c:v>
                </c:pt>
                <c:pt idx="104" formatCode="0.00">
                  <c:v>3.19</c:v>
                </c:pt>
                <c:pt idx="105" formatCode="0.00">
                  <c:v>3.56</c:v>
                </c:pt>
                <c:pt idx="106" formatCode="0.00">
                  <c:v>3.59</c:v>
                </c:pt>
                <c:pt idx="107" formatCode="0.00">
                  <c:v>3.01</c:v>
                </c:pt>
                <c:pt idx="108" formatCode="0.00">
                  <c:v>3.83</c:v>
                </c:pt>
                <c:pt idx="109" formatCode="0.00">
                  <c:v>3.69</c:v>
                </c:pt>
                <c:pt idx="110" formatCode="0.00">
                  <c:v>2.88</c:v>
                </c:pt>
                <c:pt idx="111" formatCode="0.00">
                  <c:v>3</c:v>
                </c:pt>
                <c:pt idx="112" formatCode="0.00">
                  <c:v>3.05</c:v>
                </c:pt>
                <c:pt idx="113" formatCode="0.00">
                  <c:v>2.75</c:v>
                </c:pt>
                <c:pt idx="114" formatCode="0.00">
                  <c:v>3.05</c:v>
                </c:pt>
                <c:pt idx="115" formatCode="0.00">
                  <c:v>2.9</c:v>
                </c:pt>
                <c:pt idx="116" formatCode="0.00">
                  <c:v>2.75</c:v>
                </c:pt>
                <c:pt idx="117" formatCode="0.00">
                  <c:v>3.18</c:v>
                </c:pt>
                <c:pt idx="118" formatCode="0.00">
                  <c:v>3.11</c:v>
                </c:pt>
                <c:pt idx="119" formatCode="0.00">
                  <c:v>3.96</c:v>
                </c:pt>
                <c:pt idx="120" formatCode="0.00">
                  <c:v>4</c:v>
                </c:pt>
                <c:pt idx="121" formatCode="0.00">
                  <c:v>5.01</c:v>
                </c:pt>
                <c:pt idx="122" formatCode="0.00">
                  <c:v>3.94</c:v>
                </c:pt>
                <c:pt idx="123" formatCode="0.00">
                  <c:v>4.1500000000000004</c:v>
                </c:pt>
                <c:pt idx="124" formatCode="0.00">
                  <c:v>3.89</c:v>
                </c:pt>
                <c:pt idx="125" formatCode="0.00">
                  <c:v>4.42</c:v>
                </c:pt>
                <c:pt idx="126" formatCode="0.00">
                  <c:v>4.1100000000000003</c:v>
                </c:pt>
                <c:pt idx="127" formatCode="0.00">
                  <c:v>3.7</c:v>
                </c:pt>
                <c:pt idx="128" formatCode="0.00">
                  <c:v>3.8</c:v>
                </c:pt>
                <c:pt idx="129" formatCode="0.00">
                  <c:v>3.8</c:v>
                </c:pt>
                <c:pt idx="130" formatCode="0.00">
                  <c:v>4</c:v>
                </c:pt>
                <c:pt idx="131" formatCode="0.00">
                  <c:v>3</c:v>
                </c:pt>
                <c:pt idx="132" formatCode="0.00">
                  <c:v>4.3</c:v>
                </c:pt>
                <c:pt idx="133" formatCode="0.00">
                  <c:v>4.5999999999999996</c:v>
                </c:pt>
                <c:pt idx="134" formatCode="0.00">
                  <c:v>3</c:v>
                </c:pt>
                <c:pt idx="135" formatCode="0.00">
                  <c:v>3.2</c:v>
                </c:pt>
                <c:pt idx="136" formatCode="0.00">
                  <c:v>4.8</c:v>
                </c:pt>
                <c:pt idx="137" formatCode="0.00">
                  <c:v>5</c:v>
                </c:pt>
                <c:pt idx="138" formatCode="0.00">
                  <c:v>4.5999999999999996</c:v>
                </c:pt>
                <c:pt idx="139" formatCode="0.00">
                  <c:v>4.7</c:v>
                </c:pt>
                <c:pt idx="140" formatCode="0.00">
                  <c:v>6</c:v>
                </c:pt>
                <c:pt idx="141" formatCode="0.00">
                  <c:v>3.9</c:v>
                </c:pt>
                <c:pt idx="142" formatCode="0.00">
                  <c:v>3.9</c:v>
                </c:pt>
                <c:pt idx="143" formatCode="0.00">
                  <c:v>4.0999999999999996</c:v>
                </c:pt>
                <c:pt idx="144" formatCode="0.00">
                  <c:v>5.8</c:v>
                </c:pt>
                <c:pt idx="145" formatCode="0.00">
                  <c:v>5.8</c:v>
                </c:pt>
                <c:pt idx="146" formatCode="0.00">
                  <c:v>4.7</c:v>
                </c:pt>
                <c:pt idx="147" formatCode="0.00">
                  <c:v>4</c:v>
                </c:pt>
                <c:pt idx="148" formatCode="0.00">
                  <c:v>4.3</c:v>
                </c:pt>
                <c:pt idx="149" formatCode="0.00">
                  <c:v>4.5</c:v>
                </c:pt>
                <c:pt idx="150" formatCode="0.00">
                  <c:v>4.3</c:v>
                </c:pt>
                <c:pt idx="151" formatCode="0.00">
                  <c:v>4.3</c:v>
                </c:pt>
                <c:pt idx="152" formatCode="0.00">
                  <c:v>3.7</c:v>
                </c:pt>
                <c:pt idx="153" formatCode="0.00">
                  <c:v>3.3</c:v>
                </c:pt>
                <c:pt idx="154" formatCode="0.00">
                  <c:v>3.5</c:v>
                </c:pt>
                <c:pt idx="155" formatCode="0.00">
                  <c:v>3.4</c:v>
                </c:pt>
                <c:pt idx="156" formatCode="0.00">
                  <c:v>3.7</c:v>
                </c:pt>
                <c:pt idx="157" formatCode="0.00">
                  <c:v>5.1590713670000001</c:v>
                </c:pt>
                <c:pt idx="158" formatCode="0.00">
                  <c:v>5.4844606950000001</c:v>
                </c:pt>
                <c:pt idx="159" formatCode="0.00">
                  <c:v>4.8899755499999999</c:v>
                </c:pt>
                <c:pt idx="160" formatCode="0.00">
                  <c:v>4.5757071549999999</c:v>
                </c:pt>
                <c:pt idx="161" formatCode="0.00">
                  <c:v>4.3649968819999998</c:v>
                </c:pt>
                <c:pt idx="162" formatCode="0.00">
                  <c:v>4.4182621500000003</c:v>
                </c:pt>
                <c:pt idx="163" formatCode="0.00">
                  <c:v>5.1698670609999997</c:v>
                </c:pt>
                <c:pt idx="164" formatCode="0.00">
                  <c:v>4.887802711</c:v>
                </c:pt>
                <c:pt idx="165" formatCode="0.00">
                  <c:v>5.0193050189999999</c:v>
                </c:pt>
                <c:pt idx="166" formatCode="0.00">
                  <c:v>5.0105485229999998</c:v>
                </c:pt>
                <c:pt idx="167" formatCode="0.00">
                  <c:v>4.7571357040000004</c:v>
                </c:pt>
                <c:pt idx="168" formatCode="0.00">
                  <c:v>3.8697194449999999</c:v>
                </c:pt>
                <c:pt idx="169" formatCode="0.00">
                  <c:v>3.932244404</c:v>
                </c:pt>
                <c:pt idx="170">
                  <c:v>4.7759000734753858</c:v>
                </c:pt>
                <c:pt idx="171">
                  <c:v>4.7641734159123388</c:v>
                </c:pt>
                <c:pt idx="172">
                  <c:v>5.4093040028849622</c:v>
                </c:pt>
                <c:pt idx="173">
                  <c:v>5.2015604681404417</c:v>
                </c:pt>
                <c:pt idx="174" formatCode="0.00">
                  <c:v>3.85</c:v>
                </c:pt>
                <c:pt idx="175" formatCode="0.00">
                  <c:v>3.64</c:v>
                </c:pt>
                <c:pt idx="176" formatCode="0.00">
                  <c:v>4.03</c:v>
                </c:pt>
                <c:pt idx="177" formatCode="0.00">
                  <c:v>3.91</c:v>
                </c:pt>
                <c:pt idx="178" formatCode="0.00">
                  <c:v>4.58</c:v>
                </c:pt>
                <c:pt idx="179" formatCode="0.00">
                  <c:v>4.58</c:v>
                </c:pt>
                <c:pt idx="180" formatCode="0.00">
                  <c:v>2.25</c:v>
                </c:pt>
                <c:pt idx="181" formatCode="0.00">
                  <c:v>3.88</c:v>
                </c:pt>
                <c:pt idx="182" formatCode="0.00">
                  <c:v>3.05</c:v>
                </c:pt>
                <c:pt idx="183" formatCode="0.00">
                  <c:v>2.99</c:v>
                </c:pt>
                <c:pt idx="184" formatCode="0.00">
                  <c:v>3.29</c:v>
                </c:pt>
                <c:pt idx="185" formatCode="0.00">
                  <c:v>3.44</c:v>
                </c:pt>
                <c:pt idx="186" formatCode="0.00">
                  <c:v>3.04</c:v>
                </c:pt>
                <c:pt idx="187" formatCode="0.00">
                  <c:v>5.7</c:v>
                </c:pt>
                <c:pt idx="188" formatCode="0.00">
                  <c:v>5.6</c:v>
                </c:pt>
                <c:pt idx="189" formatCode="0.00">
                  <c:v>5</c:v>
                </c:pt>
                <c:pt idx="190" formatCode="0.00">
                  <c:v>5</c:v>
                </c:pt>
                <c:pt idx="191" formatCode="0.00">
                  <c:v>3.2</c:v>
                </c:pt>
                <c:pt idx="192" formatCode="0.00">
                  <c:v>3.3</c:v>
                </c:pt>
                <c:pt idx="193" formatCode="0.00">
                  <c:v>3.8</c:v>
                </c:pt>
                <c:pt idx="194" formatCode="0.00">
                  <c:v>4</c:v>
                </c:pt>
                <c:pt idx="195" formatCode="0.00">
                  <c:v>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21568"/>
        <c:axId val="108223104"/>
      </c:scatterChart>
      <c:valAx>
        <c:axId val="108221568"/>
        <c:scaling>
          <c:orientation val="minMax"/>
          <c:min val="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223104"/>
        <c:crosses val="autoZero"/>
        <c:crossBetween val="midCat"/>
      </c:valAx>
      <c:valAx>
        <c:axId val="108223104"/>
        <c:scaling>
          <c:orientation val="minMax"/>
          <c:min val="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221568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864989437295947E-2"/>
          <c:y val="7.0903848286569815E-2"/>
          <c:w val="0.8832543523802644"/>
          <c:h val="0.830262097519500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2.3586395450568679E-2"/>
                  <c:y val="0.55190470982793804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tinnulenta!$G$2:$G$197</c:f>
              <c:numCache>
                <c:formatCode>0.0</c:formatCode>
                <c:ptCount val="196"/>
                <c:pt idx="0">
                  <c:v>7.7</c:v>
                </c:pt>
                <c:pt idx="1">
                  <c:v>7.6</c:v>
                </c:pt>
                <c:pt idx="2">
                  <c:v>7</c:v>
                </c:pt>
                <c:pt idx="3">
                  <c:v>6.7</c:v>
                </c:pt>
                <c:pt idx="4">
                  <c:v>6.96</c:v>
                </c:pt>
                <c:pt idx="5">
                  <c:v>8.5</c:v>
                </c:pt>
                <c:pt idx="6">
                  <c:v>7.9</c:v>
                </c:pt>
                <c:pt idx="7">
                  <c:v>8</c:v>
                </c:pt>
                <c:pt idx="8">
                  <c:v>8.1999999999999993</c:v>
                </c:pt>
                <c:pt idx="9">
                  <c:v>7.9</c:v>
                </c:pt>
                <c:pt idx="10">
                  <c:v>7.9</c:v>
                </c:pt>
                <c:pt idx="11">
                  <c:v>6.3</c:v>
                </c:pt>
                <c:pt idx="12">
                  <c:v>6</c:v>
                </c:pt>
                <c:pt idx="13">
                  <c:v>7.66</c:v>
                </c:pt>
                <c:pt idx="14">
                  <c:v>7.44</c:v>
                </c:pt>
                <c:pt idx="15">
                  <c:v>7.85</c:v>
                </c:pt>
                <c:pt idx="16">
                  <c:v>5.22</c:v>
                </c:pt>
                <c:pt idx="17">
                  <c:v>5.6</c:v>
                </c:pt>
                <c:pt idx="18">
                  <c:v>5.0999999999999996</c:v>
                </c:pt>
                <c:pt idx="19">
                  <c:v>5.6</c:v>
                </c:pt>
                <c:pt idx="20">
                  <c:v>4.5999999999999996</c:v>
                </c:pt>
                <c:pt idx="21">
                  <c:v>4.5</c:v>
                </c:pt>
                <c:pt idx="22">
                  <c:v>5.4</c:v>
                </c:pt>
                <c:pt idx="23">
                  <c:v>5.8</c:v>
                </c:pt>
                <c:pt idx="24">
                  <c:v>5.2</c:v>
                </c:pt>
                <c:pt idx="25">
                  <c:v>6.1</c:v>
                </c:pt>
                <c:pt idx="26">
                  <c:v>7.4</c:v>
                </c:pt>
                <c:pt idx="27">
                  <c:v>7.2</c:v>
                </c:pt>
                <c:pt idx="28">
                  <c:v>6.8</c:v>
                </c:pt>
                <c:pt idx="29">
                  <c:v>7</c:v>
                </c:pt>
                <c:pt idx="30">
                  <c:v>6.18</c:v>
                </c:pt>
                <c:pt idx="31" formatCode="0.00">
                  <c:v>4.2</c:v>
                </c:pt>
                <c:pt idx="32" formatCode="0.00">
                  <c:v>3.9</c:v>
                </c:pt>
                <c:pt idx="33" formatCode="0.00">
                  <c:v>4.2</c:v>
                </c:pt>
                <c:pt idx="34" formatCode="0.00">
                  <c:v>2.8</c:v>
                </c:pt>
                <c:pt idx="35" formatCode="0.00">
                  <c:v>4.4000000000000004</c:v>
                </c:pt>
                <c:pt idx="36" formatCode="0.00">
                  <c:v>4.3</c:v>
                </c:pt>
                <c:pt idx="37" formatCode="0.00">
                  <c:v>4.2539267020000002</c:v>
                </c:pt>
                <c:pt idx="38" formatCode="0.00">
                  <c:v>6.9</c:v>
                </c:pt>
                <c:pt idx="39" formatCode="0.00">
                  <c:v>5.5</c:v>
                </c:pt>
                <c:pt idx="40" formatCode="0.00">
                  <c:v>5.5</c:v>
                </c:pt>
                <c:pt idx="41" formatCode="0.00">
                  <c:v>5</c:v>
                </c:pt>
                <c:pt idx="42" formatCode="0.00">
                  <c:v>4.5</c:v>
                </c:pt>
                <c:pt idx="43" formatCode="0.00">
                  <c:v>3.5</c:v>
                </c:pt>
                <c:pt idx="44" formatCode="0.00">
                  <c:v>5.5955235810000001</c:v>
                </c:pt>
                <c:pt idx="45" formatCode="0.00">
                  <c:v>3.8</c:v>
                </c:pt>
                <c:pt idx="46" formatCode="0.00">
                  <c:v>3.7</c:v>
                </c:pt>
                <c:pt idx="47" formatCode="0.00">
                  <c:v>5.07</c:v>
                </c:pt>
                <c:pt idx="48" formatCode="0.00">
                  <c:v>2.9090909090000001</c:v>
                </c:pt>
                <c:pt idx="49" formatCode="0.00">
                  <c:v>2.63</c:v>
                </c:pt>
                <c:pt idx="50" formatCode="0.00">
                  <c:v>2.69</c:v>
                </c:pt>
                <c:pt idx="51" formatCode="0.00">
                  <c:v>3.13</c:v>
                </c:pt>
                <c:pt idx="52" formatCode="0.00">
                  <c:v>3.04</c:v>
                </c:pt>
                <c:pt idx="53" formatCode="0.00">
                  <c:v>3.07</c:v>
                </c:pt>
                <c:pt idx="54" formatCode="0.00">
                  <c:v>4.91</c:v>
                </c:pt>
                <c:pt idx="55" formatCode="0.00">
                  <c:v>5.23</c:v>
                </c:pt>
                <c:pt idx="56" formatCode="0.00">
                  <c:v>4.84</c:v>
                </c:pt>
                <c:pt idx="57" formatCode="0.00">
                  <c:v>4.7</c:v>
                </c:pt>
                <c:pt idx="58" formatCode="0.00">
                  <c:v>4.7</c:v>
                </c:pt>
                <c:pt idx="59" formatCode="0.00">
                  <c:v>3.74</c:v>
                </c:pt>
                <c:pt idx="60" formatCode="0.00">
                  <c:v>2.86</c:v>
                </c:pt>
                <c:pt idx="61" formatCode="0.00">
                  <c:v>4.59</c:v>
                </c:pt>
                <c:pt idx="62" formatCode="0.00">
                  <c:v>3.55</c:v>
                </c:pt>
                <c:pt idx="63" formatCode="0.00">
                  <c:v>3.85</c:v>
                </c:pt>
                <c:pt idx="64" formatCode="0.00">
                  <c:v>4.3499999999999996</c:v>
                </c:pt>
                <c:pt idx="65" formatCode="0.00">
                  <c:v>3.33</c:v>
                </c:pt>
                <c:pt idx="66" formatCode="0.00">
                  <c:v>3.07</c:v>
                </c:pt>
                <c:pt idx="67" formatCode="0.00">
                  <c:v>3.44</c:v>
                </c:pt>
                <c:pt idx="68" formatCode="0.00">
                  <c:v>4.17</c:v>
                </c:pt>
                <c:pt idx="69" formatCode="0.00">
                  <c:v>2.4</c:v>
                </c:pt>
                <c:pt idx="70" formatCode="0.00">
                  <c:v>4.04</c:v>
                </c:pt>
                <c:pt idx="71" formatCode="0.00">
                  <c:v>4.1399999999999997</c:v>
                </c:pt>
                <c:pt idx="72" formatCode="0.00">
                  <c:v>4.25</c:v>
                </c:pt>
                <c:pt idx="73" formatCode="0.00">
                  <c:v>4.3</c:v>
                </c:pt>
                <c:pt idx="74" formatCode="0.00">
                  <c:v>3.29</c:v>
                </c:pt>
                <c:pt idx="75" formatCode="0.00">
                  <c:v>3.42</c:v>
                </c:pt>
                <c:pt idx="76" formatCode="0.00">
                  <c:v>3.37</c:v>
                </c:pt>
                <c:pt idx="77" formatCode="0.00">
                  <c:v>3.98</c:v>
                </c:pt>
                <c:pt idx="78" formatCode="0.00">
                  <c:v>3.32</c:v>
                </c:pt>
                <c:pt idx="79" formatCode="0.00">
                  <c:v>3.33</c:v>
                </c:pt>
                <c:pt idx="80" formatCode="0.00">
                  <c:v>3.85</c:v>
                </c:pt>
                <c:pt idx="81" formatCode="0.00">
                  <c:v>3.37</c:v>
                </c:pt>
                <c:pt idx="82" formatCode="0.00">
                  <c:v>3.27</c:v>
                </c:pt>
                <c:pt idx="83" formatCode="0.00">
                  <c:v>3.43</c:v>
                </c:pt>
                <c:pt idx="84" formatCode="0.00">
                  <c:v>3.44</c:v>
                </c:pt>
                <c:pt idx="85" formatCode="0.00">
                  <c:v>4.0999999999999996</c:v>
                </c:pt>
                <c:pt idx="86" formatCode="0.00">
                  <c:v>3.34</c:v>
                </c:pt>
                <c:pt idx="87" formatCode="0.00">
                  <c:v>3.77</c:v>
                </c:pt>
                <c:pt idx="88" formatCode="0.00">
                  <c:v>4.07</c:v>
                </c:pt>
                <c:pt idx="89" formatCode="0.00">
                  <c:v>3.64</c:v>
                </c:pt>
                <c:pt idx="90" formatCode="0.00">
                  <c:v>4.49</c:v>
                </c:pt>
                <c:pt idx="91" formatCode="0.00">
                  <c:v>4.51</c:v>
                </c:pt>
                <c:pt idx="92" formatCode="0.00">
                  <c:v>4.3600000000000003</c:v>
                </c:pt>
                <c:pt idx="93" formatCode="0.00">
                  <c:v>3.74</c:v>
                </c:pt>
                <c:pt idx="94" formatCode="0.00">
                  <c:v>3.93</c:v>
                </c:pt>
                <c:pt idx="95" formatCode="0.00">
                  <c:v>3.78</c:v>
                </c:pt>
                <c:pt idx="96" formatCode="0.00">
                  <c:v>2.89</c:v>
                </c:pt>
                <c:pt idx="97" formatCode="0.00">
                  <c:v>2.77</c:v>
                </c:pt>
                <c:pt idx="98" formatCode="0.00">
                  <c:v>2.82</c:v>
                </c:pt>
                <c:pt idx="99" formatCode="0.00">
                  <c:v>2.76</c:v>
                </c:pt>
                <c:pt idx="100" formatCode="0.00">
                  <c:v>2.86</c:v>
                </c:pt>
                <c:pt idx="101" formatCode="0.00">
                  <c:v>2.52</c:v>
                </c:pt>
                <c:pt idx="102" formatCode="0.00">
                  <c:v>2.61</c:v>
                </c:pt>
                <c:pt idx="103" formatCode="0.00">
                  <c:v>2.75</c:v>
                </c:pt>
                <c:pt idx="104" formatCode="0.00">
                  <c:v>3.19</c:v>
                </c:pt>
                <c:pt idx="105" formatCode="0.00">
                  <c:v>3.56</c:v>
                </c:pt>
                <c:pt idx="106" formatCode="0.00">
                  <c:v>3.59</c:v>
                </c:pt>
                <c:pt idx="107" formatCode="0.00">
                  <c:v>3.01</c:v>
                </c:pt>
                <c:pt idx="108" formatCode="0.00">
                  <c:v>3.83</c:v>
                </c:pt>
                <c:pt idx="109" formatCode="0.00">
                  <c:v>3.69</c:v>
                </c:pt>
                <c:pt idx="110" formatCode="0.00">
                  <c:v>2.88</c:v>
                </c:pt>
                <c:pt idx="111" formatCode="0.00">
                  <c:v>3</c:v>
                </c:pt>
                <c:pt idx="112" formatCode="0.00">
                  <c:v>3.05</c:v>
                </c:pt>
                <c:pt idx="113" formatCode="0.00">
                  <c:v>2.75</c:v>
                </c:pt>
                <c:pt idx="114" formatCode="0.00">
                  <c:v>3.05</c:v>
                </c:pt>
                <c:pt idx="115" formatCode="0.00">
                  <c:v>2.9</c:v>
                </c:pt>
                <c:pt idx="116" formatCode="0.00">
                  <c:v>2.75</c:v>
                </c:pt>
                <c:pt idx="117" formatCode="0.00">
                  <c:v>3.18</c:v>
                </c:pt>
                <c:pt idx="118" formatCode="0.00">
                  <c:v>3.11</c:v>
                </c:pt>
                <c:pt idx="119" formatCode="0.00">
                  <c:v>3.96</c:v>
                </c:pt>
                <c:pt idx="120" formatCode="0.00">
                  <c:v>4</c:v>
                </c:pt>
                <c:pt idx="121" formatCode="0.00">
                  <c:v>5.01</c:v>
                </c:pt>
                <c:pt idx="122" formatCode="0.00">
                  <c:v>3.94</c:v>
                </c:pt>
                <c:pt idx="123" formatCode="0.00">
                  <c:v>4.1500000000000004</c:v>
                </c:pt>
                <c:pt idx="124" formatCode="0.00">
                  <c:v>3.89</c:v>
                </c:pt>
                <c:pt idx="125" formatCode="0.00">
                  <c:v>4.42</c:v>
                </c:pt>
                <c:pt idx="126" formatCode="0.00">
                  <c:v>4.1100000000000003</c:v>
                </c:pt>
                <c:pt idx="127" formatCode="0.00">
                  <c:v>3.7</c:v>
                </c:pt>
                <c:pt idx="128" formatCode="0.00">
                  <c:v>3.8</c:v>
                </c:pt>
                <c:pt idx="129" formatCode="0.00">
                  <c:v>3.8</c:v>
                </c:pt>
                <c:pt idx="130" formatCode="0.00">
                  <c:v>4</c:v>
                </c:pt>
                <c:pt idx="131" formatCode="0.00">
                  <c:v>3</c:v>
                </c:pt>
                <c:pt idx="132" formatCode="0.00">
                  <c:v>4.3</c:v>
                </c:pt>
                <c:pt idx="133" formatCode="0.00">
                  <c:v>4.5999999999999996</c:v>
                </c:pt>
                <c:pt idx="134" formatCode="0.00">
                  <c:v>3</c:v>
                </c:pt>
                <c:pt idx="135" formatCode="0.00">
                  <c:v>3.2</c:v>
                </c:pt>
                <c:pt idx="136" formatCode="0.00">
                  <c:v>4.8</c:v>
                </c:pt>
                <c:pt idx="137" formatCode="0.00">
                  <c:v>5</c:v>
                </c:pt>
                <c:pt idx="138" formatCode="0.00">
                  <c:v>4.5999999999999996</c:v>
                </c:pt>
                <c:pt idx="139" formatCode="0.00">
                  <c:v>4.7</c:v>
                </c:pt>
                <c:pt idx="140" formatCode="0.00">
                  <c:v>6</c:v>
                </c:pt>
                <c:pt idx="141" formatCode="0.00">
                  <c:v>3.9</c:v>
                </c:pt>
                <c:pt idx="142" formatCode="0.00">
                  <c:v>3.9</c:v>
                </c:pt>
                <c:pt idx="143" formatCode="0.00">
                  <c:v>4.0999999999999996</c:v>
                </c:pt>
                <c:pt idx="144" formatCode="0.00">
                  <c:v>5.8</c:v>
                </c:pt>
                <c:pt idx="145" formatCode="0.00">
                  <c:v>5.8</c:v>
                </c:pt>
                <c:pt idx="146" formatCode="0.00">
                  <c:v>4.7</c:v>
                </c:pt>
                <c:pt idx="147" formatCode="0.00">
                  <c:v>4</c:v>
                </c:pt>
                <c:pt idx="148" formatCode="0.00">
                  <c:v>4.3</c:v>
                </c:pt>
                <c:pt idx="149" formatCode="0.00">
                  <c:v>4.5</c:v>
                </c:pt>
                <c:pt idx="150" formatCode="0.00">
                  <c:v>4.3</c:v>
                </c:pt>
                <c:pt idx="151" formatCode="0.00">
                  <c:v>4.3</c:v>
                </c:pt>
                <c:pt idx="152" formatCode="0.00">
                  <c:v>3.7</c:v>
                </c:pt>
                <c:pt idx="153" formatCode="0.00">
                  <c:v>3.3</c:v>
                </c:pt>
                <c:pt idx="154" formatCode="0.00">
                  <c:v>3.5</c:v>
                </c:pt>
                <c:pt idx="155" formatCode="0.00">
                  <c:v>3.4</c:v>
                </c:pt>
                <c:pt idx="156" formatCode="0.00">
                  <c:v>3.7</c:v>
                </c:pt>
                <c:pt idx="157" formatCode="0.00">
                  <c:v>5.1590713670000001</c:v>
                </c:pt>
                <c:pt idx="158" formatCode="0.00">
                  <c:v>5.4844606950000001</c:v>
                </c:pt>
                <c:pt idx="159" formatCode="0.00">
                  <c:v>4.8899755499999999</c:v>
                </c:pt>
                <c:pt idx="160" formatCode="0.00">
                  <c:v>4.5757071549999999</c:v>
                </c:pt>
                <c:pt idx="161" formatCode="0.00">
                  <c:v>4.3649968819999998</c:v>
                </c:pt>
                <c:pt idx="162" formatCode="0.00">
                  <c:v>4.4182621500000003</c:v>
                </c:pt>
                <c:pt idx="163" formatCode="0.00">
                  <c:v>5.1698670609999997</c:v>
                </c:pt>
                <c:pt idx="164" formatCode="0.00">
                  <c:v>4.887802711</c:v>
                </c:pt>
                <c:pt idx="165" formatCode="0.00">
                  <c:v>5.0193050189999999</c:v>
                </c:pt>
                <c:pt idx="166" formatCode="0.00">
                  <c:v>5.0105485229999998</c:v>
                </c:pt>
                <c:pt idx="167" formatCode="0.00">
                  <c:v>4.7571357040000004</c:v>
                </c:pt>
                <c:pt idx="168" formatCode="0.00">
                  <c:v>3.8697194449999999</c:v>
                </c:pt>
                <c:pt idx="169" formatCode="0.00">
                  <c:v>3.932244404</c:v>
                </c:pt>
                <c:pt idx="170">
                  <c:v>4.7759000734753858</c:v>
                </c:pt>
                <c:pt idx="171">
                  <c:v>4.7641734159123388</c:v>
                </c:pt>
                <c:pt idx="172">
                  <c:v>5.4093040028849622</c:v>
                </c:pt>
                <c:pt idx="173">
                  <c:v>5.2015604681404417</c:v>
                </c:pt>
                <c:pt idx="174" formatCode="0.00">
                  <c:v>3.85</c:v>
                </c:pt>
                <c:pt idx="175" formatCode="0.00">
                  <c:v>3.64</c:v>
                </c:pt>
                <c:pt idx="176" formatCode="0.00">
                  <c:v>4.03</c:v>
                </c:pt>
                <c:pt idx="177" formatCode="0.00">
                  <c:v>3.91</c:v>
                </c:pt>
                <c:pt idx="178" formatCode="0.00">
                  <c:v>4.58</c:v>
                </c:pt>
                <c:pt idx="179" formatCode="0.00">
                  <c:v>4.58</c:v>
                </c:pt>
                <c:pt idx="180" formatCode="0.00">
                  <c:v>2.25</c:v>
                </c:pt>
                <c:pt idx="181" formatCode="0.00">
                  <c:v>3.88</c:v>
                </c:pt>
                <c:pt idx="182" formatCode="0.00">
                  <c:v>3.05</c:v>
                </c:pt>
                <c:pt idx="183" formatCode="0.00">
                  <c:v>2.99</c:v>
                </c:pt>
                <c:pt idx="184" formatCode="0.00">
                  <c:v>3.29</c:v>
                </c:pt>
                <c:pt idx="185" formatCode="0.00">
                  <c:v>3.44</c:v>
                </c:pt>
                <c:pt idx="186" formatCode="0.00">
                  <c:v>3.04</c:v>
                </c:pt>
                <c:pt idx="187" formatCode="0.00">
                  <c:v>5.7</c:v>
                </c:pt>
                <c:pt idx="188" formatCode="0.00">
                  <c:v>5.6</c:v>
                </c:pt>
                <c:pt idx="189" formatCode="0.00">
                  <c:v>5</c:v>
                </c:pt>
                <c:pt idx="190" formatCode="0.00">
                  <c:v>5</c:v>
                </c:pt>
                <c:pt idx="191" formatCode="0.00">
                  <c:v>3.2</c:v>
                </c:pt>
                <c:pt idx="192" formatCode="0.00">
                  <c:v>3.3</c:v>
                </c:pt>
                <c:pt idx="193" formatCode="0.00">
                  <c:v>3.8</c:v>
                </c:pt>
                <c:pt idx="194" formatCode="0.00">
                  <c:v>4</c:v>
                </c:pt>
                <c:pt idx="195" formatCode="0.00">
                  <c:v>6</c:v>
                </c:pt>
              </c:numCache>
            </c:numRef>
          </c:xVal>
          <c:yVal>
            <c:numRef>
              <c:f>tinnulenta!$H$2:$H$197</c:f>
              <c:numCache>
                <c:formatCode>General</c:formatCode>
                <c:ptCount val="196"/>
                <c:pt idx="0">
                  <c:v>7.4</c:v>
                </c:pt>
                <c:pt idx="1">
                  <c:v>7.3</c:v>
                </c:pt>
                <c:pt idx="2">
                  <c:v>7</c:v>
                </c:pt>
                <c:pt idx="3">
                  <c:v>6.8</c:v>
                </c:pt>
                <c:pt idx="4">
                  <c:v>6.7</c:v>
                </c:pt>
                <c:pt idx="6">
                  <c:v>8</c:v>
                </c:pt>
                <c:pt idx="7">
                  <c:v>7.8</c:v>
                </c:pt>
                <c:pt idx="8">
                  <c:v>8</c:v>
                </c:pt>
                <c:pt idx="9">
                  <c:v>7.8</c:v>
                </c:pt>
                <c:pt idx="10">
                  <c:v>7.8</c:v>
                </c:pt>
                <c:pt idx="11">
                  <c:v>6.6</c:v>
                </c:pt>
                <c:pt idx="12">
                  <c:v>5.9</c:v>
                </c:pt>
                <c:pt idx="13">
                  <c:v>7.9</c:v>
                </c:pt>
                <c:pt idx="14">
                  <c:v>7.4</c:v>
                </c:pt>
                <c:pt idx="15">
                  <c:v>7.1</c:v>
                </c:pt>
                <c:pt idx="16">
                  <c:v>6.9</c:v>
                </c:pt>
                <c:pt idx="17">
                  <c:v>6.3</c:v>
                </c:pt>
                <c:pt idx="18">
                  <c:v>5.9</c:v>
                </c:pt>
                <c:pt idx="19">
                  <c:v>7.4</c:v>
                </c:pt>
                <c:pt idx="20">
                  <c:v>6.4</c:v>
                </c:pt>
                <c:pt idx="21">
                  <c:v>6.2</c:v>
                </c:pt>
                <c:pt idx="22">
                  <c:v>6.4</c:v>
                </c:pt>
                <c:pt idx="23">
                  <c:v>7.1</c:v>
                </c:pt>
                <c:pt idx="24">
                  <c:v>6</c:v>
                </c:pt>
                <c:pt idx="25">
                  <c:v>7.5</c:v>
                </c:pt>
                <c:pt idx="26">
                  <c:v>7.6</c:v>
                </c:pt>
                <c:pt idx="27">
                  <c:v>7.9</c:v>
                </c:pt>
                <c:pt idx="28">
                  <c:v>7.7</c:v>
                </c:pt>
                <c:pt idx="29">
                  <c:v>7.7</c:v>
                </c:pt>
                <c:pt idx="30">
                  <c:v>6.9</c:v>
                </c:pt>
                <c:pt idx="31">
                  <c:v>6.21</c:v>
                </c:pt>
                <c:pt idx="32">
                  <c:v>6.07</c:v>
                </c:pt>
                <c:pt idx="33">
                  <c:v>6.97</c:v>
                </c:pt>
                <c:pt idx="34">
                  <c:v>4.7770000000000001</c:v>
                </c:pt>
                <c:pt idx="35">
                  <c:v>7.3310000000000004</c:v>
                </c:pt>
                <c:pt idx="36">
                  <c:v>6.2489999999999997</c:v>
                </c:pt>
                <c:pt idx="37">
                  <c:v>6.8019999999999996</c:v>
                </c:pt>
                <c:pt idx="38">
                  <c:v>7.8490000000000002</c:v>
                </c:pt>
                <c:pt idx="39">
                  <c:v>6.5</c:v>
                </c:pt>
                <c:pt idx="40">
                  <c:v>6.9</c:v>
                </c:pt>
                <c:pt idx="41">
                  <c:v>7</c:v>
                </c:pt>
                <c:pt idx="42">
                  <c:v>5.9960000000000004</c:v>
                </c:pt>
                <c:pt idx="43">
                  <c:v>5.4420000000000002</c:v>
                </c:pt>
                <c:pt idx="44">
                  <c:v>6.8460000000000001</c:v>
                </c:pt>
                <c:pt idx="45">
                  <c:v>5.5940000000000003</c:v>
                </c:pt>
                <c:pt idx="46">
                  <c:v>5.6369999999999996</c:v>
                </c:pt>
                <c:pt idx="47">
                  <c:v>6.59</c:v>
                </c:pt>
                <c:pt idx="48">
                  <c:v>5.3</c:v>
                </c:pt>
                <c:pt idx="49">
                  <c:v>5.2</c:v>
                </c:pt>
                <c:pt idx="50">
                  <c:v>5.2</c:v>
                </c:pt>
                <c:pt idx="51">
                  <c:v>5.3</c:v>
                </c:pt>
                <c:pt idx="52">
                  <c:v>5.3</c:v>
                </c:pt>
                <c:pt idx="53">
                  <c:v>5.3</c:v>
                </c:pt>
                <c:pt idx="54">
                  <c:v>6.2</c:v>
                </c:pt>
                <c:pt idx="55">
                  <c:v>6.6</c:v>
                </c:pt>
                <c:pt idx="56">
                  <c:v>6.7</c:v>
                </c:pt>
                <c:pt idx="57">
                  <c:v>6.3</c:v>
                </c:pt>
                <c:pt idx="58">
                  <c:v>6.33</c:v>
                </c:pt>
                <c:pt idx="59">
                  <c:v>5.92</c:v>
                </c:pt>
                <c:pt idx="60">
                  <c:v>5.25</c:v>
                </c:pt>
                <c:pt idx="61">
                  <c:v>6.3</c:v>
                </c:pt>
                <c:pt idx="62">
                  <c:v>5.5</c:v>
                </c:pt>
                <c:pt idx="63">
                  <c:v>6.2</c:v>
                </c:pt>
                <c:pt idx="64">
                  <c:v>6.2</c:v>
                </c:pt>
                <c:pt idx="65">
                  <c:v>5.3</c:v>
                </c:pt>
                <c:pt idx="66">
                  <c:v>5.4</c:v>
                </c:pt>
                <c:pt idx="67">
                  <c:v>5.4</c:v>
                </c:pt>
                <c:pt idx="68">
                  <c:v>6.5</c:v>
                </c:pt>
                <c:pt idx="69">
                  <c:v>5</c:v>
                </c:pt>
                <c:pt idx="70">
                  <c:v>5.9</c:v>
                </c:pt>
                <c:pt idx="71">
                  <c:v>6.13</c:v>
                </c:pt>
                <c:pt idx="72">
                  <c:v>6.39</c:v>
                </c:pt>
                <c:pt idx="73">
                  <c:v>6.5</c:v>
                </c:pt>
                <c:pt idx="74">
                  <c:v>4.88</c:v>
                </c:pt>
                <c:pt idx="75">
                  <c:v>5.43</c:v>
                </c:pt>
                <c:pt idx="76">
                  <c:v>5.43</c:v>
                </c:pt>
                <c:pt idx="77">
                  <c:v>5.45</c:v>
                </c:pt>
                <c:pt idx="78">
                  <c:v>5.48</c:v>
                </c:pt>
                <c:pt idx="79">
                  <c:v>5.51</c:v>
                </c:pt>
                <c:pt idx="80">
                  <c:v>5.71</c:v>
                </c:pt>
                <c:pt idx="81">
                  <c:v>5.72</c:v>
                </c:pt>
                <c:pt idx="82">
                  <c:v>5.92</c:v>
                </c:pt>
                <c:pt idx="83">
                  <c:v>5.95</c:v>
                </c:pt>
                <c:pt idx="84">
                  <c:v>5.28</c:v>
                </c:pt>
                <c:pt idx="85">
                  <c:v>5.67</c:v>
                </c:pt>
                <c:pt idx="86">
                  <c:v>5.82</c:v>
                </c:pt>
                <c:pt idx="87">
                  <c:v>5.83</c:v>
                </c:pt>
                <c:pt idx="88">
                  <c:v>6.04</c:v>
                </c:pt>
                <c:pt idx="89">
                  <c:v>6.07</c:v>
                </c:pt>
                <c:pt idx="90">
                  <c:v>6.22</c:v>
                </c:pt>
                <c:pt idx="91">
                  <c:v>6.93</c:v>
                </c:pt>
                <c:pt idx="92">
                  <c:v>6.93</c:v>
                </c:pt>
                <c:pt idx="93">
                  <c:v>5.59</c:v>
                </c:pt>
                <c:pt idx="94">
                  <c:v>5.6</c:v>
                </c:pt>
                <c:pt idx="95">
                  <c:v>5.62</c:v>
                </c:pt>
                <c:pt idx="96">
                  <c:v>5.08</c:v>
                </c:pt>
                <c:pt idx="97">
                  <c:v>5.09</c:v>
                </c:pt>
                <c:pt idx="98">
                  <c:v>5.13</c:v>
                </c:pt>
                <c:pt idx="99">
                  <c:v>5.15</c:v>
                </c:pt>
                <c:pt idx="100">
                  <c:v>5.16</c:v>
                </c:pt>
                <c:pt idx="101">
                  <c:v>5.28</c:v>
                </c:pt>
                <c:pt idx="102">
                  <c:v>5.34</c:v>
                </c:pt>
                <c:pt idx="103">
                  <c:v>5.34</c:v>
                </c:pt>
                <c:pt idx="104">
                  <c:v>4.87</c:v>
                </c:pt>
                <c:pt idx="105">
                  <c:v>5.04</c:v>
                </c:pt>
                <c:pt idx="106">
                  <c:v>5.05</c:v>
                </c:pt>
                <c:pt idx="107">
                  <c:v>5.28</c:v>
                </c:pt>
                <c:pt idx="108">
                  <c:v>5.51</c:v>
                </c:pt>
                <c:pt idx="109">
                  <c:v>5.43</c:v>
                </c:pt>
                <c:pt idx="110">
                  <c:v>5.0999999999999996</c:v>
                </c:pt>
                <c:pt idx="111">
                  <c:v>5.13</c:v>
                </c:pt>
                <c:pt idx="112">
                  <c:v>5.19</c:v>
                </c:pt>
                <c:pt idx="113">
                  <c:v>5.24</c:v>
                </c:pt>
                <c:pt idx="114">
                  <c:v>5.25</c:v>
                </c:pt>
                <c:pt idx="115">
                  <c:v>5.31</c:v>
                </c:pt>
                <c:pt idx="116">
                  <c:v>5.7</c:v>
                </c:pt>
                <c:pt idx="117">
                  <c:v>5.78</c:v>
                </c:pt>
                <c:pt idx="118">
                  <c:v>5.45</c:v>
                </c:pt>
                <c:pt idx="119">
                  <c:v>5.98</c:v>
                </c:pt>
                <c:pt idx="120">
                  <c:v>6.07</c:v>
                </c:pt>
                <c:pt idx="121">
                  <c:v>6.18</c:v>
                </c:pt>
                <c:pt idx="122">
                  <c:v>6.18</c:v>
                </c:pt>
                <c:pt idx="123">
                  <c:v>6.27</c:v>
                </c:pt>
                <c:pt idx="124">
                  <c:v>6.48</c:v>
                </c:pt>
                <c:pt idx="125">
                  <c:v>6.8</c:v>
                </c:pt>
                <c:pt idx="126">
                  <c:v>7.23</c:v>
                </c:pt>
                <c:pt idx="127">
                  <c:v>5.47</c:v>
                </c:pt>
                <c:pt idx="128">
                  <c:v>5.61</c:v>
                </c:pt>
                <c:pt idx="129">
                  <c:v>5.5</c:v>
                </c:pt>
                <c:pt idx="130">
                  <c:v>5.9</c:v>
                </c:pt>
                <c:pt idx="131">
                  <c:v>4.9000000000000004</c:v>
                </c:pt>
                <c:pt idx="132">
                  <c:v>6.6</c:v>
                </c:pt>
                <c:pt idx="133">
                  <c:v>7</c:v>
                </c:pt>
                <c:pt idx="134">
                  <c:v>4.7880000000000003</c:v>
                </c:pt>
                <c:pt idx="135">
                  <c:v>5.3869999999999996</c:v>
                </c:pt>
                <c:pt idx="136">
                  <c:v>6.03</c:v>
                </c:pt>
                <c:pt idx="137">
                  <c:v>6.2629999999999999</c:v>
                </c:pt>
                <c:pt idx="138">
                  <c:v>6.5209999999999999</c:v>
                </c:pt>
                <c:pt idx="139">
                  <c:v>6.7919999999999998</c:v>
                </c:pt>
                <c:pt idx="140">
                  <c:v>7.0119999999999996</c:v>
                </c:pt>
                <c:pt idx="141">
                  <c:v>5.4770000000000003</c:v>
                </c:pt>
                <c:pt idx="142">
                  <c:v>5.6150000000000002</c:v>
                </c:pt>
                <c:pt idx="143">
                  <c:v>5.8609999999999998</c:v>
                </c:pt>
                <c:pt idx="144">
                  <c:v>7.2629999999999999</c:v>
                </c:pt>
                <c:pt idx="145">
                  <c:v>7.2750000000000004</c:v>
                </c:pt>
                <c:pt idx="146">
                  <c:v>6.3310000000000004</c:v>
                </c:pt>
                <c:pt idx="147">
                  <c:v>5.5519999999999996</c:v>
                </c:pt>
                <c:pt idx="148">
                  <c:v>5.9509999999999996</c:v>
                </c:pt>
                <c:pt idx="149">
                  <c:v>6.2930000000000001</c:v>
                </c:pt>
                <c:pt idx="150">
                  <c:v>5.6509999999999998</c:v>
                </c:pt>
                <c:pt idx="151">
                  <c:v>5.53</c:v>
                </c:pt>
                <c:pt idx="152">
                  <c:v>5.4370000000000003</c:v>
                </c:pt>
                <c:pt idx="153">
                  <c:v>5.2910000000000004</c:v>
                </c:pt>
                <c:pt idx="154">
                  <c:v>5.43</c:v>
                </c:pt>
                <c:pt idx="155">
                  <c:v>5.0919999999999996</c:v>
                </c:pt>
                <c:pt idx="156">
                  <c:v>5.8529999999999998</c:v>
                </c:pt>
                <c:pt idx="157">
                  <c:v>6.77</c:v>
                </c:pt>
                <c:pt idx="158">
                  <c:v>6.91</c:v>
                </c:pt>
                <c:pt idx="159">
                  <c:v>6.26</c:v>
                </c:pt>
                <c:pt idx="160">
                  <c:v>6.1369999999999996</c:v>
                </c:pt>
                <c:pt idx="161">
                  <c:v>6.1920000000000002</c:v>
                </c:pt>
                <c:pt idx="162">
                  <c:v>6.1870000000000003</c:v>
                </c:pt>
                <c:pt idx="163">
                  <c:v>6.7359999999999998</c:v>
                </c:pt>
                <c:pt idx="164">
                  <c:v>6.8540000000000001</c:v>
                </c:pt>
                <c:pt idx="165">
                  <c:v>7.43</c:v>
                </c:pt>
                <c:pt idx="166">
                  <c:v>6.883</c:v>
                </c:pt>
                <c:pt idx="167">
                  <c:v>7</c:v>
                </c:pt>
                <c:pt idx="168">
                  <c:v>5.5940000000000003</c:v>
                </c:pt>
                <c:pt idx="169">
                  <c:v>5.7169999999999996</c:v>
                </c:pt>
                <c:pt idx="170">
                  <c:v>6.4809999999999999</c:v>
                </c:pt>
                <c:pt idx="171">
                  <c:v>6.37</c:v>
                </c:pt>
                <c:pt idx="172">
                  <c:v>7.0679999999999996</c:v>
                </c:pt>
                <c:pt idx="173">
                  <c:v>7.2110000000000003</c:v>
                </c:pt>
                <c:pt idx="174">
                  <c:v>5.6</c:v>
                </c:pt>
                <c:pt idx="175">
                  <c:v>5.72</c:v>
                </c:pt>
                <c:pt idx="176">
                  <c:v>5.78</c:v>
                </c:pt>
                <c:pt idx="177">
                  <c:v>5.48</c:v>
                </c:pt>
                <c:pt idx="178">
                  <c:v>5.8</c:v>
                </c:pt>
                <c:pt idx="179">
                  <c:v>6.2</c:v>
                </c:pt>
                <c:pt idx="180">
                  <c:v>4.8</c:v>
                </c:pt>
                <c:pt idx="181">
                  <c:v>5.5</c:v>
                </c:pt>
                <c:pt idx="182">
                  <c:v>5.19</c:v>
                </c:pt>
                <c:pt idx="183">
                  <c:v>5.08</c:v>
                </c:pt>
                <c:pt idx="184">
                  <c:v>5.25</c:v>
                </c:pt>
                <c:pt idx="185">
                  <c:v>5.34</c:v>
                </c:pt>
                <c:pt idx="186">
                  <c:v>5.4</c:v>
                </c:pt>
                <c:pt idx="187">
                  <c:v>7.25</c:v>
                </c:pt>
                <c:pt idx="188">
                  <c:v>7.2670000000000003</c:v>
                </c:pt>
                <c:pt idx="189">
                  <c:v>7.1479999999999997</c:v>
                </c:pt>
                <c:pt idx="190">
                  <c:v>7.4480000000000004</c:v>
                </c:pt>
                <c:pt idx="191">
                  <c:v>4.9539999999999997</c:v>
                </c:pt>
                <c:pt idx="192">
                  <c:v>5.0389999999999997</c:v>
                </c:pt>
                <c:pt idx="193">
                  <c:v>5.5</c:v>
                </c:pt>
                <c:pt idx="194">
                  <c:v>5.9</c:v>
                </c:pt>
                <c:pt idx="195">
                  <c:v>7.673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27424"/>
        <c:axId val="109933312"/>
      </c:scatterChart>
      <c:valAx>
        <c:axId val="109927424"/>
        <c:scaling>
          <c:orientation val="minMax"/>
          <c:max val="9"/>
          <c:min val="1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9933312"/>
        <c:crosses val="autoZero"/>
        <c:crossBetween val="midCat"/>
        <c:majorUnit val="1"/>
      </c:valAx>
      <c:valAx>
        <c:axId val="109933312"/>
        <c:scaling>
          <c:orientation val="minMax"/>
          <c:min val="4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9927424"/>
        <c:crosses val="autoZero"/>
        <c:crossBetween val="midCat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7.1123599176658919E-2"/>
                  <c:y val="0.35692256446792575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tinnulenta!$F$33:$F$193</c:f>
              <c:numCache>
                <c:formatCode>0.0</c:formatCode>
                <c:ptCount val="16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18.5</c:v>
                </c:pt>
                <c:pt idx="4">
                  <c:v>21</c:v>
                </c:pt>
                <c:pt idx="5">
                  <c:v>15.5</c:v>
                </c:pt>
                <c:pt idx="6">
                  <c:v>16.3</c:v>
                </c:pt>
                <c:pt idx="7">
                  <c:v>25</c:v>
                </c:pt>
                <c:pt idx="8">
                  <c:v>22.5</c:v>
                </c:pt>
                <c:pt idx="9">
                  <c:v>22.5</c:v>
                </c:pt>
                <c:pt idx="10">
                  <c:v>22.5</c:v>
                </c:pt>
                <c:pt idx="12">
                  <c:v>18.5</c:v>
                </c:pt>
                <c:pt idx="13">
                  <c:v>19.399999999999999</c:v>
                </c:pt>
                <c:pt idx="14">
                  <c:v>21.5</c:v>
                </c:pt>
                <c:pt idx="15">
                  <c:v>21.5</c:v>
                </c:pt>
                <c:pt idx="16">
                  <c:v>21.5</c:v>
                </c:pt>
                <c:pt idx="17">
                  <c:v>14</c:v>
                </c:pt>
                <c:pt idx="18">
                  <c:v>13.5</c:v>
                </c:pt>
                <c:pt idx="19">
                  <c:v>14</c:v>
                </c:pt>
                <c:pt idx="20">
                  <c:v>13</c:v>
                </c:pt>
                <c:pt idx="21">
                  <c:v>13.5</c:v>
                </c:pt>
                <c:pt idx="22">
                  <c:v>13.5</c:v>
                </c:pt>
                <c:pt idx="23">
                  <c:v>20.25</c:v>
                </c:pt>
                <c:pt idx="24">
                  <c:v>20.25</c:v>
                </c:pt>
                <c:pt idx="25">
                  <c:v>20.25</c:v>
                </c:pt>
                <c:pt idx="26">
                  <c:v>27</c:v>
                </c:pt>
                <c:pt idx="27">
                  <c:v>27</c:v>
                </c:pt>
                <c:pt idx="28">
                  <c:v>18.5</c:v>
                </c:pt>
                <c:pt idx="29">
                  <c:v>16</c:v>
                </c:pt>
                <c:pt idx="30">
                  <c:v>20.555555559999998</c:v>
                </c:pt>
                <c:pt idx="31">
                  <c:v>20.25</c:v>
                </c:pt>
                <c:pt idx="32">
                  <c:v>20.25</c:v>
                </c:pt>
                <c:pt idx="33">
                  <c:v>20.25</c:v>
                </c:pt>
                <c:pt idx="34">
                  <c:v>18.25</c:v>
                </c:pt>
                <c:pt idx="35">
                  <c:v>18.25</c:v>
                </c:pt>
                <c:pt idx="36">
                  <c:v>18.25</c:v>
                </c:pt>
                <c:pt idx="37">
                  <c:v>22.777777780000001</c:v>
                </c:pt>
                <c:pt idx="38">
                  <c:v>14</c:v>
                </c:pt>
                <c:pt idx="39">
                  <c:v>21.5</c:v>
                </c:pt>
                <c:pt idx="40">
                  <c:v>21.5</c:v>
                </c:pt>
                <c:pt idx="41">
                  <c:v>21.5</c:v>
                </c:pt>
                <c:pt idx="42">
                  <c:v>21.5</c:v>
                </c:pt>
                <c:pt idx="43">
                  <c:v>19</c:v>
                </c:pt>
                <c:pt idx="44">
                  <c:v>19</c:v>
                </c:pt>
                <c:pt idx="45">
                  <c:v>18</c:v>
                </c:pt>
                <c:pt idx="46">
                  <c:v>19.5</c:v>
                </c:pt>
                <c:pt idx="47">
                  <c:v>19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18</c:v>
                </c:pt>
                <c:pt idx="52">
                  <c:v>19</c:v>
                </c:pt>
                <c:pt idx="53">
                  <c:v>19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19.5</c:v>
                </c:pt>
                <c:pt idx="63">
                  <c:v>19.5</c:v>
                </c:pt>
                <c:pt idx="64">
                  <c:v>19.5</c:v>
                </c:pt>
                <c:pt idx="65">
                  <c:v>17</c:v>
                </c:pt>
                <c:pt idx="66">
                  <c:v>17</c:v>
                </c:pt>
                <c:pt idx="67">
                  <c:v>17</c:v>
                </c:pt>
                <c:pt idx="68">
                  <c:v>17</c:v>
                </c:pt>
                <c:pt idx="69">
                  <c:v>17</c:v>
                </c:pt>
                <c:pt idx="70">
                  <c:v>17</c:v>
                </c:pt>
                <c:pt idx="71">
                  <c:v>17</c:v>
                </c:pt>
                <c:pt idx="72">
                  <c:v>17</c:v>
                </c:pt>
                <c:pt idx="73">
                  <c:v>18.5</c:v>
                </c:pt>
                <c:pt idx="74">
                  <c:v>18.5</c:v>
                </c:pt>
                <c:pt idx="75">
                  <c:v>18.5</c:v>
                </c:pt>
                <c:pt idx="76">
                  <c:v>18.5</c:v>
                </c:pt>
                <c:pt idx="77">
                  <c:v>20</c:v>
                </c:pt>
                <c:pt idx="78">
                  <c:v>20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18.25</c:v>
                </c:pt>
                <c:pt idx="88">
                  <c:v>22.5</c:v>
                </c:pt>
                <c:pt idx="89">
                  <c:v>22</c:v>
                </c:pt>
                <c:pt idx="90">
                  <c:v>23</c:v>
                </c:pt>
                <c:pt idx="91">
                  <c:v>22</c:v>
                </c:pt>
                <c:pt idx="92">
                  <c:v>22</c:v>
                </c:pt>
                <c:pt idx="93">
                  <c:v>22.5</c:v>
                </c:pt>
                <c:pt idx="94">
                  <c:v>23</c:v>
                </c:pt>
                <c:pt idx="95">
                  <c:v>22</c:v>
                </c:pt>
                <c:pt idx="96">
                  <c:v>20.5</c:v>
                </c:pt>
                <c:pt idx="97">
                  <c:v>20.5</c:v>
                </c:pt>
                <c:pt idx="98">
                  <c:v>21.5</c:v>
                </c:pt>
                <c:pt idx="99">
                  <c:v>21.5</c:v>
                </c:pt>
                <c:pt idx="100">
                  <c:v>15.5</c:v>
                </c:pt>
                <c:pt idx="101">
                  <c:v>25.5</c:v>
                </c:pt>
                <c:pt idx="102">
                  <c:v>25.5</c:v>
                </c:pt>
                <c:pt idx="103">
                  <c:v>15</c:v>
                </c:pt>
                <c:pt idx="104">
                  <c:v>15</c:v>
                </c:pt>
                <c:pt idx="105">
                  <c:v>23</c:v>
                </c:pt>
                <c:pt idx="106">
                  <c:v>23</c:v>
                </c:pt>
                <c:pt idx="107">
                  <c:v>23</c:v>
                </c:pt>
                <c:pt idx="108">
                  <c:v>23</c:v>
                </c:pt>
                <c:pt idx="109">
                  <c:v>28</c:v>
                </c:pt>
                <c:pt idx="110">
                  <c:v>19.5</c:v>
                </c:pt>
                <c:pt idx="111">
                  <c:v>20</c:v>
                </c:pt>
                <c:pt idx="112">
                  <c:v>20</c:v>
                </c:pt>
                <c:pt idx="113">
                  <c:v>27.5</c:v>
                </c:pt>
                <c:pt idx="114">
                  <c:v>27.5</c:v>
                </c:pt>
                <c:pt idx="115">
                  <c:v>22</c:v>
                </c:pt>
                <c:pt idx="116">
                  <c:v>21.5</c:v>
                </c:pt>
                <c:pt idx="117">
                  <c:v>22.5</c:v>
                </c:pt>
                <c:pt idx="118">
                  <c:v>24</c:v>
                </c:pt>
                <c:pt idx="119">
                  <c:v>23</c:v>
                </c:pt>
                <c:pt idx="120">
                  <c:v>23</c:v>
                </c:pt>
                <c:pt idx="121">
                  <c:v>20</c:v>
                </c:pt>
                <c:pt idx="122">
                  <c:v>18.5</c:v>
                </c:pt>
                <c:pt idx="123">
                  <c:v>18.5</c:v>
                </c:pt>
                <c:pt idx="124">
                  <c:v>18.5</c:v>
                </c:pt>
                <c:pt idx="125">
                  <c:v>15.5</c:v>
                </c:pt>
                <c:pt idx="126">
                  <c:v>23.3</c:v>
                </c:pt>
                <c:pt idx="127">
                  <c:v>23.3</c:v>
                </c:pt>
                <c:pt idx="128">
                  <c:v>22.3</c:v>
                </c:pt>
                <c:pt idx="129">
                  <c:v>21.8</c:v>
                </c:pt>
                <c:pt idx="130">
                  <c:v>22</c:v>
                </c:pt>
                <c:pt idx="131">
                  <c:v>22</c:v>
                </c:pt>
                <c:pt idx="132">
                  <c:v>24</c:v>
                </c:pt>
                <c:pt idx="133">
                  <c:v>24</c:v>
                </c:pt>
                <c:pt idx="134">
                  <c:v>24</c:v>
                </c:pt>
                <c:pt idx="135">
                  <c:v>21.1</c:v>
                </c:pt>
                <c:pt idx="136">
                  <c:v>23</c:v>
                </c:pt>
                <c:pt idx="137">
                  <c:v>20.100000000000001</c:v>
                </c:pt>
                <c:pt idx="138">
                  <c:v>20.100000000000001</c:v>
                </c:pt>
                <c:pt idx="139" formatCode="General">
                  <c:v>22</c:v>
                </c:pt>
                <c:pt idx="140" formatCode="General">
                  <c:v>22</c:v>
                </c:pt>
                <c:pt idx="141" formatCode="General">
                  <c:v>26.6</c:v>
                </c:pt>
                <c:pt idx="142" formatCode="General">
                  <c:v>26.6</c:v>
                </c:pt>
                <c:pt idx="143">
                  <c:v>20.555555559999998</c:v>
                </c:pt>
                <c:pt idx="144">
                  <c:v>20.555555559999998</c:v>
                </c:pt>
                <c:pt idx="145">
                  <c:v>20.555555559999998</c:v>
                </c:pt>
                <c:pt idx="146">
                  <c:v>21.5</c:v>
                </c:pt>
                <c:pt idx="147">
                  <c:v>22</c:v>
                </c:pt>
                <c:pt idx="148">
                  <c:v>24.722222219999999</c:v>
                </c:pt>
                <c:pt idx="149">
                  <c:v>14.5</c:v>
                </c:pt>
                <c:pt idx="150">
                  <c:v>19.722222219999999</c:v>
                </c:pt>
                <c:pt idx="151">
                  <c:v>18</c:v>
                </c:pt>
                <c:pt idx="152">
                  <c:v>16</c:v>
                </c:pt>
                <c:pt idx="153">
                  <c:v>16</c:v>
                </c:pt>
                <c:pt idx="154">
                  <c:v>18</c:v>
                </c:pt>
                <c:pt idx="155">
                  <c:v>16</c:v>
                </c:pt>
                <c:pt idx="156">
                  <c:v>25</c:v>
                </c:pt>
                <c:pt idx="157">
                  <c:v>25</c:v>
                </c:pt>
                <c:pt idx="158">
                  <c:v>27.5</c:v>
                </c:pt>
                <c:pt idx="159">
                  <c:v>27.5</c:v>
                </c:pt>
                <c:pt idx="160">
                  <c:v>17.5</c:v>
                </c:pt>
              </c:numCache>
            </c:numRef>
          </c:xVal>
          <c:yVal>
            <c:numRef>
              <c:f>tinnulenta!$G$33:$G$193</c:f>
              <c:numCache>
                <c:formatCode>0.00</c:formatCode>
                <c:ptCount val="161"/>
                <c:pt idx="0">
                  <c:v>4.2</c:v>
                </c:pt>
                <c:pt idx="1">
                  <c:v>3.9</c:v>
                </c:pt>
                <c:pt idx="2">
                  <c:v>4.2</c:v>
                </c:pt>
                <c:pt idx="3">
                  <c:v>2.8</c:v>
                </c:pt>
                <c:pt idx="4">
                  <c:v>4.4000000000000004</c:v>
                </c:pt>
                <c:pt idx="5">
                  <c:v>4.3</c:v>
                </c:pt>
                <c:pt idx="6">
                  <c:v>4.2539267020000002</c:v>
                </c:pt>
                <c:pt idx="7">
                  <c:v>6.9</c:v>
                </c:pt>
                <c:pt idx="8">
                  <c:v>5.5</c:v>
                </c:pt>
                <c:pt idx="9">
                  <c:v>5.5</c:v>
                </c:pt>
                <c:pt idx="10">
                  <c:v>5</c:v>
                </c:pt>
                <c:pt idx="11">
                  <c:v>4.5</c:v>
                </c:pt>
                <c:pt idx="12">
                  <c:v>3.5</c:v>
                </c:pt>
                <c:pt idx="13">
                  <c:v>5.5955235810000001</c:v>
                </c:pt>
                <c:pt idx="14">
                  <c:v>3.8</c:v>
                </c:pt>
                <c:pt idx="15">
                  <c:v>3.7</c:v>
                </c:pt>
                <c:pt idx="16">
                  <c:v>5.07</c:v>
                </c:pt>
                <c:pt idx="17">
                  <c:v>2.9090909090000001</c:v>
                </c:pt>
                <c:pt idx="18">
                  <c:v>2.63</c:v>
                </c:pt>
                <c:pt idx="19">
                  <c:v>2.69</c:v>
                </c:pt>
                <c:pt idx="20">
                  <c:v>3.13</c:v>
                </c:pt>
                <c:pt idx="21">
                  <c:v>3.04</c:v>
                </c:pt>
                <c:pt idx="22">
                  <c:v>3.07</c:v>
                </c:pt>
                <c:pt idx="23">
                  <c:v>4.91</c:v>
                </c:pt>
                <c:pt idx="24">
                  <c:v>5.23</c:v>
                </c:pt>
                <c:pt idx="25">
                  <c:v>4.84</c:v>
                </c:pt>
                <c:pt idx="26">
                  <c:v>4.7</c:v>
                </c:pt>
                <c:pt idx="27">
                  <c:v>4.7</c:v>
                </c:pt>
                <c:pt idx="28">
                  <c:v>3.74</c:v>
                </c:pt>
                <c:pt idx="29">
                  <c:v>2.86</c:v>
                </c:pt>
                <c:pt idx="30">
                  <c:v>4.59</c:v>
                </c:pt>
                <c:pt idx="31">
                  <c:v>3.55</c:v>
                </c:pt>
                <c:pt idx="32">
                  <c:v>3.85</c:v>
                </c:pt>
                <c:pt idx="33">
                  <c:v>4.3499999999999996</c:v>
                </c:pt>
                <c:pt idx="34">
                  <c:v>3.33</c:v>
                </c:pt>
                <c:pt idx="35">
                  <c:v>3.07</c:v>
                </c:pt>
                <c:pt idx="36">
                  <c:v>3.44</c:v>
                </c:pt>
                <c:pt idx="37">
                  <c:v>4.17</c:v>
                </c:pt>
                <c:pt idx="38">
                  <c:v>2.4</c:v>
                </c:pt>
                <c:pt idx="39">
                  <c:v>4.04</c:v>
                </c:pt>
                <c:pt idx="40">
                  <c:v>4.1399999999999997</c:v>
                </c:pt>
                <c:pt idx="41">
                  <c:v>4.25</c:v>
                </c:pt>
                <c:pt idx="42">
                  <c:v>4.3</c:v>
                </c:pt>
                <c:pt idx="43">
                  <c:v>3.29</c:v>
                </c:pt>
                <c:pt idx="44">
                  <c:v>3.42</c:v>
                </c:pt>
                <c:pt idx="45">
                  <c:v>3.37</c:v>
                </c:pt>
                <c:pt idx="46">
                  <c:v>3.98</c:v>
                </c:pt>
                <c:pt idx="47">
                  <c:v>3.32</c:v>
                </c:pt>
                <c:pt idx="48">
                  <c:v>3.33</c:v>
                </c:pt>
                <c:pt idx="49">
                  <c:v>3.85</c:v>
                </c:pt>
                <c:pt idx="50">
                  <c:v>3.37</c:v>
                </c:pt>
                <c:pt idx="51">
                  <c:v>3.27</c:v>
                </c:pt>
                <c:pt idx="52">
                  <c:v>3.43</c:v>
                </c:pt>
                <c:pt idx="53">
                  <c:v>3.44</c:v>
                </c:pt>
                <c:pt idx="54">
                  <c:v>4.0999999999999996</c:v>
                </c:pt>
                <c:pt idx="55">
                  <c:v>3.34</c:v>
                </c:pt>
                <c:pt idx="56">
                  <c:v>3.77</c:v>
                </c:pt>
                <c:pt idx="57">
                  <c:v>4.07</c:v>
                </c:pt>
                <c:pt idx="58">
                  <c:v>3.64</c:v>
                </c:pt>
                <c:pt idx="59">
                  <c:v>4.49</c:v>
                </c:pt>
                <c:pt idx="60">
                  <c:v>4.51</c:v>
                </c:pt>
                <c:pt idx="61">
                  <c:v>4.3600000000000003</c:v>
                </c:pt>
                <c:pt idx="62">
                  <c:v>3.74</c:v>
                </c:pt>
                <c:pt idx="63">
                  <c:v>3.93</c:v>
                </c:pt>
                <c:pt idx="64">
                  <c:v>3.78</c:v>
                </c:pt>
                <c:pt idx="65">
                  <c:v>2.89</c:v>
                </c:pt>
                <c:pt idx="66">
                  <c:v>2.77</c:v>
                </c:pt>
                <c:pt idx="67">
                  <c:v>2.82</c:v>
                </c:pt>
                <c:pt idx="68">
                  <c:v>2.76</c:v>
                </c:pt>
                <c:pt idx="69">
                  <c:v>2.86</c:v>
                </c:pt>
                <c:pt idx="70">
                  <c:v>2.52</c:v>
                </c:pt>
                <c:pt idx="71">
                  <c:v>2.61</c:v>
                </c:pt>
                <c:pt idx="72">
                  <c:v>2.75</c:v>
                </c:pt>
                <c:pt idx="73">
                  <c:v>3.19</c:v>
                </c:pt>
                <c:pt idx="74">
                  <c:v>3.56</c:v>
                </c:pt>
                <c:pt idx="75">
                  <c:v>3.59</c:v>
                </c:pt>
                <c:pt idx="76">
                  <c:v>3.01</c:v>
                </c:pt>
                <c:pt idx="77">
                  <c:v>3.83</c:v>
                </c:pt>
                <c:pt idx="78">
                  <c:v>3.69</c:v>
                </c:pt>
                <c:pt idx="79">
                  <c:v>2.88</c:v>
                </c:pt>
                <c:pt idx="80">
                  <c:v>3</c:v>
                </c:pt>
                <c:pt idx="81">
                  <c:v>3.05</c:v>
                </c:pt>
                <c:pt idx="82">
                  <c:v>2.75</c:v>
                </c:pt>
                <c:pt idx="83">
                  <c:v>3.05</c:v>
                </c:pt>
                <c:pt idx="84">
                  <c:v>2.9</c:v>
                </c:pt>
                <c:pt idx="85">
                  <c:v>2.75</c:v>
                </c:pt>
                <c:pt idx="86">
                  <c:v>3.18</c:v>
                </c:pt>
                <c:pt idx="87">
                  <c:v>3.11</c:v>
                </c:pt>
                <c:pt idx="88">
                  <c:v>3.96</c:v>
                </c:pt>
                <c:pt idx="89">
                  <c:v>4</c:v>
                </c:pt>
                <c:pt idx="90">
                  <c:v>5.01</c:v>
                </c:pt>
                <c:pt idx="91">
                  <c:v>3.94</c:v>
                </c:pt>
                <c:pt idx="92">
                  <c:v>4.1500000000000004</c:v>
                </c:pt>
                <c:pt idx="93">
                  <c:v>3.89</c:v>
                </c:pt>
                <c:pt idx="94">
                  <c:v>4.42</c:v>
                </c:pt>
                <c:pt idx="95">
                  <c:v>4.1100000000000003</c:v>
                </c:pt>
                <c:pt idx="96">
                  <c:v>3.7</c:v>
                </c:pt>
                <c:pt idx="97">
                  <c:v>3.8</c:v>
                </c:pt>
                <c:pt idx="98">
                  <c:v>3.8</c:v>
                </c:pt>
                <c:pt idx="99">
                  <c:v>4</c:v>
                </c:pt>
                <c:pt idx="100">
                  <c:v>3</c:v>
                </c:pt>
                <c:pt idx="101">
                  <c:v>4.3</c:v>
                </c:pt>
                <c:pt idx="102">
                  <c:v>4.5999999999999996</c:v>
                </c:pt>
                <c:pt idx="103">
                  <c:v>3</c:v>
                </c:pt>
                <c:pt idx="104">
                  <c:v>3.2</c:v>
                </c:pt>
                <c:pt idx="105">
                  <c:v>4.8</c:v>
                </c:pt>
                <c:pt idx="106">
                  <c:v>5</c:v>
                </c:pt>
                <c:pt idx="107">
                  <c:v>4.5999999999999996</c:v>
                </c:pt>
                <c:pt idx="108">
                  <c:v>4.7</c:v>
                </c:pt>
                <c:pt idx="109">
                  <c:v>6</c:v>
                </c:pt>
                <c:pt idx="110">
                  <c:v>3.9</c:v>
                </c:pt>
                <c:pt idx="111">
                  <c:v>3.9</c:v>
                </c:pt>
                <c:pt idx="112">
                  <c:v>4.0999999999999996</c:v>
                </c:pt>
                <c:pt idx="113">
                  <c:v>5.8</c:v>
                </c:pt>
                <c:pt idx="114">
                  <c:v>5.8</c:v>
                </c:pt>
                <c:pt idx="115">
                  <c:v>4.7</c:v>
                </c:pt>
                <c:pt idx="116">
                  <c:v>4</c:v>
                </c:pt>
                <c:pt idx="117">
                  <c:v>4.3</c:v>
                </c:pt>
                <c:pt idx="118">
                  <c:v>4.5</c:v>
                </c:pt>
                <c:pt idx="119">
                  <c:v>4.3</c:v>
                </c:pt>
                <c:pt idx="120">
                  <c:v>4.3</c:v>
                </c:pt>
                <c:pt idx="121">
                  <c:v>3.7</c:v>
                </c:pt>
                <c:pt idx="122">
                  <c:v>3.3</c:v>
                </c:pt>
                <c:pt idx="123">
                  <c:v>3.5</c:v>
                </c:pt>
                <c:pt idx="124">
                  <c:v>3.4</c:v>
                </c:pt>
                <c:pt idx="125">
                  <c:v>3.7</c:v>
                </c:pt>
                <c:pt idx="126">
                  <c:v>5.1590713670000001</c:v>
                </c:pt>
                <c:pt idx="127">
                  <c:v>5.4844606950000001</c:v>
                </c:pt>
                <c:pt idx="128">
                  <c:v>4.8899755499999999</c:v>
                </c:pt>
                <c:pt idx="129">
                  <c:v>4.5757071549999999</c:v>
                </c:pt>
                <c:pt idx="130">
                  <c:v>4.3649968819999998</c:v>
                </c:pt>
                <c:pt idx="131">
                  <c:v>4.4182621500000003</c:v>
                </c:pt>
                <c:pt idx="132">
                  <c:v>5.1698670609999997</c:v>
                </c:pt>
                <c:pt idx="133">
                  <c:v>4.887802711</c:v>
                </c:pt>
                <c:pt idx="134">
                  <c:v>5.0193050189999999</c:v>
                </c:pt>
                <c:pt idx="135">
                  <c:v>5.0105485229999998</c:v>
                </c:pt>
                <c:pt idx="136">
                  <c:v>4.7571357040000004</c:v>
                </c:pt>
                <c:pt idx="137">
                  <c:v>3.8697194449999999</c:v>
                </c:pt>
                <c:pt idx="138">
                  <c:v>3.932244404</c:v>
                </c:pt>
                <c:pt idx="139" formatCode="0.0">
                  <c:v>4.7759000734753858</c:v>
                </c:pt>
                <c:pt idx="140" formatCode="0.0">
                  <c:v>4.7641734159123388</c:v>
                </c:pt>
                <c:pt idx="141" formatCode="0.0">
                  <c:v>5.4093040028849622</c:v>
                </c:pt>
                <c:pt idx="142" formatCode="0.0">
                  <c:v>5.2015604681404417</c:v>
                </c:pt>
                <c:pt idx="143">
                  <c:v>3.85</c:v>
                </c:pt>
                <c:pt idx="144">
                  <c:v>3.64</c:v>
                </c:pt>
                <c:pt idx="145">
                  <c:v>4.03</c:v>
                </c:pt>
                <c:pt idx="146">
                  <c:v>3.91</c:v>
                </c:pt>
                <c:pt idx="147">
                  <c:v>4.58</c:v>
                </c:pt>
                <c:pt idx="148">
                  <c:v>4.58</c:v>
                </c:pt>
                <c:pt idx="149">
                  <c:v>2.25</c:v>
                </c:pt>
                <c:pt idx="150">
                  <c:v>3.88</c:v>
                </c:pt>
                <c:pt idx="151">
                  <c:v>3.05</c:v>
                </c:pt>
                <c:pt idx="152">
                  <c:v>2.99</c:v>
                </c:pt>
                <c:pt idx="153">
                  <c:v>3.29</c:v>
                </c:pt>
                <c:pt idx="154">
                  <c:v>3.44</c:v>
                </c:pt>
                <c:pt idx="155">
                  <c:v>3.04</c:v>
                </c:pt>
                <c:pt idx="156">
                  <c:v>5.7</c:v>
                </c:pt>
                <c:pt idx="157">
                  <c:v>5.6</c:v>
                </c:pt>
                <c:pt idx="158">
                  <c:v>5</c:v>
                </c:pt>
                <c:pt idx="159">
                  <c:v>5</c:v>
                </c:pt>
                <c:pt idx="160">
                  <c:v>3.2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77216"/>
        <c:axId val="108378752"/>
      </c:scatterChart>
      <c:valAx>
        <c:axId val="108377216"/>
        <c:scaling>
          <c:orientation val="minMax"/>
          <c:min val="1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378752"/>
        <c:crosses val="autoZero"/>
        <c:crossBetween val="midCat"/>
      </c:valAx>
      <c:valAx>
        <c:axId val="108378752"/>
        <c:scaling>
          <c:orientation val="minMax"/>
          <c:max val="9"/>
          <c:min val="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37721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DF, no sun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7.1123599176658919E-2"/>
                  <c:y val="0.3569225644679259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tinnulenta!$F$62:$F$197</c:f>
              <c:numCache>
                <c:formatCode>0.0</c:formatCode>
                <c:ptCount val="136"/>
                <c:pt idx="0">
                  <c:v>16</c:v>
                </c:pt>
                <c:pt idx="1">
                  <c:v>20.555555559999998</c:v>
                </c:pt>
                <c:pt idx="2">
                  <c:v>20.25</c:v>
                </c:pt>
                <c:pt idx="3">
                  <c:v>20.25</c:v>
                </c:pt>
                <c:pt idx="4">
                  <c:v>20.25</c:v>
                </c:pt>
                <c:pt idx="5">
                  <c:v>18.25</c:v>
                </c:pt>
                <c:pt idx="6">
                  <c:v>18.25</c:v>
                </c:pt>
                <c:pt idx="7">
                  <c:v>18.25</c:v>
                </c:pt>
                <c:pt idx="8">
                  <c:v>22.777777780000001</c:v>
                </c:pt>
                <c:pt idx="9">
                  <c:v>14</c:v>
                </c:pt>
                <c:pt idx="10">
                  <c:v>21.5</c:v>
                </c:pt>
                <c:pt idx="11">
                  <c:v>21.5</c:v>
                </c:pt>
                <c:pt idx="12">
                  <c:v>21.5</c:v>
                </c:pt>
                <c:pt idx="13">
                  <c:v>21.5</c:v>
                </c:pt>
                <c:pt idx="14">
                  <c:v>19</c:v>
                </c:pt>
                <c:pt idx="15">
                  <c:v>19</c:v>
                </c:pt>
                <c:pt idx="16">
                  <c:v>18</c:v>
                </c:pt>
                <c:pt idx="17">
                  <c:v>19.5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18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19.5</c:v>
                </c:pt>
                <c:pt idx="34">
                  <c:v>19.5</c:v>
                </c:pt>
                <c:pt idx="35">
                  <c:v>19.5</c:v>
                </c:pt>
                <c:pt idx="36">
                  <c:v>17</c:v>
                </c:pt>
                <c:pt idx="37">
                  <c:v>17</c:v>
                </c:pt>
                <c:pt idx="38">
                  <c:v>17</c:v>
                </c:pt>
                <c:pt idx="39">
                  <c:v>17</c:v>
                </c:pt>
                <c:pt idx="40">
                  <c:v>17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18.5</c:v>
                </c:pt>
                <c:pt idx="45">
                  <c:v>18.5</c:v>
                </c:pt>
                <c:pt idx="46">
                  <c:v>18.5</c:v>
                </c:pt>
                <c:pt idx="47">
                  <c:v>18.5</c:v>
                </c:pt>
                <c:pt idx="48">
                  <c:v>20</c:v>
                </c:pt>
                <c:pt idx="49">
                  <c:v>20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18.25</c:v>
                </c:pt>
                <c:pt idx="59">
                  <c:v>22.5</c:v>
                </c:pt>
                <c:pt idx="60">
                  <c:v>22</c:v>
                </c:pt>
                <c:pt idx="61">
                  <c:v>23</c:v>
                </c:pt>
                <c:pt idx="62">
                  <c:v>22</c:v>
                </c:pt>
                <c:pt idx="63">
                  <c:v>22</c:v>
                </c:pt>
                <c:pt idx="64">
                  <c:v>22.5</c:v>
                </c:pt>
                <c:pt idx="65">
                  <c:v>23</c:v>
                </c:pt>
                <c:pt idx="66">
                  <c:v>22</c:v>
                </c:pt>
                <c:pt idx="67">
                  <c:v>20.5</c:v>
                </c:pt>
                <c:pt idx="68">
                  <c:v>20.5</c:v>
                </c:pt>
                <c:pt idx="69">
                  <c:v>21.5</c:v>
                </c:pt>
                <c:pt idx="70">
                  <c:v>21.5</c:v>
                </c:pt>
                <c:pt idx="71">
                  <c:v>15.5</c:v>
                </c:pt>
                <c:pt idx="72">
                  <c:v>25.5</c:v>
                </c:pt>
                <c:pt idx="73">
                  <c:v>25.5</c:v>
                </c:pt>
                <c:pt idx="74">
                  <c:v>15</c:v>
                </c:pt>
                <c:pt idx="75">
                  <c:v>15</c:v>
                </c:pt>
                <c:pt idx="76">
                  <c:v>23</c:v>
                </c:pt>
                <c:pt idx="77">
                  <c:v>23</c:v>
                </c:pt>
                <c:pt idx="78">
                  <c:v>23</c:v>
                </c:pt>
                <c:pt idx="79">
                  <c:v>23</c:v>
                </c:pt>
                <c:pt idx="80">
                  <c:v>28</c:v>
                </c:pt>
                <c:pt idx="81">
                  <c:v>19.5</c:v>
                </c:pt>
                <c:pt idx="82">
                  <c:v>20</c:v>
                </c:pt>
                <c:pt idx="83">
                  <c:v>20</c:v>
                </c:pt>
                <c:pt idx="84">
                  <c:v>27.5</c:v>
                </c:pt>
                <c:pt idx="85">
                  <c:v>27.5</c:v>
                </c:pt>
                <c:pt idx="86">
                  <c:v>22</c:v>
                </c:pt>
                <c:pt idx="87">
                  <c:v>21.5</c:v>
                </c:pt>
                <c:pt idx="88">
                  <c:v>22.5</c:v>
                </c:pt>
                <c:pt idx="89">
                  <c:v>24</c:v>
                </c:pt>
                <c:pt idx="90">
                  <c:v>23</c:v>
                </c:pt>
                <c:pt idx="91">
                  <c:v>23</c:v>
                </c:pt>
                <c:pt idx="92">
                  <c:v>20</c:v>
                </c:pt>
                <c:pt idx="93">
                  <c:v>18.5</c:v>
                </c:pt>
                <c:pt idx="94">
                  <c:v>18.5</c:v>
                </c:pt>
                <c:pt idx="95">
                  <c:v>18.5</c:v>
                </c:pt>
                <c:pt idx="96">
                  <c:v>15.5</c:v>
                </c:pt>
                <c:pt idx="97">
                  <c:v>23.3</c:v>
                </c:pt>
                <c:pt idx="98">
                  <c:v>23.3</c:v>
                </c:pt>
                <c:pt idx="99">
                  <c:v>22.3</c:v>
                </c:pt>
                <c:pt idx="100">
                  <c:v>21.8</c:v>
                </c:pt>
                <c:pt idx="101">
                  <c:v>22</c:v>
                </c:pt>
                <c:pt idx="102">
                  <c:v>22</c:v>
                </c:pt>
                <c:pt idx="103">
                  <c:v>24</c:v>
                </c:pt>
                <c:pt idx="104">
                  <c:v>24</c:v>
                </c:pt>
                <c:pt idx="105">
                  <c:v>24</c:v>
                </c:pt>
                <c:pt idx="106">
                  <c:v>21.1</c:v>
                </c:pt>
                <c:pt idx="107">
                  <c:v>23</c:v>
                </c:pt>
                <c:pt idx="108">
                  <c:v>20.100000000000001</c:v>
                </c:pt>
                <c:pt idx="109">
                  <c:v>20.100000000000001</c:v>
                </c:pt>
                <c:pt idx="110" formatCode="General">
                  <c:v>22</c:v>
                </c:pt>
                <c:pt idx="111" formatCode="General">
                  <c:v>22</c:v>
                </c:pt>
                <c:pt idx="112" formatCode="General">
                  <c:v>26.6</c:v>
                </c:pt>
                <c:pt idx="113" formatCode="General">
                  <c:v>26.6</c:v>
                </c:pt>
                <c:pt idx="114">
                  <c:v>20.555555559999998</c:v>
                </c:pt>
                <c:pt idx="115">
                  <c:v>20.555555559999998</c:v>
                </c:pt>
                <c:pt idx="116">
                  <c:v>20.555555559999998</c:v>
                </c:pt>
                <c:pt idx="117">
                  <c:v>21.5</c:v>
                </c:pt>
                <c:pt idx="118">
                  <c:v>22</c:v>
                </c:pt>
                <c:pt idx="119">
                  <c:v>24.722222219999999</c:v>
                </c:pt>
                <c:pt idx="120">
                  <c:v>14.5</c:v>
                </c:pt>
                <c:pt idx="121">
                  <c:v>19.722222219999999</c:v>
                </c:pt>
                <c:pt idx="122">
                  <c:v>18</c:v>
                </c:pt>
                <c:pt idx="123">
                  <c:v>16</c:v>
                </c:pt>
                <c:pt idx="124">
                  <c:v>16</c:v>
                </c:pt>
                <c:pt idx="125">
                  <c:v>18</c:v>
                </c:pt>
                <c:pt idx="126">
                  <c:v>16</c:v>
                </c:pt>
                <c:pt idx="127">
                  <c:v>25</c:v>
                </c:pt>
                <c:pt idx="128">
                  <c:v>25</c:v>
                </c:pt>
                <c:pt idx="129">
                  <c:v>27.5</c:v>
                </c:pt>
                <c:pt idx="130">
                  <c:v>27.5</c:v>
                </c:pt>
                <c:pt idx="131">
                  <c:v>17.5</c:v>
                </c:pt>
                <c:pt idx="132">
                  <c:v>17.5</c:v>
                </c:pt>
                <c:pt idx="133">
                  <c:v>21.5</c:v>
                </c:pt>
                <c:pt idx="134">
                  <c:v>21.5</c:v>
                </c:pt>
                <c:pt idx="135">
                  <c:v>24</c:v>
                </c:pt>
              </c:numCache>
            </c:numRef>
          </c:xVal>
          <c:yVal>
            <c:numRef>
              <c:f>tinnulenta!$G$62:$G$197</c:f>
              <c:numCache>
                <c:formatCode>0.00</c:formatCode>
                <c:ptCount val="136"/>
                <c:pt idx="0">
                  <c:v>2.86</c:v>
                </c:pt>
                <c:pt idx="1">
                  <c:v>4.59</c:v>
                </c:pt>
                <c:pt idx="2">
                  <c:v>3.55</c:v>
                </c:pt>
                <c:pt idx="3">
                  <c:v>3.85</c:v>
                </c:pt>
                <c:pt idx="4">
                  <c:v>4.3499999999999996</c:v>
                </c:pt>
                <c:pt idx="5">
                  <c:v>3.33</c:v>
                </c:pt>
                <c:pt idx="6">
                  <c:v>3.07</c:v>
                </c:pt>
                <c:pt idx="7">
                  <c:v>3.44</c:v>
                </c:pt>
                <c:pt idx="8">
                  <c:v>4.17</c:v>
                </c:pt>
                <c:pt idx="9">
                  <c:v>2.4</c:v>
                </c:pt>
                <c:pt idx="10">
                  <c:v>4.04</c:v>
                </c:pt>
                <c:pt idx="11">
                  <c:v>4.1399999999999997</c:v>
                </c:pt>
                <c:pt idx="12">
                  <c:v>4.25</c:v>
                </c:pt>
                <c:pt idx="13">
                  <c:v>4.3</c:v>
                </c:pt>
                <c:pt idx="14">
                  <c:v>3.29</c:v>
                </c:pt>
                <c:pt idx="15">
                  <c:v>3.42</c:v>
                </c:pt>
                <c:pt idx="16">
                  <c:v>3.37</c:v>
                </c:pt>
                <c:pt idx="17">
                  <c:v>3.98</c:v>
                </c:pt>
                <c:pt idx="18">
                  <c:v>3.32</c:v>
                </c:pt>
                <c:pt idx="19">
                  <c:v>3.33</c:v>
                </c:pt>
                <c:pt idx="20">
                  <c:v>3.85</c:v>
                </c:pt>
                <c:pt idx="21">
                  <c:v>3.37</c:v>
                </c:pt>
                <c:pt idx="22">
                  <c:v>3.27</c:v>
                </c:pt>
                <c:pt idx="23">
                  <c:v>3.43</c:v>
                </c:pt>
                <c:pt idx="24">
                  <c:v>3.44</c:v>
                </c:pt>
                <c:pt idx="25">
                  <c:v>4.0999999999999996</c:v>
                </c:pt>
                <c:pt idx="26">
                  <c:v>3.34</c:v>
                </c:pt>
                <c:pt idx="27">
                  <c:v>3.77</c:v>
                </c:pt>
                <c:pt idx="28">
                  <c:v>4.07</c:v>
                </c:pt>
                <c:pt idx="29">
                  <c:v>3.64</c:v>
                </c:pt>
                <c:pt idx="30">
                  <c:v>4.49</c:v>
                </c:pt>
                <c:pt idx="31">
                  <c:v>4.51</c:v>
                </c:pt>
                <c:pt idx="32">
                  <c:v>4.3600000000000003</c:v>
                </c:pt>
                <c:pt idx="33">
                  <c:v>3.74</c:v>
                </c:pt>
                <c:pt idx="34">
                  <c:v>3.93</c:v>
                </c:pt>
                <c:pt idx="35">
                  <c:v>3.78</c:v>
                </c:pt>
                <c:pt idx="36">
                  <c:v>2.89</c:v>
                </c:pt>
                <c:pt idx="37">
                  <c:v>2.77</c:v>
                </c:pt>
                <c:pt idx="38">
                  <c:v>2.82</c:v>
                </c:pt>
                <c:pt idx="39">
                  <c:v>2.76</c:v>
                </c:pt>
                <c:pt idx="40">
                  <c:v>2.86</c:v>
                </c:pt>
                <c:pt idx="41">
                  <c:v>2.52</c:v>
                </c:pt>
                <c:pt idx="42">
                  <c:v>2.61</c:v>
                </c:pt>
                <c:pt idx="43">
                  <c:v>2.75</c:v>
                </c:pt>
                <c:pt idx="44">
                  <c:v>3.19</c:v>
                </c:pt>
                <c:pt idx="45">
                  <c:v>3.56</c:v>
                </c:pt>
                <c:pt idx="46">
                  <c:v>3.59</c:v>
                </c:pt>
                <c:pt idx="47">
                  <c:v>3.01</c:v>
                </c:pt>
                <c:pt idx="48">
                  <c:v>3.83</c:v>
                </c:pt>
                <c:pt idx="49">
                  <c:v>3.69</c:v>
                </c:pt>
                <c:pt idx="50">
                  <c:v>2.88</c:v>
                </c:pt>
                <c:pt idx="51">
                  <c:v>3</c:v>
                </c:pt>
                <c:pt idx="52">
                  <c:v>3.05</c:v>
                </c:pt>
                <c:pt idx="53">
                  <c:v>2.75</c:v>
                </c:pt>
                <c:pt idx="54">
                  <c:v>3.05</c:v>
                </c:pt>
                <c:pt idx="55">
                  <c:v>2.9</c:v>
                </c:pt>
                <c:pt idx="56">
                  <c:v>2.75</c:v>
                </c:pt>
                <c:pt idx="57">
                  <c:v>3.18</c:v>
                </c:pt>
                <c:pt idx="58">
                  <c:v>3.11</c:v>
                </c:pt>
                <c:pt idx="59">
                  <c:v>3.96</c:v>
                </c:pt>
                <c:pt idx="60">
                  <c:v>4</c:v>
                </c:pt>
                <c:pt idx="61">
                  <c:v>5.01</c:v>
                </c:pt>
                <c:pt idx="62">
                  <c:v>3.94</c:v>
                </c:pt>
                <c:pt idx="63">
                  <c:v>4.1500000000000004</c:v>
                </c:pt>
                <c:pt idx="64">
                  <c:v>3.89</c:v>
                </c:pt>
                <c:pt idx="65">
                  <c:v>4.42</c:v>
                </c:pt>
                <c:pt idx="66">
                  <c:v>4.1100000000000003</c:v>
                </c:pt>
                <c:pt idx="67">
                  <c:v>3.7</c:v>
                </c:pt>
                <c:pt idx="68">
                  <c:v>3.8</c:v>
                </c:pt>
                <c:pt idx="69">
                  <c:v>3.8</c:v>
                </c:pt>
                <c:pt idx="70">
                  <c:v>4</c:v>
                </c:pt>
                <c:pt idx="71">
                  <c:v>3</c:v>
                </c:pt>
                <c:pt idx="72">
                  <c:v>4.3</c:v>
                </c:pt>
                <c:pt idx="73">
                  <c:v>4.5999999999999996</c:v>
                </c:pt>
                <c:pt idx="74">
                  <c:v>3</c:v>
                </c:pt>
                <c:pt idx="75">
                  <c:v>3.2</c:v>
                </c:pt>
                <c:pt idx="76">
                  <c:v>4.8</c:v>
                </c:pt>
                <c:pt idx="77">
                  <c:v>5</c:v>
                </c:pt>
                <c:pt idx="78">
                  <c:v>4.5999999999999996</c:v>
                </c:pt>
                <c:pt idx="79">
                  <c:v>4.7</c:v>
                </c:pt>
                <c:pt idx="80">
                  <c:v>6</c:v>
                </c:pt>
                <c:pt idx="81">
                  <c:v>3.9</c:v>
                </c:pt>
                <c:pt idx="82">
                  <c:v>3.9</c:v>
                </c:pt>
                <c:pt idx="83">
                  <c:v>4.0999999999999996</c:v>
                </c:pt>
                <c:pt idx="84">
                  <c:v>5.8</c:v>
                </c:pt>
                <c:pt idx="85">
                  <c:v>5.8</c:v>
                </c:pt>
                <c:pt idx="86">
                  <c:v>4.7</c:v>
                </c:pt>
                <c:pt idx="87">
                  <c:v>4</c:v>
                </c:pt>
                <c:pt idx="88">
                  <c:v>4.3</c:v>
                </c:pt>
                <c:pt idx="89">
                  <c:v>4.5</c:v>
                </c:pt>
                <c:pt idx="90">
                  <c:v>4.3</c:v>
                </c:pt>
                <c:pt idx="91">
                  <c:v>4.3</c:v>
                </c:pt>
                <c:pt idx="92">
                  <c:v>3.7</c:v>
                </c:pt>
                <c:pt idx="93">
                  <c:v>3.3</c:v>
                </c:pt>
                <c:pt idx="94">
                  <c:v>3.5</c:v>
                </c:pt>
                <c:pt idx="95">
                  <c:v>3.4</c:v>
                </c:pt>
                <c:pt idx="96">
                  <c:v>3.7</c:v>
                </c:pt>
                <c:pt idx="97">
                  <c:v>5.1590713670000001</c:v>
                </c:pt>
                <c:pt idx="98">
                  <c:v>5.4844606950000001</c:v>
                </c:pt>
                <c:pt idx="99">
                  <c:v>4.8899755499999999</c:v>
                </c:pt>
                <c:pt idx="100">
                  <c:v>4.5757071549999999</c:v>
                </c:pt>
                <c:pt idx="101">
                  <c:v>4.3649968819999998</c:v>
                </c:pt>
                <c:pt idx="102">
                  <c:v>4.4182621500000003</c:v>
                </c:pt>
                <c:pt idx="103">
                  <c:v>5.1698670609999997</c:v>
                </c:pt>
                <c:pt idx="104">
                  <c:v>4.887802711</c:v>
                </c:pt>
                <c:pt idx="105">
                  <c:v>5.0193050189999999</c:v>
                </c:pt>
                <c:pt idx="106">
                  <c:v>5.0105485229999998</c:v>
                </c:pt>
                <c:pt idx="107">
                  <c:v>4.7571357040000004</c:v>
                </c:pt>
                <c:pt idx="108">
                  <c:v>3.8697194449999999</c:v>
                </c:pt>
                <c:pt idx="109">
                  <c:v>3.932244404</c:v>
                </c:pt>
                <c:pt idx="110" formatCode="0.0">
                  <c:v>4.7759000734753858</c:v>
                </c:pt>
                <c:pt idx="111" formatCode="0.0">
                  <c:v>4.7641734159123388</c:v>
                </c:pt>
                <c:pt idx="112" formatCode="0.0">
                  <c:v>5.4093040028849622</c:v>
                </c:pt>
                <c:pt idx="113" formatCode="0.0">
                  <c:v>5.2015604681404417</c:v>
                </c:pt>
                <c:pt idx="114">
                  <c:v>3.85</c:v>
                </c:pt>
                <c:pt idx="115">
                  <c:v>3.64</c:v>
                </c:pt>
                <c:pt idx="116">
                  <c:v>4.03</c:v>
                </c:pt>
                <c:pt idx="117">
                  <c:v>3.91</c:v>
                </c:pt>
                <c:pt idx="118">
                  <c:v>4.58</c:v>
                </c:pt>
                <c:pt idx="119">
                  <c:v>4.58</c:v>
                </c:pt>
                <c:pt idx="120">
                  <c:v>2.25</c:v>
                </c:pt>
                <c:pt idx="121">
                  <c:v>3.88</c:v>
                </c:pt>
                <c:pt idx="122">
                  <c:v>3.05</c:v>
                </c:pt>
                <c:pt idx="123">
                  <c:v>2.99</c:v>
                </c:pt>
                <c:pt idx="124">
                  <c:v>3.29</c:v>
                </c:pt>
                <c:pt idx="125">
                  <c:v>3.44</c:v>
                </c:pt>
                <c:pt idx="126">
                  <c:v>3.04</c:v>
                </c:pt>
                <c:pt idx="127">
                  <c:v>5.7</c:v>
                </c:pt>
                <c:pt idx="128">
                  <c:v>5.6</c:v>
                </c:pt>
                <c:pt idx="129">
                  <c:v>5</c:v>
                </c:pt>
                <c:pt idx="130">
                  <c:v>5</c:v>
                </c:pt>
                <c:pt idx="131">
                  <c:v>3.2</c:v>
                </c:pt>
                <c:pt idx="132">
                  <c:v>3.3</c:v>
                </c:pt>
                <c:pt idx="133">
                  <c:v>3.8</c:v>
                </c:pt>
                <c:pt idx="134">
                  <c:v>4</c:v>
                </c:pt>
                <c:pt idx="135">
                  <c:v>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20096"/>
        <c:axId val="108425984"/>
      </c:scatterChart>
      <c:valAx>
        <c:axId val="108420096"/>
        <c:scaling>
          <c:orientation val="minMax"/>
          <c:min val="1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425984"/>
        <c:crosses val="autoZero"/>
        <c:crossBetween val="midCat"/>
      </c:valAx>
      <c:valAx>
        <c:axId val="108425984"/>
        <c:scaling>
          <c:orientation val="minMax"/>
          <c:max val="9"/>
          <c:min val="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42009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86969211836069E-2"/>
          <c:y val="5.2494182907987567E-2"/>
          <c:w val="0.87400326551537744"/>
          <c:h val="0.82905828260829095"/>
        </c:manualLayout>
      </c:layout>
      <c:scatterChart>
        <c:scatterStyle val="lineMarker"/>
        <c:varyColors val="0"/>
        <c:ser>
          <c:idx val="0"/>
          <c:order val="0"/>
          <c:tx>
            <c:v>TW data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xVal>
            <c:numRef>
              <c:f>tinnulenta!$F$18:$F$32</c:f>
              <c:numCache>
                <c:formatCode>General</c:formatCode>
                <c:ptCount val="15"/>
                <c:pt idx="0">
                  <c:v>25</c:v>
                </c:pt>
                <c:pt idx="1">
                  <c:v>21.6</c:v>
                </c:pt>
                <c:pt idx="2">
                  <c:v>21.6</c:v>
                </c:pt>
                <c:pt idx="3">
                  <c:v>25.5</c:v>
                </c:pt>
                <c:pt idx="4">
                  <c:v>20.3</c:v>
                </c:pt>
                <c:pt idx="5">
                  <c:v>19.899999999999999</c:v>
                </c:pt>
                <c:pt idx="6">
                  <c:v>23</c:v>
                </c:pt>
                <c:pt idx="7">
                  <c:v>22.8</c:v>
                </c:pt>
                <c:pt idx="8">
                  <c:v>22.3</c:v>
                </c:pt>
                <c:pt idx="9">
                  <c:v>28</c:v>
                </c:pt>
                <c:pt idx="10">
                  <c:v>23.3</c:v>
                </c:pt>
                <c:pt idx="11">
                  <c:v>22.8</c:v>
                </c:pt>
                <c:pt idx="12">
                  <c:v>28.3</c:v>
                </c:pt>
                <c:pt idx="13">
                  <c:v>28.7</c:v>
                </c:pt>
                <c:pt idx="14">
                  <c:v>23.5</c:v>
                </c:pt>
              </c:numCache>
            </c:numRef>
          </c:xVal>
          <c:yVal>
            <c:numRef>
              <c:f>tinnulenta!$G$18:$G$32</c:f>
              <c:numCache>
                <c:formatCode>0.0</c:formatCode>
                <c:ptCount val="15"/>
                <c:pt idx="0">
                  <c:v>5.22</c:v>
                </c:pt>
                <c:pt idx="1">
                  <c:v>5.6</c:v>
                </c:pt>
                <c:pt idx="2">
                  <c:v>5.0999999999999996</c:v>
                </c:pt>
                <c:pt idx="3">
                  <c:v>5.6</c:v>
                </c:pt>
                <c:pt idx="4">
                  <c:v>4.5999999999999996</c:v>
                </c:pt>
                <c:pt idx="5">
                  <c:v>4.5</c:v>
                </c:pt>
                <c:pt idx="6">
                  <c:v>5.4</c:v>
                </c:pt>
                <c:pt idx="7">
                  <c:v>5.8</c:v>
                </c:pt>
                <c:pt idx="8">
                  <c:v>5.2</c:v>
                </c:pt>
                <c:pt idx="9">
                  <c:v>6.1</c:v>
                </c:pt>
                <c:pt idx="10">
                  <c:v>7.4</c:v>
                </c:pt>
                <c:pt idx="11">
                  <c:v>7.2</c:v>
                </c:pt>
                <c:pt idx="12">
                  <c:v>6.8</c:v>
                </c:pt>
                <c:pt idx="13">
                  <c:v>7</c:v>
                </c:pt>
                <c:pt idx="14">
                  <c:v>6.18</c:v>
                </c:pt>
              </c:numCache>
            </c:numRef>
          </c:yVal>
          <c:smooth val="0"/>
        </c:ser>
        <c:ser>
          <c:idx val="1"/>
          <c:order val="1"/>
          <c:tx>
            <c:v>DF n=136 trendline</c:v>
          </c:tx>
          <c:spPr>
            <a:ln w="28575">
              <a:noFill/>
            </a:ln>
          </c:spPr>
          <c:marker>
            <c:symbol val="none"/>
          </c:marker>
          <c:xVal>
            <c:numRef>
              <c:f>tinnulenta!$E$274:$E$275</c:f>
              <c:numCache>
                <c:formatCode>General</c:formatCode>
                <c:ptCount val="2"/>
                <c:pt idx="0">
                  <c:v>14</c:v>
                </c:pt>
                <c:pt idx="1">
                  <c:v>28</c:v>
                </c:pt>
              </c:numCache>
            </c:numRef>
          </c:xVal>
          <c:yVal>
            <c:numRef>
              <c:f>tinnulenta!$F$274:$F$275</c:f>
              <c:numCache>
                <c:formatCode>General</c:formatCode>
                <c:ptCount val="2"/>
                <c:pt idx="0">
                  <c:v>2.4</c:v>
                </c:pt>
                <c:pt idx="1">
                  <c:v>5.8</c:v>
                </c:pt>
              </c:numCache>
            </c:numRef>
          </c:yVal>
          <c:smooth val="0"/>
        </c:ser>
        <c:ser>
          <c:idx val="2"/>
          <c:order val="2"/>
          <c:tx>
            <c:v>AR, FL, LA, MS, TX</c:v>
          </c:tx>
          <c:spPr>
            <a:ln w="28575">
              <a:noFill/>
            </a:ln>
          </c:spPr>
          <c:marker>
            <c:spPr>
              <a:noFill/>
              <a:ln>
                <a:solidFill>
                  <a:srgbClr val="00B05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0.1351344463684778"/>
                  <c:y val="0.5952599542078517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tinnulenta!$F$2:$F$17</c:f>
              <c:numCache>
                <c:formatCode>General</c:formatCode>
                <c:ptCount val="16"/>
                <c:pt idx="0">
                  <c:v>23</c:v>
                </c:pt>
                <c:pt idx="1">
                  <c:v>23</c:v>
                </c:pt>
                <c:pt idx="2">
                  <c:v>23.8</c:v>
                </c:pt>
                <c:pt idx="3">
                  <c:v>23.3</c:v>
                </c:pt>
                <c:pt idx="4">
                  <c:v>22.2</c:v>
                </c:pt>
                <c:pt idx="5">
                  <c:v>27.2</c:v>
                </c:pt>
                <c:pt idx="6">
                  <c:v>27.2</c:v>
                </c:pt>
                <c:pt idx="7">
                  <c:v>27</c:v>
                </c:pt>
                <c:pt idx="8">
                  <c:v>27</c:v>
                </c:pt>
                <c:pt idx="9">
                  <c:v>26</c:v>
                </c:pt>
                <c:pt idx="10">
                  <c:v>26.2</c:v>
                </c:pt>
                <c:pt idx="11">
                  <c:v>22.6</c:v>
                </c:pt>
                <c:pt idx="12">
                  <c:v>20.5</c:v>
                </c:pt>
                <c:pt idx="13">
                  <c:v>26</c:v>
                </c:pt>
                <c:pt idx="14">
                  <c:v>25</c:v>
                </c:pt>
                <c:pt idx="15">
                  <c:v>27.2</c:v>
                </c:pt>
              </c:numCache>
            </c:numRef>
          </c:xVal>
          <c:yVal>
            <c:numRef>
              <c:f>tinnulenta!$G$2:$G$17</c:f>
              <c:numCache>
                <c:formatCode>0.0</c:formatCode>
                <c:ptCount val="16"/>
                <c:pt idx="0">
                  <c:v>7.7</c:v>
                </c:pt>
                <c:pt idx="1">
                  <c:v>7.6</c:v>
                </c:pt>
                <c:pt idx="2">
                  <c:v>7</c:v>
                </c:pt>
                <c:pt idx="3">
                  <c:v>6.7</c:v>
                </c:pt>
                <c:pt idx="4">
                  <c:v>6.96</c:v>
                </c:pt>
                <c:pt idx="5">
                  <c:v>8.5</c:v>
                </c:pt>
                <c:pt idx="6">
                  <c:v>7.9</c:v>
                </c:pt>
                <c:pt idx="7">
                  <c:v>8</c:v>
                </c:pt>
                <c:pt idx="8">
                  <c:v>8.1999999999999993</c:v>
                </c:pt>
                <c:pt idx="9">
                  <c:v>7.9</c:v>
                </c:pt>
                <c:pt idx="10">
                  <c:v>7.9</c:v>
                </c:pt>
                <c:pt idx="11">
                  <c:v>6.3</c:v>
                </c:pt>
                <c:pt idx="12">
                  <c:v>6</c:v>
                </c:pt>
                <c:pt idx="13">
                  <c:v>7.66</c:v>
                </c:pt>
                <c:pt idx="14">
                  <c:v>7.44</c:v>
                </c:pt>
                <c:pt idx="15">
                  <c:v>7.85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52480"/>
        <c:axId val="122880384"/>
      </c:scatterChart>
      <c:valAx>
        <c:axId val="108452480"/>
        <c:scaling>
          <c:orientation val="minMax"/>
          <c:min val="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2880384"/>
        <c:crosses val="autoZero"/>
        <c:crossBetween val="midCat"/>
      </c:valAx>
      <c:valAx>
        <c:axId val="122880384"/>
        <c:scaling>
          <c:orientation val="minMax"/>
          <c:min val="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45248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l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wMode val="edge"/>
          <c:hMode val="edge"/>
          <c:x val="0.68568018209342085"/>
          <c:y val="0.53704100817185085"/>
          <c:w val="0.93737358556321537"/>
          <c:h val="0.68045308166266449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>
      <c:oddHeader>&amp;Ctinulenta: TW data</c:oddHeader>
    </c:headerFooter>
    <c:pageMargins b="0.750000000000001" l="0.70000000000000095" r="0.70000000000000095" t="0.750000000000001" header="0.3" footer="0.3"/>
    <c:pageSetup orientation="landscape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TW data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4923868911290547"/>
                  <c:y val="0.24244671543716609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tinnulenta!$F$2:$F$32</c:f>
              <c:numCache>
                <c:formatCode>General</c:formatCode>
                <c:ptCount val="31"/>
                <c:pt idx="0">
                  <c:v>23</c:v>
                </c:pt>
                <c:pt idx="1">
                  <c:v>23</c:v>
                </c:pt>
                <c:pt idx="2">
                  <c:v>23.8</c:v>
                </c:pt>
                <c:pt idx="3">
                  <c:v>23.3</c:v>
                </c:pt>
                <c:pt idx="4">
                  <c:v>22.2</c:v>
                </c:pt>
                <c:pt idx="5">
                  <c:v>27.2</c:v>
                </c:pt>
                <c:pt idx="6">
                  <c:v>27.2</c:v>
                </c:pt>
                <c:pt idx="7">
                  <c:v>27</c:v>
                </c:pt>
                <c:pt idx="8">
                  <c:v>27</c:v>
                </c:pt>
                <c:pt idx="9">
                  <c:v>26</c:v>
                </c:pt>
                <c:pt idx="10">
                  <c:v>26.2</c:v>
                </c:pt>
                <c:pt idx="11">
                  <c:v>22.6</c:v>
                </c:pt>
                <c:pt idx="12">
                  <c:v>20.5</c:v>
                </c:pt>
                <c:pt idx="13">
                  <c:v>26</c:v>
                </c:pt>
                <c:pt idx="14">
                  <c:v>25</c:v>
                </c:pt>
                <c:pt idx="15">
                  <c:v>27.2</c:v>
                </c:pt>
                <c:pt idx="16">
                  <c:v>25</c:v>
                </c:pt>
                <c:pt idx="17">
                  <c:v>21.6</c:v>
                </c:pt>
                <c:pt idx="18">
                  <c:v>21.6</c:v>
                </c:pt>
                <c:pt idx="19">
                  <c:v>25.5</c:v>
                </c:pt>
                <c:pt idx="20">
                  <c:v>20.3</c:v>
                </c:pt>
                <c:pt idx="21">
                  <c:v>19.899999999999999</c:v>
                </c:pt>
                <c:pt idx="22">
                  <c:v>23</c:v>
                </c:pt>
                <c:pt idx="23">
                  <c:v>22.8</c:v>
                </c:pt>
                <c:pt idx="24">
                  <c:v>22.3</c:v>
                </c:pt>
                <c:pt idx="25">
                  <c:v>28</c:v>
                </c:pt>
                <c:pt idx="26">
                  <c:v>23.3</c:v>
                </c:pt>
                <c:pt idx="27">
                  <c:v>22.8</c:v>
                </c:pt>
                <c:pt idx="28">
                  <c:v>28.3</c:v>
                </c:pt>
                <c:pt idx="29">
                  <c:v>28.7</c:v>
                </c:pt>
                <c:pt idx="30">
                  <c:v>23.5</c:v>
                </c:pt>
              </c:numCache>
            </c:numRef>
          </c:xVal>
          <c:yVal>
            <c:numRef>
              <c:f>tinnulenta!$G$2:$G$32</c:f>
              <c:numCache>
                <c:formatCode>0.0</c:formatCode>
                <c:ptCount val="31"/>
                <c:pt idx="0">
                  <c:v>7.7</c:v>
                </c:pt>
                <c:pt idx="1">
                  <c:v>7.6</c:v>
                </c:pt>
                <c:pt idx="2">
                  <c:v>7</c:v>
                </c:pt>
                <c:pt idx="3">
                  <c:v>6.7</c:v>
                </c:pt>
                <c:pt idx="4">
                  <c:v>6.96</c:v>
                </c:pt>
                <c:pt idx="5">
                  <c:v>8.5</c:v>
                </c:pt>
                <c:pt idx="6">
                  <c:v>7.9</c:v>
                </c:pt>
                <c:pt idx="7">
                  <c:v>8</c:v>
                </c:pt>
                <c:pt idx="8">
                  <c:v>8.1999999999999993</c:v>
                </c:pt>
                <c:pt idx="9">
                  <c:v>7.9</c:v>
                </c:pt>
                <c:pt idx="10">
                  <c:v>7.9</c:v>
                </c:pt>
                <c:pt idx="11">
                  <c:v>6.3</c:v>
                </c:pt>
                <c:pt idx="12">
                  <c:v>6</c:v>
                </c:pt>
                <c:pt idx="13">
                  <c:v>7.66</c:v>
                </c:pt>
                <c:pt idx="14">
                  <c:v>7.44</c:v>
                </c:pt>
                <c:pt idx="15">
                  <c:v>7.85</c:v>
                </c:pt>
                <c:pt idx="16">
                  <c:v>5.22</c:v>
                </c:pt>
                <c:pt idx="17">
                  <c:v>5.6</c:v>
                </c:pt>
                <c:pt idx="18">
                  <c:v>5.0999999999999996</c:v>
                </c:pt>
                <c:pt idx="19">
                  <c:v>5.6</c:v>
                </c:pt>
                <c:pt idx="20">
                  <c:v>4.5999999999999996</c:v>
                </c:pt>
                <c:pt idx="21">
                  <c:v>4.5</c:v>
                </c:pt>
                <c:pt idx="22">
                  <c:v>5.4</c:v>
                </c:pt>
                <c:pt idx="23">
                  <c:v>5.8</c:v>
                </c:pt>
                <c:pt idx="24">
                  <c:v>5.2</c:v>
                </c:pt>
                <c:pt idx="25">
                  <c:v>6.1</c:v>
                </c:pt>
                <c:pt idx="26">
                  <c:v>7.4</c:v>
                </c:pt>
                <c:pt idx="27">
                  <c:v>7.2</c:v>
                </c:pt>
                <c:pt idx="28">
                  <c:v>6.8</c:v>
                </c:pt>
                <c:pt idx="29">
                  <c:v>7</c:v>
                </c:pt>
                <c:pt idx="30">
                  <c:v>6.18</c:v>
                </c:pt>
              </c:numCache>
            </c:numRef>
          </c:yVal>
          <c:smooth val="0"/>
        </c:ser>
        <c:ser>
          <c:idx val="1"/>
          <c:order val="1"/>
          <c:tx>
            <c:v>DF n=136 trendline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tinnulenta!$E$274:$E$275</c:f>
              <c:numCache>
                <c:formatCode>General</c:formatCode>
                <c:ptCount val="2"/>
                <c:pt idx="0">
                  <c:v>14</c:v>
                </c:pt>
                <c:pt idx="1">
                  <c:v>28</c:v>
                </c:pt>
              </c:numCache>
            </c:numRef>
          </c:xVal>
          <c:yVal>
            <c:numRef>
              <c:f>tinnulenta!$F$274:$F$275</c:f>
              <c:numCache>
                <c:formatCode>General</c:formatCode>
                <c:ptCount val="2"/>
                <c:pt idx="0">
                  <c:v>2.4</c:v>
                </c:pt>
                <c:pt idx="1">
                  <c:v>5.8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929152"/>
        <c:axId val="122930688"/>
      </c:scatterChart>
      <c:valAx>
        <c:axId val="122929152"/>
        <c:scaling>
          <c:orientation val="minMax"/>
          <c:max val="30"/>
          <c:min val="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2930688"/>
        <c:crosses val="autoZero"/>
        <c:crossBetween val="midCat"/>
      </c:valAx>
      <c:valAx>
        <c:axId val="122930688"/>
        <c:scaling>
          <c:orientation val="minMax"/>
          <c:min val="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2929152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l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wMode val="edge"/>
          <c:hMode val="edge"/>
          <c:x val="0.61852665379951155"/>
          <c:y val="0.53231287578414399"/>
          <c:w val="0.97810374570857606"/>
          <c:h val="0.84593771523240446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>
      <c:oddHeader>&amp;Ctinulenta: TW data</c:oddHeader>
    </c:headerFooter>
    <c:pageMargins b="0.75000000000000122" l="0.70000000000000095" r="0.70000000000000095" t="0.75000000000000122" header="0.3000000000000001" footer="0.3000000000000001"/>
    <c:pageSetup orientation="landscape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742851833786264E-2"/>
          <c:y val="7.5598683967320973E-2"/>
          <c:w val="0.89858174807795044"/>
          <c:h val="0.830262097519500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18024318862797017"/>
                  <c:y val="0.5004668958633692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tinnulenta!$G$33:$G$197</c:f>
              <c:numCache>
                <c:formatCode>0.00</c:formatCode>
                <c:ptCount val="165"/>
                <c:pt idx="0">
                  <c:v>4.2</c:v>
                </c:pt>
                <c:pt idx="1">
                  <c:v>3.9</c:v>
                </c:pt>
                <c:pt idx="2">
                  <c:v>4.2</c:v>
                </c:pt>
                <c:pt idx="3">
                  <c:v>2.8</c:v>
                </c:pt>
                <c:pt idx="4">
                  <c:v>4.4000000000000004</c:v>
                </c:pt>
                <c:pt idx="5">
                  <c:v>4.3</c:v>
                </c:pt>
                <c:pt idx="6">
                  <c:v>4.2539267020000002</c:v>
                </c:pt>
                <c:pt idx="7">
                  <c:v>6.9</c:v>
                </c:pt>
                <c:pt idx="8">
                  <c:v>5.5</c:v>
                </c:pt>
                <c:pt idx="9">
                  <c:v>5.5</c:v>
                </c:pt>
                <c:pt idx="10">
                  <c:v>5</c:v>
                </c:pt>
                <c:pt idx="11">
                  <c:v>4.5</c:v>
                </c:pt>
                <c:pt idx="12">
                  <c:v>3.5</c:v>
                </c:pt>
                <c:pt idx="13">
                  <c:v>5.5955235810000001</c:v>
                </c:pt>
                <c:pt idx="14">
                  <c:v>3.8</c:v>
                </c:pt>
                <c:pt idx="15">
                  <c:v>3.7</c:v>
                </c:pt>
                <c:pt idx="16">
                  <c:v>5.07</c:v>
                </c:pt>
                <c:pt idx="17">
                  <c:v>2.9090909090000001</c:v>
                </c:pt>
                <c:pt idx="18">
                  <c:v>2.63</c:v>
                </c:pt>
                <c:pt idx="19">
                  <c:v>2.69</c:v>
                </c:pt>
                <c:pt idx="20">
                  <c:v>3.13</c:v>
                </c:pt>
                <c:pt idx="21">
                  <c:v>3.04</c:v>
                </c:pt>
                <c:pt idx="22">
                  <c:v>3.07</c:v>
                </c:pt>
                <c:pt idx="23">
                  <c:v>4.91</c:v>
                </c:pt>
                <c:pt idx="24">
                  <c:v>5.23</c:v>
                </c:pt>
                <c:pt idx="25">
                  <c:v>4.84</c:v>
                </c:pt>
                <c:pt idx="26">
                  <c:v>4.7</c:v>
                </c:pt>
                <c:pt idx="27">
                  <c:v>4.7</c:v>
                </c:pt>
                <c:pt idx="28">
                  <c:v>3.74</c:v>
                </c:pt>
                <c:pt idx="29">
                  <c:v>2.86</c:v>
                </c:pt>
                <c:pt idx="30">
                  <c:v>4.59</c:v>
                </c:pt>
                <c:pt idx="31">
                  <c:v>3.55</c:v>
                </c:pt>
                <c:pt idx="32">
                  <c:v>3.85</c:v>
                </c:pt>
                <c:pt idx="33">
                  <c:v>4.3499999999999996</c:v>
                </c:pt>
                <c:pt idx="34">
                  <c:v>3.33</c:v>
                </c:pt>
                <c:pt idx="35">
                  <c:v>3.07</c:v>
                </c:pt>
                <c:pt idx="36">
                  <c:v>3.44</c:v>
                </c:pt>
                <c:pt idx="37">
                  <c:v>4.17</c:v>
                </c:pt>
                <c:pt idx="38">
                  <c:v>2.4</c:v>
                </c:pt>
                <c:pt idx="39">
                  <c:v>4.04</c:v>
                </c:pt>
                <c:pt idx="40">
                  <c:v>4.1399999999999997</c:v>
                </c:pt>
                <c:pt idx="41">
                  <c:v>4.25</c:v>
                </c:pt>
                <c:pt idx="42">
                  <c:v>4.3</c:v>
                </c:pt>
                <c:pt idx="43">
                  <c:v>3.29</c:v>
                </c:pt>
                <c:pt idx="44">
                  <c:v>3.42</c:v>
                </c:pt>
                <c:pt idx="45">
                  <c:v>3.37</c:v>
                </c:pt>
                <c:pt idx="46">
                  <c:v>3.98</c:v>
                </c:pt>
                <c:pt idx="47">
                  <c:v>3.32</c:v>
                </c:pt>
                <c:pt idx="48">
                  <c:v>3.33</c:v>
                </c:pt>
                <c:pt idx="49">
                  <c:v>3.85</c:v>
                </c:pt>
                <c:pt idx="50">
                  <c:v>3.37</c:v>
                </c:pt>
                <c:pt idx="51">
                  <c:v>3.27</c:v>
                </c:pt>
                <c:pt idx="52">
                  <c:v>3.43</c:v>
                </c:pt>
                <c:pt idx="53">
                  <c:v>3.44</c:v>
                </c:pt>
                <c:pt idx="54">
                  <c:v>4.0999999999999996</c:v>
                </c:pt>
                <c:pt idx="55">
                  <c:v>3.34</c:v>
                </c:pt>
                <c:pt idx="56">
                  <c:v>3.77</c:v>
                </c:pt>
                <c:pt idx="57">
                  <c:v>4.07</c:v>
                </c:pt>
                <c:pt idx="58">
                  <c:v>3.64</c:v>
                </c:pt>
                <c:pt idx="59">
                  <c:v>4.49</c:v>
                </c:pt>
                <c:pt idx="60">
                  <c:v>4.51</c:v>
                </c:pt>
                <c:pt idx="61">
                  <c:v>4.3600000000000003</c:v>
                </c:pt>
                <c:pt idx="62">
                  <c:v>3.74</c:v>
                </c:pt>
                <c:pt idx="63">
                  <c:v>3.93</c:v>
                </c:pt>
                <c:pt idx="64">
                  <c:v>3.78</c:v>
                </c:pt>
                <c:pt idx="65">
                  <c:v>2.89</c:v>
                </c:pt>
                <c:pt idx="66">
                  <c:v>2.77</c:v>
                </c:pt>
                <c:pt idx="67">
                  <c:v>2.82</c:v>
                </c:pt>
                <c:pt idx="68">
                  <c:v>2.76</c:v>
                </c:pt>
                <c:pt idx="69">
                  <c:v>2.86</c:v>
                </c:pt>
                <c:pt idx="70">
                  <c:v>2.52</c:v>
                </c:pt>
                <c:pt idx="71">
                  <c:v>2.61</c:v>
                </c:pt>
                <c:pt idx="72">
                  <c:v>2.75</c:v>
                </c:pt>
                <c:pt idx="73">
                  <c:v>3.19</c:v>
                </c:pt>
                <c:pt idx="74">
                  <c:v>3.56</c:v>
                </c:pt>
                <c:pt idx="75">
                  <c:v>3.59</c:v>
                </c:pt>
                <c:pt idx="76">
                  <c:v>3.01</c:v>
                </c:pt>
                <c:pt idx="77">
                  <c:v>3.83</c:v>
                </c:pt>
                <c:pt idx="78">
                  <c:v>3.69</c:v>
                </c:pt>
                <c:pt idx="79">
                  <c:v>2.88</c:v>
                </c:pt>
                <c:pt idx="80">
                  <c:v>3</c:v>
                </c:pt>
                <c:pt idx="81">
                  <c:v>3.05</c:v>
                </c:pt>
                <c:pt idx="82">
                  <c:v>2.75</c:v>
                </c:pt>
                <c:pt idx="83">
                  <c:v>3.05</c:v>
                </c:pt>
                <c:pt idx="84">
                  <c:v>2.9</c:v>
                </c:pt>
                <c:pt idx="85">
                  <c:v>2.75</c:v>
                </c:pt>
                <c:pt idx="86">
                  <c:v>3.18</c:v>
                </c:pt>
                <c:pt idx="87">
                  <c:v>3.11</c:v>
                </c:pt>
                <c:pt idx="88">
                  <c:v>3.96</c:v>
                </c:pt>
                <c:pt idx="89">
                  <c:v>4</c:v>
                </c:pt>
                <c:pt idx="90">
                  <c:v>5.01</c:v>
                </c:pt>
                <c:pt idx="91">
                  <c:v>3.94</c:v>
                </c:pt>
                <c:pt idx="92">
                  <c:v>4.1500000000000004</c:v>
                </c:pt>
                <c:pt idx="93">
                  <c:v>3.89</c:v>
                </c:pt>
                <c:pt idx="94">
                  <c:v>4.42</c:v>
                </c:pt>
                <c:pt idx="95">
                  <c:v>4.1100000000000003</c:v>
                </c:pt>
                <c:pt idx="96">
                  <c:v>3.7</c:v>
                </c:pt>
                <c:pt idx="97">
                  <c:v>3.8</c:v>
                </c:pt>
                <c:pt idx="98">
                  <c:v>3.8</c:v>
                </c:pt>
                <c:pt idx="99">
                  <c:v>4</c:v>
                </c:pt>
                <c:pt idx="100">
                  <c:v>3</c:v>
                </c:pt>
                <c:pt idx="101">
                  <c:v>4.3</c:v>
                </c:pt>
                <c:pt idx="102">
                  <c:v>4.5999999999999996</c:v>
                </c:pt>
                <c:pt idx="103">
                  <c:v>3</c:v>
                </c:pt>
                <c:pt idx="104">
                  <c:v>3.2</c:v>
                </c:pt>
                <c:pt idx="105">
                  <c:v>4.8</c:v>
                </c:pt>
                <c:pt idx="106">
                  <c:v>5</c:v>
                </c:pt>
                <c:pt idx="107">
                  <c:v>4.5999999999999996</c:v>
                </c:pt>
                <c:pt idx="108">
                  <c:v>4.7</c:v>
                </c:pt>
                <c:pt idx="109">
                  <c:v>6</c:v>
                </c:pt>
                <c:pt idx="110">
                  <c:v>3.9</c:v>
                </c:pt>
                <c:pt idx="111">
                  <c:v>3.9</c:v>
                </c:pt>
                <c:pt idx="112">
                  <c:v>4.0999999999999996</c:v>
                </c:pt>
                <c:pt idx="113">
                  <c:v>5.8</c:v>
                </c:pt>
                <c:pt idx="114">
                  <c:v>5.8</c:v>
                </c:pt>
                <c:pt idx="115">
                  <c:v>4.7</c:v>
                </c:pt>
                <c:pt idx="116">
                  <c:v>4</c:v>
                </c:pt>
                <c:pt idx="117">
                  <c:v>4.3</c:v>
                </c:pt>
                <c:pt idx="118">
                  <c:v>4.5</c:v>
                </c:pt>
                <c:pt idx="119">
                  <c:v>4.3</c:v>
                </c:pt>
                <c:pt idx="120">
                  <c:v>4.3</c:v>
                </c:pt>
                <c:pt idx="121">
                  <c:v>3.7</c:v>
                </c:pt>
                <c:pt idx="122">
                  <c:v>3.3</c:v>
                </c:pt>
                <c:pt idx="123">
                  <c:v>3.5</c:v>
                </c:pt>
                <c:pt idx="124">
                  <c:v>3.4</c:v>
                </c:pt>
                <c:pt idx="125">
                  <c:v>3.7</c:v>
                </c:pt>
                <c:pt idx="126">
                  <c:v>5.1590713670000001</c:v>
                </c:pt>
                <c:pt idx="127">
                  <c:v>5.4844606950000001</c:v>
                </c:pt>
                <c:pt idx="128">
                  <c:v>4.8899755499999999</c:v>
                </c:pt>
                <c:pt idx="129">
                  <c:v>4.5757071549999999</c:v>
                </c:pt>
                <c:pt idx="130">
                  <c:v>4.3649968819999998</c:v>
                </c:pt>
                <c:pt idx="131">
                  <c:v>4.4182621500000003</c:v>
                </c:pt>
                <c:pt idx="132">
                  <c:v>5.1698670609999997</c:v>
                </c:pt>
                <c:pt idx="133">
                  <c:v>4.887802711</c:v>
                </c:pt>
                <c:pt idx="134">
                  <c:v>5.0193050189999999</c:v>
                </c:pt>
                <c:pt idx="135">
                  <c:v>5.0105485229999998</c:v>
                </c:pt>
                <c:pt idx="136">
                  <c:v>4.7571357040000004</c:v>
                </c:pt>
                <c:pt idx="137">
                  <c:v>3.8697194449999999</c:v>
                </c:pt>
                <c:pt idx="138">
                  <c:v>3.932244404</c:v>
                </c:pt>
                <c:pt idx="139" formatCode="0.0">
                  <c:v>4.7759000734753858</c:v>
                </c:pt>
                <c:pt idx="140" formatCode="0.0">
                  <c:v>4.7641734159123388</c:v>
                </c:pt>
                <c:pt idx="141" formatCode="0.0">
                  <c:v>5.4093040028849622</c:v>
                </c:pt>
                <c:pt idx="142" formatCode="0.0">
                  <c:v>5.2015604681404417</c:v>
                </c:pt>
                <c:pt idx="143">
                  <c:v>3.85</c:v>
                </c:pt>
                <c:pt idx="144">
                  <c:v>3.64</c:v>
                </c:pt>
                <c:pt idx="145">
                  <c:v>4.03</c:v>
                </c:pt>
                <c:pt idx="146">
                  <c:v>3.91</c:v>
                </c:pt>
                <c:pt idx="147">
                  <c:v>4.58</c:v>
                </c:pt>
                <c:pt idx="148">
                  <c:v>4.58</c:v>
                </c:pt>
                <c:pt idx="149">
                  <c:v>2.25</c:v>
                </c:pt>
                <c:pt idx="150">
                  <c:v>3.88</c:v>
                </c:pt>
                <c:pt idx="151">
                  <c:v>3.05</c:v>
                </c:pt>
                <c:pt idx="152">
                  <c:v>2.99</c:v>
                </c:pt>
                <c:pt idx="153">
                  <c:v>3.29</c:v>
                </c:pt>
                <c:pt idx="154">
                  <c:v>3.44</c:v>
                </c:pt>
                <c:pt idx="155">
                  <c:v>3.04</c:v>
                </c:pt>
                <c:pt idx="156">
                  <c:v>5.7</c:v>
                </c:pt>
                <c:pt idx="157">
                  <c:v>5.6</c:v>
                </c:pt>
                <c:pt idx="158">
                  <c:v>5</c:v>
                </c:pt>
                <c:pt idx="159">
                  <c:v>5</c:v>
                </c:pt>
                <c:pt idx="160">
                  <c:v>3.2</c:v>
                </c:pt>
                <c:pt idx="161">
                  <c:v>3.3</c:v>
                </c:pt>
                <c:pt idx="162">
                  <c:v>3.8</c:v>
                </c:pt>
                <c:pt idx="163">
                  <c:v>4</c:v>
                </c:pt>
                <c:pt idx="164">
                  <c:v>6</c:v>
                </c:pt>
              </c:numCache>
            </c:numRef>
          </c:xVal>
          <c:yVal>
            <c:numRef>
              <c:f>tinnulenta!$H$33:$H$197</c:f>
              <c:numCache>
                <c:formatCode>General</c:formatCode>
                <c:ptCount val="165"/>
                <c:pt idx="0">
                  <c:v>6.21</c:v>
                </c:pt>
                <c:pt idx="1">
                  <c:v>6.07</c:v>
                </c:pt>
                <c:pt idx="2">
                  <c:v>6.97</c:v>
                </c:pt>
                <c:pt idx="3">
                  <c:v>4.7770000000000001</c:v>
                </c:pt>
                <c:pt idx="4">
                  <c:v>7.3310000000000004</c:v>
                </c:pt>
                <c:pt idx="5">
                  <c:v>6.2489999999999997</c:v>
                </c:pt>
                <c:pt idx="6">
                  <c:v>6.8019999999999996</c:v>
                </c:pt>
                <c:pt idx="7">
                  <c:v>7.8490000000000002</c:v>
                </c:pt>
                <c:pt idx="8">
                  <c:v>6.5</c:v>
                </c:pt>
                <c:pt idx="9">
                  <c:v>6.9</c:v>
                </c:pt>
                <c:pt idx="10">
                  <c:v>7</c:v>
                </c:pt>
                <c:pt idx="11">
                  <c:v>5.9960000000000004</c:v>
                </c:pt>
                <c:pt idx="12">
                  <c:v>5.4420000000000002</c:v>
                </c:pt>
                <c:pt idx="13">
                  <c:v>6.8460000000000001</c:v>
                </c:pt>
                <c:pt idx="14">
                  <c:v>5.5940000000000003</c:v>
                </c:pt>
                <c:pt idx="15">
                  <c:v>5.6369999999999996</c:v>
                </c:pt>
                <c:pt idx="16">
                  <c:v>6.59</c:v>
                </c:pt>
                <c:pt idx="17">
                  <c:v>5.3</c:v>
                </c:pt>
                <c:pt idx="18">
                  <c:v>5.2</c:v>
                </c:pt>
                <c:pt idx="19">
                  <c:v>5.2</c:v>
                </c:pt>
                <c:pt idx="20">
                  <c:v>5.3</c:v>
                </c:pt>
                <c:pt idx="21">
                  <c:v>5.3</c:v>
                </c:pt>
                <c:pt idx="22">
                  <c:v>5.3</c:v>
                </c:pt>
                <c:pt idx="23">
                  <c:v>6.2</c:v>
                </c:pt>
                <c:pt idx="24">
                  <c:v>6.6</c:v>
                </c:pt>
                <c:pt idx="25">
                  <c:v>6.7</c:v>
                </c:pt>
                <c:pt idx="26">
                  <c:v>6.3</c:v>
                </c:pt>
                <c:pt idx="27">
                  <c:v>6.33</c:v>
                </c:pt>
                <c:pt idx="28">
                  <c:v>5.92</c:v>
                </c:pt>
                <c:pt idx="29">
                  <c:v>5.25</c:v>
                </c:pt>
                <c:pt idx="30">
                  <c:v>6.3</c:v>
                </c:pt>
                <c:pt idx="31">
                  <c:v>5.5</c:v>
                </c:pt>
                <c:pt idx="32">
                  <c:v>6.2</c:v>
                </c:pt>
                <c:pt idx="33">
                  <c:v>6.2</c:v>
                </c:pt>
                <c:pt idx="34">
                  <c:v>5.3</c:v>
                </c:pt>
                <c:pt idx="35">
                  <c:v>5.4</c:v>
                </c:pt>
                <c:pt idx="36">
                  <c:v>5.4</c:v>
                </c:pt>
                <c:pt idx="37">
                  <c:v>6.5</c:v>
                </c:pt>
                <c:pt idx="38">
                  <c:v>5</c:v>
                </c:pt>
                <c:pt idx="39">
                  <c:v>5.9</c:v>
                </c:pt>
                <c:pt idx="40">
                  <c:v>6.13</c:v>
                </c:pt>
                <c:pt idx="41">
                  <c:v>6.39</c:v>
                </c:pt>
                <c:pt idx="42">
                  <c:v>6.5</c:v>
                </c:pt>
                <c:pt idx="43">
                  <c:v>4.88</c:v>
                </c:pt>
                <c:pt idx="44">
                  <c:v>5.43</c:v>
                </c:pt>
                <c:pt idx="45">
                  <c:v>5.43</c:v>
                </c:pt>
                <c:pt idx="46">
                  <c:v>5.45</c:v>
                </c:pt>
                <c:pt idx="47">
                  <c:v>5.48</c:v>
                </c:pt>
                <c:pt idx="48">
                  <c:v>5.51</c:v>
                </c:pt>
                <c:pt idx="49">
                  <c:v>5.71</c:v>
                </c:pt>
                <c:pt idx="50">
                  <c:v>5.72</c:v>
                </c:pt>
                <c:pt idx="51">
                  <c:v>5.92</c:v>
                </c:pt>
                <c:pt idx="52">
                  <c:v>5.95</c:v>
                </c:pt>
                <c:pt idx="53">
                  <c:v>5.28</c:v>
                </c:pt>
                <c:pt idx="54">
                  <c:v>5.67</c:v>
                </c:pt>
                <c:pt idx="55">
                  <c:v>5.82</c:v>
                </c:pt>
                <c:pt idx="56">
                  <c:v>5.83</c:v>
                </c:pt>
                <c:pt idx="57">
                  <c:v>6.04</c:v>
                </c:pt>
                <c:pt idx="58">
                  <c:v>6.07</c:v>
                </c:pt>
                <c:pt idx="59">
                  <c:v>6.22</c:v>
                </c:pt>
                <c:pt idx="60">
                  <c:v>6.93</c:v>
                </c:pt>
                <c:pt idx="61">
                  <c:v>6.93</c:v>
                </c:pt>
                <c:pt idx="62">
                  <c:v>5.59</c:v>
                </c:pt>
                <c:pt idx="63">
                  <c:v>5.6</c:v>
                </c:pt>
                <c:pt idx="64">
                  <c:v>5.62</c:v>
                </c:pt>
                <c:pt idx="65">
                  <c:v>5.08</c:v>
                </c:pt>
                <c:pt idx="66">
                  <c:v>5.09</c:v>
                </c:pt>
                <c:pt idx="67">
                  <c:v>5.13</c:v>
                </c:pt>
                <c:pt idx="68">
                  <c:v>5.15</c:v>
                </c:pt>
                <c:pt idx="69">
                  <c:v>5.16</c:v>
                </c:pt>
                <c:pt idx="70">
                  <c:v>5.28</c:v>
                </c:pt>
                <c:pt idx="71">
                  <c:v>5.34</c:v>
                </c:pt>
                <c:pt idx="72">
                  <c:v>5.34</c:v>
                </c:pt>
                <c:pt idx="73">
                  <c:v>4.87</c:v>
                </c:pt>
                <c:pt idx="74">
                  <c:v>5.04</c:v>
                </c:pt>
                <c:pt idx="75">
                  <c:v>5.05</c:v>
                </c:pt>
                <c:pt idx="76">
                  <c:v>5.28</c:v>
                </c:pt>
                <c:pt idx="77">
                  <c:v>5.51</c:v>
                </c:pt>
                <c:pt idx="78">
                  <c:v>5.43</c:v>
                </c:pt>
                <c:pt idx="79">
                  <c:v>5.0999999999999996</c:v>
                </c:pt>
                <c:pt idx="80">
                  <c:v>5.13</c:v>
                </c:pt>
                <c:pt idx="81">
                  <c:v>5.19</c:v>
                </c:pt>
                <c:pt idx="82">
                  <c:v>5.24</c:v>
                </c:pt>
                <c:pt idx="83">
                  <c:v>5.25</c:v>
                </c:pt>
                <c:pt idx="84">
                  <c:v>5.31</c:v>
                </c:pt>
                <c:pt idx="85">
                  <c:v>5.7</c:v>
                </c:pt>
                <c:pt idx="86">
                  <c:v>5.78</c:v>
                </c:pt>
                <c:pt idx="87">
                  <c:v>5.45</c:v>
                </c:pt>
                <c:pt idx="88">
                  <c:v>5.98</c:v>
                </c:pt>
                <c:pt idx="89">
                  <c:v>6.07</c:v>
                </c:pt>
                <c:pt idx="90">
                  <c:v>6.18</c:v>
                </c:pt>
                <c:pt idx="91">
                  <c:v>6.18</c:v>
                </c:pt>
                <c:pt idx="92">
                  <c:v>6.27</c:v>
                </c:pt>
                <c:pt idx="93">
                  <c:v>6.48</c:v>
                </c:pt>
                <c:pt idx="94">
                  <c:v>6.8</c:v>
                </c:pt>
                <c:pt idx="95">
                  <c:v>7.23</c:v>
                </c:pt>
                <c:pt idx="96">
                  <c:v>5.47</c:v>
                </c:pt>
                <c:pt idx="97">
                  <c:v>5.61</c:v>
                </c:pt>
                <c:pt idx="98">
                  <c:v>5.5</c:v>
                </c:pt>
                <c:pt idx="99">
                  <c:v>5.9</c:v>
                </c:pt>
                <c:pt idx="100">
                  <c:v>4.9000000000000004</c:v>
                </c:pt>
                <c:pt idx="101">
                  <c:v>6.6</c:v>
                </c:pt>
                <c:pt idx="102">
                  <c:v>7</c:v>
                </c:pt>
                <c:pt idx="103">
                  <c:v>4.7880000000000003</c:v>
                </c:pt>
                <c:pt idx="104">
                  <c:v>5.3869999999999996</c:v>
                </c:pt>
                <c:pt idx="105">
                  <c:v>6.03</c:v>
                </c:pt>
                <c:pt idx="106">
                  <c:v>6.2629999999999999</c:v>
                </c:pt>
                <c:pt idx="107">
                  <c:v>6.5209999999999999</c:v>
                </c:pt>
                <c:pt idx="108">
                  <c:v>6.7919999999999998</c:v>
                </c:pt>
                <c:pt idx="109">
                  <c:v>7.0119999999999996</c:v>
                </c:pt>
                <c:pt idx="110">
                  <c:v>5.4770000000000003</c:v>
                </c:pt>
                <c:pt idx="111">
                  <c:v>5.6150000000000002</c:v>
                </c:pt>
                <c:pt idx="112">
                  <c:v>5.8609999999999998</c:v>
                </c:pt>
                <c:pt idx="113">
                  <c:v>7.2629999999999999</c:v>
                </c:pt>
                <c:pt idx="114">
                  <c:v>7.2750000000000004</c:v>
                </c:pt>
                <c:pt idx="115">
                  <c:v>6.3310000000000004</c:v>
                </c:pt>
                <c:pt idx="116">
                  <c:v>5.5519999999999996</c:v>
                </c:pt>
                <c:pt idx="117">
                  <c:v>5.9509999999999996</c:v>
                </c:pt>
                <c:pt idx="118">
                  <c:v>6.2930000000000001</c:v>
                </c:pt>
                <c:pt idx="119">
                  <c:v>5.6509999999999998</c:v>
                </c:pt>
                <c:pt idx="120">
                  <c:v>5.53</c:v>
                </c:pt>
                <c:pt idx="121">
                  <c:v>5.4370000000000003</c:v>
                </c:pt>
                <c:pt idx="122">
                  <c:v>5.2910000000000004</c:v>
                </c:pt>
                <c:pt idx="123">
                  <c:v>5.43</c:v>
                </c:pt>
                <c:pt idx="124">
                  <c:v>5.0919999999999996</c:v>
                </c:pt>
                <c:pt idx="125">
                  <c:v>5.8529999999999998</c:v>
                </c:pt>
                <c:pt idx="126">
                  <c:v>6.77</c:v>
                </c:pt>
                <c:pt idx="127">
                  <c:v>6.91</c:v>
                </c:pt>
                <c:pt idx="128">
                  <c:v>6.26</c:v>
                </c:pt>
                <c:pt idx="129">
                  <c:v>6.1369999999999996</c:v>
                </c:pt>
                <c:pt idx="130">
                  <c:v>6.1920000000000002</c:v>
                </c:pt>
                <c:pt idx="131">
                  <c:v>6.1870000000000003</c:v>
                </c:pt>
                <c:pt idx="132">
                  <c:v>6.7359999999999998</c:v>
                </c:pt>
                <c:pt idx="133">
                  <c:v>6.8540000000000001</c:v>
                </c:pt>
                <c:pt idx="134">
                  <c:v>7.43</c:v>
                </c:pt>
                <c:pt idx="135">
                  <c:v>6.883</c:v>
                </c:pt>
                <c:pt idx="136">
                  <c:v>7</c:v>
                </c:pt>
                <c:pt idx="137">
                  <c:v>5.5940000000000003</c:v>
                </c:pt>
                <c:pt idx="138">
                  <c:v>5.7169999999999996</c:v>
                </c:pt>
                <c:pt idx="139">
                  <c:v>6.4809999999999999</c:v>
                </c:pt>
                <c:pt idx="140">
                  <c:v>6.37</c:v>
                </c:pt>
                <c:pt idx="141">
                  <c:v>7.0679999999999996</c:v>
                </c:pt>
                <c:pt idx="142">
                  <c:v>7.2110000000000003</c:v>
                </c:pt>
                <c:pt idx="143">
                  <c:v>5.6</c:v>
                </c:pt>
                <c:pt idx="144">
                  <c:v>5.72</c:v>
                </c:pt>
                <c:pt idx="145">
                  <c:v>5.78</c:v>
                </c:pt>
                <c:pt idx="146">
                  <c:v>5.48</c:v>
                </c:pt>
                <c:pt idx="147">
                  <c:v>5.8</c:v>
                </c:pt>
                <c:pt idx="148">
                  <c:v>6.2</c:v>
                </c:pt>
                <c:pt idx="149">
                  <c:v>4.8</c:v>
                </c:pt>
                <c:pt idx="150">
                  <c:v>5.5</c:v>
                </c:pt>
                <c:pt idx="151">
                  <c:v>5.19</c:v>
                </c:pt>
                <c:pt idx="152">
                  <c:v>5.08</c:v>
                </c:pt>
                <c:pt idx="153">
                  <c:v>5.25</c:v>
                </c:pt>
                <c:pt idx="154">
                  <c:v>5.34</c:v>
                </c:pt>
                <c:pt idx="155">
                  <c:v>5.4</c:v>
                </c:pt>
                <c:pt idx="156">
                  <c:v>7.25</c:v>
                </c:pt>
                <c:pt idx="157">
                  <c:v>7.2670000000000003</c:v>
                </c:pt>
                <c:pt idx="158">
                  <c:v>7.1479999999999997</c:v>
                </c:pt>
                <c:pt idx="159">
                  <c:v>7.4480000000000004</c:v>
                </c:pt>
                <c:pt idx="160">
                  <c:v>4.9539999999999997</c:v>
                </c:pt>
                <c:pt idx="161">
                  <c:v>5.0389999999999997</c:v>
                </c:pt>
                <c:pt idx="162">
                  <c:v>5.5</c:v>
                </c:pt>
                <c:pt idx="163">
                  <c:v>5.9</c:v>
                </c:pt>
                <c:pt idx="164">
                  <c:v>7.673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944512"/>
        <c:axId val="123237120"/>
      </c:scatterChart>
      <c:valAx>
        <c:axId val="122944512"/>
        <c:scaling>
          <c:orientation val="minMax"/>
          <c:max val="9"/>
          <c:min val="1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3237120"/>
        <c:crosses val="autoZero"/>
        <c:crossBetween val="midCat"/>
      </c:valAx>
      <c:valAx>
        <c:axId val="123237120"/>
        <c:scaling>
          <c:orientation val="minMax"/>
          <c:max val="9"/>
          <c:min val="4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2944512"/>
        <c:crosses val="autoZero"/>
        <c:crossBetween val="midCat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TW data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49238689112905515"/>
                  <c:y val="0.242446715437166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tinnulenta!$G$2:$G$32</c:f>
              <c:numCache>
                <c:formatCode>0.0</c:formatCode>
                <c:ptCount val="31"/>
                <c:pt idx="0">
                  <c:v>7.7</c:v>
                </c:pt>
                <c:pt idx="1">
                  <c:v>7.6</c:v>
                </c:pt>
                <c:pt idx="2">
                  <c:v>7</c:v>
                </c:pt>
                <c:pt idx="3">
                  <c:v>6.7</c:v>
                </c:pt>
                <c:pt idx="4">
                  <c:v>6.96</c:v>
                </c:pt>
                <c:pt idx="5">
                  <c:v>8.5</c:v>
                </c:pt>
                <c:pt idx="6">
                  <c:v>7.9</c:v>
                </c:pt>
                <c:pt idx="7">
                  <c:v>8</c:v>
                </c:pt>
                <c:pt idx="8">
                  <c:v>8.1999999999999993</c:v>
                </c:pt>
                <c:pt idx="9">
                  <c:v>7.9</c:v>
                </c:pt>
                <c:pt idx="10">
                  <c:v>7.9</c:v>
                </c:pt>
                <c:pt idx="11">
                  <c:v>6.3</c:v>
                </c:pt>
                <c:pt idx="12">
                  <c:v>6</c:v>
                </c:pt>
                <c:pt idx="13">
                  <c:v>7.66</c:v>
                </c:pt>
                <c:pt idx="14">
                  <c:v>7.44</c:v>
                </c:pt>
                <c:pt idx="15">
                  <c:v>7.85</c:v>
                </c:pt>
                <c:pt idx="16">
                  <c:v>5.22</c:v>
                </c:pt>
                <c:pt idx="17">
                  <c:v>5.6</c:v>
                </c:pt>
                <c:pt idx="18">
                  <c:v>5.0999999999999996</c:v>
                </c:pt>
                <c:pt idx="19">
                  <c:v>5.6</c:v>
                </c:pt>
                <c:pt idx="20">
                  <c:v>4.5999999999999996</c:v>
                </c:pt>
                <c:pt idx="21">
                  <c:v>4.5</c:v>
                </c:pt>
                <c:pt idx="22">
                  <c:v>5.4</c:v>
                </c:pt>
                <c:pt idx="23">
                  <c:v>5.8</c:v>
                </c:pt>
                <c:pt idx="24">
                  <c:v>5.2</c:v>
                </c:pt>
                <c:pt idx="25">
                  <c:v>6.1</c:v>
                </c:pt>
                <c:pt idx="26">
                  <c:v>7.4</c:v>
                </c:pt>
                <c:pt idx="27">
                  <c:v>7.2</c:v>
                </c:pt>
                <c:pt idx="28">
                  <c:v>6.8</c:v>
                </c:pt>
                <c:pt idx="29">
                  <c:v>7</c:v>
                </c:pt>
                <c:pt idx="30">
                  <c:v>6.18</c:v>
                </c:pt>
              </c:numCache>
            </c:numRef>
          </c:xVal>
          <c:yVal>
            <c:numRef>
              <c:f>tinnulenta!$H$2:$H$32</c:f>
              <c:numCache>
                <c:formatCode>General</c:formatCode>
                <c:ptCount val="31"/>
                <c:pt idx="0">
                  <c:v>7.4</c:v>
                </c:pt>
                <c:pt idx="1">
                  <c:v>7.3</c:v>
                </c:pt>
                <c:pt idx="2">
                  <c:v>7</c:v>
                </c:pt>
                <c:pt idx="3">
                  <c:v>6.8</c:v>
                </c:pt>
                <c:pt idx="4">
                  <c:v>6.7</c:v>
                </c:pt>
                <c:pt idx="6">
                  <c:v>8</c:v>
                </c:pt>
                <c:pt idx="7">
                  <c:v>7.8</c:v>
                </c:pt>
                <c:pt idx="8">
                  <c:v>8</c:v>
                </c:pt>
                <c:pt idx="9">
                  <c:v>7.8</c:v>
                </c:pt>
                <c:pt idx="10">
                  <c:v>7.8</c:v>
                </c:pt>
                <c:pt idx="11">
                  <c:v>6.6</c:v>
                </c:pt>
                <c:pt idx="12">
                  <c:v>5.9</c:v>
                </c:pt>
                <c:pt idx="13">
                  <c:v>7.9</c:v>
                </c:pt>
                <c:pt idx="14">
                  <c:v>7.4</c:v>
                </c:pt>
                <c:pt idx="15">
                  <c:v>7.1</c:v>
                </c:pt>
                <c:pt idx="16">
                  <c:v>6.9</c:v>
                </c:pt>
                <c:pt idx="17">
                  <c:v>6.3</c:v>
                </c:pt>
                <c:pt idx="18">
                  <c:v>5.9</c:v>
                </c:pt>
                <c:pt idx="19">
                  <c:v>7.4</c:v>
                </c:pt>
                <c:pt idx="20">
                  <c:v>6.4</c:v>
                </c:pt>
                <c:pt idx="21">
                  <c:v>6.2</c:v>
                </c:pt>
                <c:pt idx="22">
                  <c:v>6.4</c:v>
                </c:pt>
                <c:pt idx="23">
                  <c:v>7.1</c:v>
                </c:pt>
                <c:pt idx="24">
                  <c:v>6</c:v>
                </c:pt>
                <c:pt idx="25">
                  <c:v>7.5</c:v>
                </c:pt>
                <c:pt idx="26">
                  <c:v>7.6</c:v>
                </c:pt>
                <c:pt idx="27">
                  <c:v>7.9</c:v>
                </c:pt>
                <c:pt idx="28">
                  <c:v>7.7</c:v>
                </c:pt>
                <c:pt idx="29">
                  <c:v>7.7</c:v>
                </c:pt>
                <c:pt idx="30">
                  <c:v>6.9</c:v>
                </c:pt>
              </c:numCache>
            </c:numRef>
          </c:yVal>
          <c:smooth val="0"/>
        </c:ser>
        <c:ser>
          <c:idx val="1"/>
          <c:order val="1"/>
          <c:tx>
            <c:v>all DF data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tinnulenta!$L$274:$L$275</c:f>
              <c:numCache>
                <c:formatCode>General</c:formatCode>
                <c:ptCount val="2"/>
                <c:pt idx="0">
                  <c:v>2</c:v>
                </c:pt>
                <c:pt idx="1">
                  <c:v>7</c:v>
                </c:pt>
              </c:numCache>
            </c:numRef>
          </c:xVal>
          <c:yVal>
            <c:numRef>
              <c:f>tinnulenta!$M$274:$M$275</c:f>
              <c:numCache>
                <c:formatCode>General</c:formatCode>
                <c:ptCount val="2"/>
                <c:pt idx="0">
                  <c:v>4.4729999999999999</c:v>
                </c:pt>
                <c:pt idx="1">
                  <c:v>8.1110000000000007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263616"/>
        <c:axId val="122954112"/>
      </c:scatterChart>
      <c:valAx>
        <c:axId val="123263616"/>
        <c:scaling>
          <c:orientation val="minMax"/>
          <c:max val="9"/>
          <c:min val="1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2954112"/>
        <c:crosses val="autoZero"/>
        <c:crossBetween val="midCat"/>
      </c:valAx>
      <c:valAx>
        <c:axId val="122954112"/>
        <c:scaling>
          <c:orientation val="minMax"/>
          <c:max val="9"/>
          <c:min val="4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3263616"/>
        <c:crosses val="autoZero"/>
        <c:crossBetween val="midCat"/>
        <c:majorUnit val="1"/>
      </c:valAx>
      <c:spPr>
        <a:solidFill>
          <a:srgbClr val="FFFFFF"/>
        </a:solidFill>
        <a:ln w="25400">
          <a:noFill/>
        </a:ln>
      </c:spPr>
    </c:plotArea>
    <c:legend>
      <c:legendPos val="l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wMode val="edge"/>
          <c:hMode val="edge"/>
          <c:x val="0.61852660970570172"/>
          <c:y val="0.64105992070140172"/>
          <c:w val="0.9781037583068074"/>
          <c:h val="0.84593771523240446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>
      <c:oddHeader>&amp;Ctinulenta: TW data</c:oddHeader>
    </c:headerFooter>
    <c:pageMargins b="0.75000000000000144" l="0.70000000000000095" r="0.70000000000000095" t="0.75000000000000144" header="0.30000000000000021" footer="0.30000000000000021"/>
    <c:pageSetup orientation="landscape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64898900746457"/>
          <c:y val="4.5343690146839755E-2"/>
          <c:w val="0.82259280066022322"/>
          <c:h val="0.80951369450911659"/>
        </c:manualLayout>
      </c:layout>
      <c:scatterChart>
        <c:scatterStyle val="lineMarker"/>
        <c:varyColors val="0"/>
        <c:ser>
          <c:idx val="0"/>
          <c:order val="0"/>
          <c:tx>
            <c:v>Florida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  <a:prstDash val="solid"/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0.11528194717847769"/>
                  <c:y val="0.5172256956252561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y = 2.9335x - 14.626
r² = 0.916</a:t>
                    </a:r>
                  </a:p>
                </c:rich>
              </c:tx>
              <c:numFmt formatCode="General" sourceLinked="0"/>
            </c:trendlineLbl>
          </c:trendline>
          <c:xVal>
            <c:numRef>
              <c:f>scia!$F$2:$F$49</c:f>
              <c:numCache>
                <c:formatCode>General</c:formatCode>
                <c:ptCount val="48"/>
                <c:pt idx="0">
                  <c:v>25.2</c:v>
                </c:pt>
                <c:pt idx="1">
                  <c:v>25.3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25.5</c:v>
                </c:pt>
                <c:pt idx="6">
                  <c:v>25.5</c:v>
                </c:pt>
                <c:pt idx="7">
                  <c:v>17.2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16.5</c:v>
                </c:pt>
                <c:pt idx="12">
                  <c:v>16.3</c:v>
                </c:pt>
                <c:pt idx="13">
                  <c:v>19.3</c:v>
                </c:pt>
                <c:pt idx="14">
                  <c:v>18.7</c:v>
                </c:pt>
                <c:pt idx="15">
                  <c:v>26</c:v>
                </c:pt>
                <c:pt idx="16">
                  <c:v>26</c:v>
                </c:pt>
                <c:pt idx="17">
                  <c:v>20.9</c:v>
                </c:pt>
                <c:pt idx="18">
                  <c:v>25</c:v>
                </c:pt>
                <c:pt idx="19">
                  <c:v>24</c:v>
                </c:pt>
                <c:pt idx="20">
                  <c:v>25.5</c:v>
                </c:pt>
                <c:pt idx="21">
                  <c:v>25.5</c:v>
                </c:pt>
                <c:pt idx="22">
                  <c:v>31</c:v>
                </c:pt>
                <c:pt idx="23">
                  <c:v>26.5</c:v>
                </c:pt>
                <c:pt idx="24">
                  <c:v>24.5</c:v>
                </c:pt>
                <c:pt idx="25">
                  <c:v>25.5</c:v>
                </c:pt>
                <c:pt idx="26">
                  <c:v>23</c:v>
                </c:pt>
                <c:pt idx="27">
                  <c:v>22</c:v>
                </c:pt>
                <c:pt idx="28">
                  <c:v>25.5</c:v>
                </c:pt>
                <c:pt idx="29">
                  <c:v>25</c:v>
                </c:pt>
                <c:pt idx="30">
                  <c:v>23</c:v>
                </c:pt>
                <c:pt idx="31">
                  <c:v>21.5</c:v>
                </c:pt>
                <c:pt idx="32">
                  <c:v>25.5</c:v>
                </c:pt>
                <c:pt idx="33">
                  <c:v>29</c:v>
                </c:pt>
                <c:pt idx="34">
                  <c:v>25</c:v>
                </c:pt>
                <c:pt idx="35">
                  <c:v>28.5</c:v>
                </c:pt>
                <c:pt idx="36">
                  <c:v>25</c:v>
                </c:pt>
                <c:pt idx="37">
                  <c:v>19.2</c:v>
                </c:pt>
                <c:pt idx="38">
                  <c:v>25.5</c:v>
                </c:pt>
                <c:pt idx="39">
                  <c:v>24.6</c:v>
                </c:pt>
                <c:pt idx="40">
                  <c:v>29.9</c:v>
                </c:pt>
                <c:pt idx="41">
                  <c:v>22.5</c:v>
                </c:pt>
                <c:pt idx="42">
                  <c:v>20.399999999999999</c:v>
                </c:pt>
                <c:pt idx="43">
                  <c:v>24.8</c:v>
                </c:pt>
                <c:pt idx="44">
                  <c:v>30.2</c:v>
                </c:pt>
                <c:pt idx="45">
                  <c:v>21.5</c:v>
                </c:pt>
                <c:pt idx="46">
                  <c:v>20.2</c:v>
                </c:pt>
                <c:pt idx="47">
                  <c:v>20.5</c:v>
                </c:pt>
              </c:numCache>
            </c:numRef>
          </c:xVal>
          <c:yVal>
            <c:numRef>
              <c:f>scia!$G$2:$G$49</c:f>
              <c:numCache>
                <c:formatCode>General</c:formatCode>
                <c:ptCount val="48"/>
                <c:pt idx="0">
                  <c:v>56.4</c:v>
                </c:pt>
                <c:pt idx="1">
                  <c:v>56.1</c:v>
                </c:pt>
                <c:pt idx="2">
                  <c:v>61.6</c:v>
                </c:pt>
                <c:pt idx="3">
                  <c:v>63.4</c:v>
                </c:pt>
                <c:pt idx="4">
                  <c:v>64.7</c:v>
                </c:pt>
                <c:pt idx="5">
                  <c:v>62.9</c:v>
                </c:pt>
                <c:pt idx="6">
                  <c:v>66.7</c:v>
                </c:pt>
                <c:pt idx="7">
                  <c:v>38.4</c:v>
                </c:pt>
                <c:pt idx="8">
                  <c:v>43.5</c:v>
                </c:pt>
                <c:pt idx="9">
                  <c:v>44</c:v>
                </c:pt>
                <c:pt idx="10">
                  <c:v>44.5</c:v>
                </c:pt>
                <c:pt idx="11">
                  <c:v>33.1</c:v>
                </c:pt>
                <c:pt idx="12">
                  <c:v>31</c:v>
                </c:pt>
                <c:pt idx="13">
                  <c:v>36.4</c:v>
                </c:pt>
                <c:pt idx="14">
                  <c:v>38.1</c:v>
                </c:pt>
                <c:pt idx="15">
                  <c:v>54.6</c:v>
                </c:pt>
                <c:pt idx="16">
                  <c:v>57</c:v>
                </c:pt>
                <c:pt idx="17">
                  <c:v>46.6</c:v>
                </c:pt>
                <c:pt idx="18">
                  <c:v>60.6</c:v>
                </c:pt>
                <c:pt idx="19">
                  <c:v>57.2</c:v>
                </c:pt>
                <c:pt idx="20">
                  <c:v>62.4</c:v>
                </c:pt>
                <c:pt idx="21">
                  <c:v>60.8</c:v>
                </c:pt>
                <c:pt idx="22">
                  <c:v>76.599999999999994</c:v>
                </c:pt>
                <c:pt idx="23">
                  <c:v>64.2</c:v>
                </c:pt>
                <c:pt idx="24">
                  <c:v>54.6</c:v>
                </c:pt>
                <c:pt idx="25">
                  <c:v>58</c:v>
                </c:pt>
                <c:pt idx="26">
                  <c:v>54.6</c:v>
                </c:pt>
                <c:pt idx="27">
                  <c:v>51.2</c:v>
                </c:pt>
                <c:pt idx="28">
                  <c:v>59</c:v>
                </c:pt>
                <c:pt idx="29">
                  <c:v>59.2</c:v>
                </c:pt>
                <c:pt idx="30">
                  <c:v>59.2</c:v>
                </c:pt>
                <c:pt idx="31">
                  <c:v>50.2</c:v>
                </c:pt>
                <c:pt idx="32">
                  <c:v>56.8</c:v>
                </c:pt>
                <c:pt idx="33">
                  <c:v>68.8</c:v>
                </c:pt>
                <c:pt idx="34">
                  <c:v>57.6</c:v>
                </c:pt>
                <c:pt idx="35">
                  <c:v>69</c:v>
                </c:pt>
                <c:pt idx="36">
                  <c:v>56.4</c:v>
                </c:pt>
                <c:pt idx="37">
                  <c:v>41.8</c:v>
                </c:pt>
                <c:pt idx="38">
                  <c:v>60.8</c:v>
                </c:pt>
                <c:pt idx="39">
                  <c:v>62.1</c:v>
                </c:pt>
                <c:pt idx="40">
                  <c:v>75.7</c:v>
                </c:pt>
                <c:pt idx="41">
                  <c:v>57.2</c:v>
                </c:pt>
                <c:pt idx="42">
                  <c:v>48.5</c:v>
                </c:pt>
                <c:pt idx="43">
                  <c:v>58.8</c:v>
                </c:pt>
                <c:pt idx="44">
                  <c:v>74.8</c:v>
                </c:pt>
                <c:pt idx="45">
                  <c:v>55.4</c:v>
                </c:pt>
                <c:pt idx="46">
                  <c:v>45.8</c:v>
                </c:pt>
                <c:pt idx="47">
                  <c:v>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65728"/>
        <c:axId val="125839616"/>
      </c:scatterChart>
      <c:valAx>
        <c:axId val="103465728"/>
        <c:scaling>
          <c:orientation val="minMax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Temperature (°C)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059936843832022"/>
              <c:y val="0.935769656699889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839616"/>
        <c:crosses val="autoZero"/>
        <c:crossBetween val="midCat"/>
      </c:valAx>
      <c:valAx>
        <c:axId val="125839616"/>
        <c:scaling>
          <c:orientation val="minMax"/>
          <c:min val="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Pulse rate (p/s)</a:t>
                </a:r>
              </a:p>
            </c:rich>
          </c:tx>
          <c:layout>
            <c:manualLayout>
              <c:xMode val="edge"/>
              <c:yMode val="edge"/>
              <c:x val="1.9742043963254591E-2"/>
              <c:y val="0.246114003191461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46572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29064672355286"/>
          <c:y val="4.7495326242114465E-2"/>
          <c:w val="0.84145685764174871"/>
          <c:h val="0.7985434452272413"/>
        </c:manualLayout>
      </c:layout>
      <c:scatterChart>
        <c:scatterStyle val="lineMarker"/>
        <c:varyColors val="0"/>
        <c:ser>
          <c:idx val="0"/>
          <c:order val="0"/>
          <c:tx>
            <c:v>Florida (48)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scia!$G$2:$G$49</c:f>
              <c:numCache>
                <c:formatCode>General</c:formatCode>
                <c:ptCount val="48"/>
                <c:pt idx="0">
                  <c:v>56.4</c:v>
                </c:pt>
                <c:pt idx="1">
                  <c:v>56.1</c:v>
                </c:pt>
                <c:pt idx="2">
                  <c:v>61.6</c:v>
                </c:pt>
                <c:pt idx="3">
                  <c:v>63.4</c:v>
                </c:pt>
                <c:pt idx="4">
                  <c:v>64.7</c:v>
                </c:pt>
                <c:pt idx="5">
                  <c:v>62.9</c:v>
                </c:pt>
                <c:pt idx="6">
                  <c:v>66.7</c:v>
                </c:pt>
                <c:pt idx="7">
                  <c:v>38.4</c:v>
                </c:pt>
                <c:pt idx="8">
                  <c:v>43.5</c:v>
                </c:pt>
                <c:pt idx="9">
                  <c:v>44</c:v>
                </c:pt>
                <c:pt idx="10">
                  <c:v>44.5</c:v>
                </c:pt>
                <c:pt idx="11">
                  <c:v>33.1</c:v>
                </c:pt>
                <c:pt idx="12">
                  <c:v>31</c:v>
                </c:pt>
                <c:pt idx="13">
                  <c:v>36.4</c:v>
                </c:pt>
                <c:pt idx="14">
                  <c:v>38.1</c:v>
                </c:pt>
                <c:pt idx="15">
                  <c:v>54.6</c:v>
                </c:pt>
                <c:pt idx="16">
                  <c:v>57</c:v>
                </c:pt>
                <c:pt idx="17">
                  <c:v>46.6</c:v>
                </c:pt>
                <c:pt idx="18">
                  <c:v>60.6</c:v>
                </c:pt>
                <c:pt idx="19">
                  <c:v>57.2</c:v>
                </c:pt>
                <c:pt idx="20">
                  <c:v>62.4</c:v>
                </c:pt>
                <c:pt idx="21">
                  <c:v>60.8</c:v>
                </c:pt>
                <c:pt idx="22">
                  <c:v>76.599999999999994</c:v>
                </c:pt>
                <c:pt idx="23">
                  <c:v>64.2</c:v>
                </c:pt>
                <c:pt idx="24">
                  <c:v>54.6</c:v>
                </c:pt>
                <c:pt idx="25">
                  <c:v>58</c:v>
                </c:pt>
                <c:pt idx="26">
                  <c:v>54.6</c:v>
                </c:pt>
                <c:pt idx="27">
                  <c:v>51.2</c:v>
                </c:pt>
                <c:pt idx="28">
                  <c:v>59</c:v>
                </c:pt>
                <c:pt idx="29">
                  <c:v>59.2</c:v>
                </c:pt>
                <c:pt idx="30">
                  <c:v>59.2</c:v>
                </c:pt>
                <c:pt idx="31">
                  <c:v>50.2</c:v>
                </c:pt>
                <c:pt idx="32">
                  <c:v>56.8</c:v>
                </c:pt>
                <c:pt idx="33">
                  <c:v>68.8</c:v>
                </c:pt>
                <c:pt idx="34">
                  <c:v>57.6</c:v>
                </c:pt>
                <c:pt idx="35">
                  <c:v>69</c:v>
                </c:pt>
                <c:pt idx="36">
                  <c:v>56.4</c:v>
                </c:pt>
                <c:pt idx="37">
                  <c:v>41.8</c:v>
                </c:pt>
                <c:pt idx="38">
                  <c:v>60.8</c:v>
                </c:pt>
                <c:pt idx="39">
                  <c:v>62.1</c:v>
                </c:pt>
                <c:pt idx="40">
                  <c:v>75.7</c:v>
                </c:pt>
                <c:pt idx="41">
                  <c:v>57.2</c:v>
                </c:pt>
                <c:pt idx="42">
                  <c:v>48.5</c:v>
                </c:pt>
                <c:pt idx="43">
                  <c:v>58.8</c:v>
                </c:pt>
                <c:pt idx="44">
                  <c:v>74.8</c:v>
                </c:pt>
                <c:pt idx="45">
                  <c:v>55.4</c:v>
                </c:pt>
                <c:pt idx="46">
                  <c:v>45.8</c:v>
                </c:pt>
                <c:pt idx="47">
                  <c:v>44</c:v>
                </c:pt>
              </c:numCache>
            </c:numRef>
          </c:xVal>
          <c:yVal>
            <c:numRef>
              <c:f>scia!$H$2:$H$49</c:f>
              <c:numCache>
                <c:formatCode>General</c:formatCode>
                <c:ptCount val="48"/>
                <c:pt idx="0">
                  <c:v>6.1</c:v>
                </c:pt>
                <c:pt idx="1">
                  <c:v>5.9</c:v>
                </c:pt>
                <c:pt idx="2">
                  <c:v>6.5</c:v>
                </c:pt>
                <c:pt idx="3">
                  <c:v>6.4</c:v>
                </c:pt>
                <c:pt idx="4">
                  <c:v>6.3</c:v>
                </c:pt>
                <c:pt idx="5">
                  <c:v>6.3</c:v>
                </c:pt>
                <c:pt idx="6">
                  <c:v>6.3</c:v>
                </c:pt>
                <c:pt idx="7">
                  <c:v>4</c:v>
                </c:pt>
                <c:pt idx="8">
                  <c:v>4.8</c:v>
                </c:pt>
                <c:pt idx="9">
                  <c:v>5.2</c:v>
                </c:pt>
                <c:pt idx="10">
                  <c:v>5</c:v>
                </c:pt>
                <c:pt idx="15">
                  <c:v>6.1</c:v>
                </c:pt>
                <c:pt idx="16">
                  <c:v>6</c:v>
                </c:pt>
                <c:pt idx="18">
                  <c:v>6.5</c:v>
                </c:pt>
                <c:pt idx="19">
                  <c:v>6.3</c:v>
                </c:pt>
                <c:pt idx="20">
                  <c:v>6.3</c:v>
                </c:pt>
                <c:pt idx="21">
                  <c:v>6.5</c:v>
                </c:pt>
                <c:pt idx="22">
                  <c:v>7.2</c:v>
                </c:pt>
                <c:pt idx="23">
                  <c:v>6.7</c:v>
                </c:pt>
                <c:pt idx="24">
                  <c:v>6.1</c:v>
                </c:pt>
                <c:pt idx="25">
                  <c:v>6.3</c:v>
                </c:pt>
                <c:pt idx="26">
                  <c:v>5.8</c:v>
                </c:pt>
                <c:pt idx="27">
                  <c:v>5.6</c:v>
                </c:pt>
                <c:pt idx="28">
                  <c:v>6</c:v>
                </c:pt>
                <c:pt idx="29">
                  <c:v>6.2</c:v>
                </c:pt>
                <c:pt idx="30">
                  <c:v>5.7</c:v>
                </c:pt>
                <c:pt idx="31">
                  <c:v>5.6</c:v>
                </c:pt>
                <c:pt idx="32">
                  <c:v>5.9</c:v>
                </c:pt>
                <c:pt idx="33">
                  <c:v>6.2</c:v>
                </c:pt>
                <c:pt idx="34">
                  <c:v>6.3</c:v>
                </c:pt>
                <c:pt idx="35">
                  <c:v>6.5</c:v>
                </c:pt>
                <c:pt idx="36">
                  <c:v>6.4</c:v>
                </c:pt>
                <c:pt idx="37">
                  <c:v>5.4</c:v>
                </c:pt>
                <c:pt idx="38">
                  <c:v>6.6</c:v>
                </c:pt>
                <c:pt idx="39">
                  <c:v>6.4</c:v>
                </c:pt>
                <c:pt idx="40">
                  <c:v>6.8</c:v>
                </c:pt>
                <c:pt idx="41">
                  <c:v>5.9</c:v>
                </c:pt>
                <c:pt idx="42">
                  <c:v>5.4</c:v>
                </c:pt>
                <c:pt idx="43">
                  <c:v>6.3</c:v>
                </c:pt>
                <c:pt idx="44">
                  <c:v>6.2</c:v>
                </c:pt>
                <c:pt idx="45">
                  <c:v>6</c:v>
                </c:pt>
                <c:pt idx="46">
                  <c:v>5.4</c:v>
                </c:pt>
              </c:numCache>
            </c:numRef>
          </c:yVal>
          <c:smooth val="0"/>
        </c:ser>
        <c:ser>
          <c:idx val="1"/>
          <c:order val="1"/>
          <c:tx>
            <c:v>Texas (6)</c:v>
          </c:tx>
          <c:spPr>
            <a:ln w="28575">
              <a:noFill/>
            </a:ln>
          </c:spPr>
          <c:marker>
            <c:symbol val="square"/>
            <c:size val="5"/>
          </c:marker>
          <c:xVal>
            <c:numRef>
              <c:f>scia!$G$59:$G$64</c:f>
              <c:numCache>
                <c:formatCode>General</c:formatCode>
                <c:ptCount val="6"/>
                <c:pt idx="0">
                  <c:v>63.5</c:v>
                </c:pt>
                <c:pt idx="1">
                  <c:v>63.4</c:v>
                </c:pt>
                <c:pt idx="2">
                  <c:v>65.5</c:v>
                </c:pt>
                <c:pt idx="3">
                  <c:v>55.7</c:v>
                </c:pt>
                <c:pt idx="4">
                  <c:v>57.5</c:v>
                </c:pt>
                <c:pt idx="5">
                  <c:v>62.4</c:v>
                </c:pt>
              </c:numCache>
            </c:numRef>
          </c:xVal>
          <c:yVal>
            <c:numRef>
              <c:f>scia!$H$59:$H$64</c:f>
              <c:numCache>
                <c:formatCode>General</c:formatCode>
                <c:ptCount val="6"/>
                <c:pt idx="0">
                  <c:v>6.8</c:v>
                </c:pt>
                <c:pt idx="1">
                  <c:v>6.8</c:v>
                </c:pt>
                <c:pt idx="2">
                  <c:v>7.2</c:v>
                </c:pt>
                <c:pt idx="3">
                  <c:v>5.8</c:v>
                </c:pt>
                <c:pt idx="4">
                  <c:v>6.4</c:v>
                </c:pt>
                <c:pt idx="5">
                  <c:v>6.7</c:v>
                </c:pt>
              </c:numCache>
            </c:numRef>
          </c:yVal>
          <c:smooth val="0"/>
        </c:ser>
        <c:ser>
          <c:idx val="2"/>
          <c:order val="2"/>
          <c:tx>
            <c:v>Mississippi (2)</c:v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B050"/>
              </a:solidFill>
            </c:spPr>
          </c:marker>
          <c:xVal>
            <c:numRef>
              <c:f>scia!$G$55:$G$56</c:f>
              <c:numCache>
                <c:formatCode>General</c:formatCode>
                <c:ptCount val="2"/>
                <c:pt idx="0">
                  <c:v>63.8</c:v>
                </c:pt>
                <c:pt idx="1">
                  <c:v>56.5</c:v>
                </c:pt>
              </c:numCache>
            </c:numRef>
          </c:xVal>
          <c:yVal>
            <c:numRef>
              <c:f>scia!$H$55:$H$56</c:f>
              <c:numCache>
                <c:formatCode>General</c:formatCode>
                <c:ptCount val="2"/>
                <c:pt idx="0">
                  <c:v>6.2</c:v>
                </c:pt>
                <c:pt idx="1">
                  <c:v>6.3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207296"/>
        <c:axId val="103209600"/>
      </c:scatterChart>
      <c:valAx>
        <c:axId val="103207296"/>
        <c:scaling>
          <c:orientation val="minMax"/>
          <c:min val="35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Pulse rate (p/s)</a:t>
                </a:r>
              </a:p>
            </c:rich>
          </c:tx>
          <c:layout>
            <c:manualLayout>
              <c:xMode val="edge"/>
              <c:yMode val="edge"/>
              <c:x val="0.46392888127477788"/>
              <c:y val="0.93192496422896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209600"/>
        <c:crosses val="autoZero"/>
        <c:crossBetween val="midCat"/>
        <c:majorUnit val="5"/>
      </c:valAx>
      <c:valAx>
        <c:axId val="103209600"/>
        <c:scaling>
          <c:orientation val="minMax"/>
          <c:max val="7.4"/>
          <c:min val="4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Dominant frequency (kHz)</a:t>
                </a:r>
              </a:p>
            </c:rich>
          </c:tx>
          <c:layout>
            <c:manualLayout>
              <c:xMode val="edge"/>
              <c:yMode val="edge"/>
              <c:x val="1.4998187988007776E-2"/>
              <c:y val="0.22798760522827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207296"/>
        <c:crosses val="autoZero"/>
        <c:crossBetween val="midCat"/>
        <c:majorUnit val="0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781899647481304"/>
          <c:y val="7.6877430454972404E-2"/>
          <c:w val="0.25251737884228909"/>
          <c:h val="0.21846891212177072"/>
        </c:manualLayout>
      </c:layout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877296587926505E-2"/>
          <c:y val="7.4548702245552628E-2"/>
          <c:w val="0.88337970253718334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26443709968352719"/>
                  <c:y val="0.3092654336101740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exigua!$F$22:$F$158</c:f>
              <c:numCache>
                <c:formatCode>0.0</c:formatCode>
                <c:ptCount val="137"/>
                <c:pt idx="0">
                  <c:v>23.4</c:v>
                </c:pt>
                <c:pt idx="1">
                  <c:v>22.6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19.5</c:v>
                </c:pt>
                <c:pt idx="8">
                  <c:v>19.5</c:v>
                </c:pt>
                <c:pt idx="9">
                  <c:v>23.4</c:v>
                </c:pt>
                <c:pt idx="10">
                  <c:v>23.4</c:v>
                </c:pt>
                <c:pt idx="11">
                  <c:v>23.4</c:v>
                </c:pt>
                <c:pt idx="12">
                  <c:v>21.11111111</c:v>
                </c:pt>
                <c:pt idx="13">
                  <c:v>18.88888889</c:v>
                </c:pt>
                <c:pt idx="14">
                  <c:v>18.88888889</c:v>
                </c:pt>
                <c:pt idx="15">
                  <c:v>18.25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  <c:pt idx="24">
                  <c:v>24</c:v>
                </c:pt>
                <c:pt idx="25">
                  <c:v>24</c:v>
                </c:pt>
                <c:pt idx="26">
                  <c:v>24</c:v>
                </c:pt>
                <c:pt idx="27">
                  <c:v>22.2</c:v>
                </c:pt>
                <c:pt idx="28">
                  <c:v>21.1</c:v>
                </c:pt>
                <c:pt idx="29">
                  <c:v>21.1</c:v>
                </c:pt>
                <c:pt idx="30">
                  <c:v>21.1</c:v>
                </c:pt>
                <c:pt idx="31">
                  <c:v>21.1</c:v>
                </c:pt>
                <c:pt idx="32">
                  <c:v>21.1</c:v>
                </c:pt>
                <c:pt idx="33">
                  <c:v>21.1</c:v>
                </c:pt>
                <c:pt idx="34">
                  <c:v>21.6</c:v>
                </c:pt>
                <c:pt idx="35">
                  <c:v>25.4</c:v>
                </c:pt>
                <c:pt idx="36">
                  <c:v>25.4</c:v>
                </c:pt>
                <c:pt idx="37">
                  <c:v>25.4</c:v>
                </c:pt>
                <c:pt idx="38" formatCode="General">
                  <c:v>22.9</c:v>
                </c:pt>
                <c:pt idx="39" formatCode="General">
                  <c:v>21.7</c:v>
                </c:pt>
                <c:pt idx="40" formatCode="General">
                  <c:v>21.9</c:v>
                </c:pt>
                <c:pt idx="41" formatCode="General">
                  <c:v>21.9</c:v>
                </c:pt>
                <c:pt idx="42" formatCode="General">
                  <c:v>23.3</c:v>
                </c:pt>
                <c:pt idx="43" formatCode="General">
                  <c:v>23.3</c:v>
                </c:pt>
                <c:pt idx="44">
                  <c:v>21</c:v>
                </c:pt>
                <c:pt idx="45">
                  <c:v>21</c:v>
                </c:pt>
                <c:pt idx="46">
                  <c:v>21.6</c:v>
                </c:pt>
                <c:pt idx="47">
                  <c:v>22.1</c:v>
                </c:pt>
                <c:pt idx="48">
                  <c:v>21.3</c:v>
                </c:pt>
                <c:pt idx="49">
                  <c:v>17.5</c:v>
                </c:pt>
                <c:pt idx="50">
                  <c:v>17</c:v>
                </c:pt>
                <c:pt idx="51">
                  <c:v>17</c:v>
                </c:pt>
                <c:pt idx="52">
                  <c:v>19</c:v>
                </c:pt>
                <c:pt idx="53">
                  <c:v>19</c:v>
                </c:pt>
                <c:pt idx="54">
                  <c:v>23.88888889</c:v>
                </c:pt>
                <c:pt idx="55">
                  <c:v>20.555555559999998</c:v>
                </c:pt>
                <c:pt idx="56">
                  <c:v>20.555555559999998</c:v>
                </c:pt>
                <c:pt idx="57">
                  <c:v>20.555555559999998</c:v>
                </c:pt>
                <c:pt idx="58">
                  <c:v>20.555555559999998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19</c:v>
                </c:pt>
                <c:pt idx="63">
                  <c:v>19</c:v>
                </c:pt>
                <c:pt idx="64">
                  <c:v>19</c:v>
                </c:pt>
                <c:pt idx="65">
                  <c:v>18.5</c:v>
                </c:pt>
                <c:pt idx="66">
                  <c:v>18.5</c:v>
                </c:pt>
                <c:pt idx="67">
                  <c:v>18.5</c:v>
                </c:pt>
                <c:pt idx="68">
                  <c:v>18.5</c:v>
                </c:pt>
                <c:pt idx="69">
                  <c:v>18.5</c:v>
                </c:pt>
                <c:pt idx="70">
                  <c:v>18.5</c:v>
                </c:pt>
                <c:pt idx="71">
                  <c:v>18.5</c:v>
                </c:pt>
                <c:pt idx="72">
                  <c:v>18.5</c:v>
                </c:pt>
                <c:pt idx="73">
                  <c:v>18.25</c:v>
                </c:pt>
                <c:pt idx="74">
                  <c:v>18.25</c:v>
                </c:pt>
                <c:pt idx="75">
                  <c:v>18.25</c:v>
                </c:pt>
                <c:pt idx="76">
                  <c:v>18.25</c:v>
                </c:pt>
                <c:pt idx="77">
                  <c:v>23</c:v>
                </c:pt>
                <c:pt idx="78">
                  <c:v>23</c:v>
                </c:pt>
                <c:pt idx="79">
                  <c:v>28</c:v>
                </c:pt>
                <c:pt idx="80">
                  <c:v>20</c:v>
                </c:pt>
                <c:pt idx="81">
                  <c:v>27.5</c:v>
                </c:pt>
                <c:pt idx="82">
                  <c:v>24</c:v>
                </c:pt>
                <c:pt idx="83">
                  <c:v>24</c:v>
                </c:pt>
                <c:pt idx="84">
                  <c:v>24</c:v>
                </c:pt>
                <c:pt idx="85">
                  <c:v>24</c:v>
                </c:pt>
                <c:pt idx="86">
                  <c:v>22</c:v>
                </c:pt>
                <c:pt idx="87">
                  <c:v>22</c:v>
                </c:pt>
                <c:pt idx="88">
                  <c:v>24</c:v>
                </c:pt>
                <c:pt idx="89">
                  <c:v>22.5</c:v>
                </c:pt>
                <c:pt idx="90">
                  <c:v>20.5</c:v>
                </c:pt>
                <c:pt idx="91">
                  <c:v>20.5</c:v>
                </c:pt>
                <c:pt idx="92">
                  <c:v>20.5</c:v>
                </c:pt>
                <c:pt idx="93">
                  <c:v>20.5</c:v>
                </c:pt>
                <c:pt idx="94">
                  <c:v>20.5</c:v>
                </c:pt>
                <c:pt idx="95">
                  <c:v>23.5</c:v>
                </c:pt>
                <c:pt idx="96">
                  <c:v>23.5</c:v>
                </c:pt>
                <c:pt idx="97">
                  <c:v>22.2</c:v>
                </c:pt>
                <c:pt idx="98">
                  <c:v>22.2</c:v>
                </c:pt>
                <c:pt idx="99">
                  <c:v>23.3</c:v>
                </c:pt>
                <c:pt idx="100">
                  <c:v>20.3</c:v>
                </c:pt>
                <c:pt idx="101">
                  <c:v>22</c:v>
                </c:pt>
                <c:pt idx="102" formatCode="General">
                  <c:v>21.7</c:v>
                </c:pt>
                <c:pt idx="103" formatCode="General">
                  <c:v>21.7</c:v>
                </c:pt>
                <c:pt idx="104" formatCode="General">
                  <c:v>24.3</c:v>
                </c:pt>
                <c:pt idx="105" formatCode="General">
                  <c:v>24.3</c:v>
                </c:pt>
                <c:pt idx="106" formatCode="General">
                  <c:v>24.3</c:v>
                </c:pt>
                <c:pt idx="107">
                  <c:v>22</c:v>
                </c:pt>
                <c:pt idx="108">
                  <c:v>22</c:v>
                </c:pt>
                <c:pt idx="109">
                  <c:v>22</c:v>
                </c:pt>
                <c:pt idx="110">
                  <c:v>25</c:v>
                </c:pt>
                <c:pt idx="111">
                  <c:v>24</c:v>
                </c:pt>
                <c:pt idx="112">
                  <c:v>24</c:v>
                </c:pt>
                <c:pt idx="113">
                  <c:v>21</c:v>
                </c:pt>
                <c:pt idx="114">
                  <c:v>22</c:v>
                </c:pt>
                <c:pt idx="115">
                  <c:v>18.25</c:v>
                </c:pt>
                <c:pt idx="116">
                  <c:v>19</c:v>
                </c:pt>
                <c:pt idx="117">
                  <c:v>19</c:v>
                </c:pt>
                <c:pt idx="118">
                  <c:v>19</c:v>
                </c:pt>
                <c:pt idx="119">
                  <c:v>23</c:v>
                </c:pt>
                <c:pt idx="120">
                  <c:v>18</c:v>
                </c:pt>
                <c:pt idx="121">
                  <c:v>18</c:v>
                </c:pt>
                <c:pt idx="122">
                  <c:v>18</c:v>
                </c:pt>
                <c:pt idx="123">
                  <c:v>24</c:v>
                </c:pt>
                <c:pt idx="124">
                  <c:v>24</c:v>
                </c:pt>
                <c:pt idx="125">
                  <c:v>24</c:v>
                </c:pt>
                <c:pt idx="126">
                  <c:v>24</c:v>
                </c:pt>
                <c:pt idx="127">
                  <c:v>24</c:v>
                </c:pt>
                <c:pt idx="128">
                  <c:v>24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26</c:v>
                </c:pt>
                <c:pt idx="133">
                  <c:v>26</c:v>
                </c:pt>
                <c:pt idx="134">
                  <c:v>27</c:v>
                </c:pt>
                <c:pt idx="135">
                  <c:v>27</c:v>
                </c:pt>
                <c:pt idx="136">
                  <c:v>27</c:v>
                </c:pt>
              </c:numCache>
            </c:numRef>
          </c:xVal>
          <c:yVal>
            <c:numRef>
              <c:f>exigua!$G$22:$G$158</c:f>
              <c:numCache>
                <c:formatCode>General</c:formatCode>
                <c:ptCount val="137"/>
                <c:pt idx="0">
                  <c:v>35.460992910000002</c:v>
                </c:pt>
                <c:pt idx="1">
                  <c:v>36.409822179999999</c:v>
                </c:pt>
                <c:pt idx="2">
                  <c:v>44.1</c:v>
                </c:pt>
                <c:pt idx="3">
                  <c:v>42.2</c:v>
                </c:pt>
                <c:pt idx="4">
                  <c:v>42.4</c:v>
                </c:pt>
                <c:pt idx="5">
                  <c:v>41.3</c:v>
                </c:pt>
                <c:pt idx="6">
                  <c:v>40.299999999999997</c:v>
                </c:pt>
                <c:pt idx="7">
                  <c:v>31.6</c:v>
                </c:pt>
                <c:pt idx="8">
                  <c:v>29.7</c:v>
                </c:pt>
                <c:pt idx="9">
                  <c:v>36.850921270000001</c:v>
                </c:pt>
                <c:pt idx="10">
                  <c:v>34.100596760000002</c:v>
                </c:pt>
                <c:pt idx="11">
                  <c:v>36.097560979999997</c:v>
                </c:pt>
                <c:pt idx="12">
                  <c:v>35.1</c:v>
                </c:pt>
                <c:pt idx="13">
                  <c:v>31.05</c:v>
                </c:pt>
                <c:pt idx="14">
                  <c:v>31.37</c:v>
                </c:pt>
                <c:pt idx="15">
                  <c:v>28.1</c:v>
                </c:pt>
                <c:pt idx="16">
                  <c:v>40.785498490000002</c:v>
                </c:pt>
                <c:pt idx="17">
                  <c:v>41.39072848</c:v>
                </c:pt>
                <c:pt idx="18">
                  <c:v>41.786743520000002</c:v>
                </c:pt>
                <c:pt idx="19">
                  <c:v>41.379310340000004</c:v>
                </c:pt>
                <c:pt idx="20">
                  <c:v>40.561622460000002</c:v>
                </c:pt>
                <c:pt idx="21">
                  <c:v>40</c:v>
                </c:pt>
                <c:pt idx="22">
                  <c:v>40.816326529999998</c:v>
                </c:pt>
                <c:pt idx="23">
                  <c:v>42.049934299999997</c:v>
                </c:pt>
                <c:pt idx="24">
                  <c:v>40.257648949999997</c:v>
                </c:pt>
                <c:pt idx="25">
                  <c:v>41.257367389999999</c:v>
                </c:pt>
                <c:pt idx="26">
                  <c:v>42.857142860000003</c:v>
                </c:pt>
                <c:pt idx="27">
                  <c:v>36.529680370000001</c:v>
                </c:pt>
                <c:pt idx="28">
                  <c:v>39.711191339999999</c:v>
                </c:pt>
                <c:pt idx="29">
                  <c:v>34.858387800000003</c:v>
                </c:pt>
                <c:pt idx="30">
                  <c:v>40.557667930000001</c:v>
                </c:pt>
                <c:pt idx="31">
                  <c:v>35.582822090000001</c:v>
                </c:pt>
                <c:pt idx="32">
                  <c:v>42.553191490000003</c:v>
                </c:pt>
                <c:pt idx="33">
                  <c:v>42.028985509999998</c:v>
                </c:pt>
                <c:pt idx="34">
                  <c:v>36.93181818</c:v>
                </c:pt>
                <c:pt idx="35">
                  <c:v>44.534412959999997</c:v>
                </c:pt>
                <c:pt idx="36">
                  <c:v>37.239868569999999</c:v>
                </c:pt>
                <c:pt idx="37">
                  <c:v>39.436619720000003</c:v>
                </c:pt>
                <c:pt idx="38" formatCode="0.0">
                  <c:v>42.25352112676056</c:v>
                </c:pt>
                <c:pt idx="39" formatCode="0.0">
                  <c:v>36.075036075036074</c:v>
                </c:pt>
                <c:pt idx="40" formatCode="0.0">
                  <c:v>37.499999999999993</c:v>
                </c:pt>
                <c:pt idx="41" formatCode="0.0">
                  <c:v>37.549407114624508</c:v>
                </c:pt>
                <c:pt idx="42" formatCode="0.0">
                  <c:v>39.215686274509807</c:v>
                </c:pt>
                <c:pt idx="43" formatCode="0.0">
                  <c:v>42.222222222222221</c:v>
                </c:pt>
                <c:pt idx="44">
                  <c:v>35</c:v>
                </c:pt>
                <c:pt idx="45">
                  <c:v>37</c:v>
                </c:pt>
                <c:pt idx="46">
                  <c:v>37.122969840000003</c:v>
                </c:pt>
                <c:pt idx="47">
                  <c:v>37.919826649999997</c:v>
                </c:pt>
                <c:pt idx="48">
                  <c:v>36.847492320000001</c:v>
                </c:pt>
                <c:pt idx="49">
                  <c:v>26.84</c:v>
                </c:pt>
                <c:pt idx="50">
                  <c:v>23.46</c:v>
                </c:pt>
                <c:pt idx="51">
                  <c:v>22.79</c:v>
                </c:pt>
                <c:pt idx="52">
                  <c:v>27.98</c:v>
                </c:pt>
                <c:pt idx="53">
                  <c:v>32.450000000000003</c:v>
                </c:pt>
                <c:pt idx="54">
                  <c:v>41.37</c:v>
                </c:pt>
                <c:pt idx="55">
                  <c:v>36.76</c:v>
                </c:pt>
                <c:pt idx="56">
                  <c:v>35.380000000000003</c:v>
                </c:pt>
                <c:pt idx="57">
                  <c:v>36.11</c:v>
                </c:pt>
                <c:pt idx="58">
                  <c:v>35.71</c:v>
                </c:pt>
                <c:pt idx="59">
                  <c:v>40.799999999999997</c:v>
                </c:pt>
                <c:pt idx="60">
                  <c:v>41.3</c:v>
                </c:pt>
                <c:pt idx="61">
                  <c:v>30.17</c:v>
                </c:pt>
                <c:pt idx="62">
                  <c:v>30.62</c:v>
                </c:pt>
                <c:pt idx="63">
                  <c:v>30.14</c:v>
                </c:pt>
                <c:pt idx="64">
                  <c:v>35.1</c:v>
                </c:pt>
                <c:pt idx="65">
                  <c:v>29.93</c:v>
                </c:pt>
                <c:pt idx="66">
                  <c:v>28.93</c:v>
                </c:pt>
                <c:pt idx="67">
                  <c:v>28.79</c:v>
                </c:pt>
                <c:pt idx="68">
                  <c:v>28.86</c:v>
                </c:pt>
                <c:pt idx="69">
                  <c:v>29.04</c:v>
                </c:pt>
                <c:pt idx="70">
                  <c:v>29.06</c:v>
                </c:pt>
                <c:pt idx="71">
                  <c:v>30.54</c:v>
                </c:pt>
                <c:pt idx="72">
                  <c:v>28.08</c:v>
                </c:pt>
                <c:pt idx="73">
                  <c:v>27.06</c:v>
                </c:pt>
                <c:pt idx="74">
                  <c:v>27.24</c:v>
                </c:pt>
                <c:pt idx="75">
                  <c:v>28.34</c:v>
                </c:pt>
                <c:pt idx="76">
                  <c:v>29</c:v>
                </c:pt>
                <c:pt idx="77">
                  <c:v>38.299999999999997</c:v>
                </c:pt>
                <c:pt idx="78">
                  <c:v>38.200000000000003</c:v>
                </c:pt>
                <c:pt idx="79">
                  <c:v>50.2</c:v>
                </c:pt>
                <c:pt idx="80">
                  <c:v>33</c:v>
                </c:pt>
                <c:pt idx="81">
                  <c:v>51.7</c:v>
                </c:pt>
                <c:pt idx="82">
                  <c:v>44.1</c:v>
                </c:pt>
                <c:pt idx="83">
                  <c:v>42.9</c:v>
                </c:pt>
                <c:pt idx="84">
                  <c:v>43</c:v>
                </c:pt>
                <c:pt idx="85">
                  <c:v>42.4</c:v>
                </c:pt>
                <c:pt idx="86">
                  <c:v>33.9</c:v>
                </c:pt>
                <c:pt idx="87">
                  <c:v>34.6</c:v>
                </c:pt>
                <c:pt idx="88">
                  <c:v>35.200000000000003</c:v>
                </c:pt>
                <c:pt idx="89">
                  <c:v>37.6</c:v>
                </c:pt>
                <c:pt idx="90">
                  <c:v>34.799999999999997</c:v>
                </c:pt>
                <c:pt idx="91">
                  <c:v>35.1</c:v>
                </c:pt>
                <c:pt idx="92">
                  <c:v>30.8</c:v>
                </c:pt>
                <c:pt idx="93">
                  <c:v>33.200000000000003</c:v>
                </c:pt>
                <c:pt idx="94">
                  <c:v>33.799999999999997</c:v>
                </c:pt>
                <c:pt idx="95">
                  <c:v>37.6</c:v>
                </c:pt>
                <c:pt idx="96">
                  <c:v>37.799999999999997</c:v>
                </c:pt>
                <c:pt idx="97">
                  <c:v>34.743202420000003</c:v>
                </c:pt>
                <c:pt idx="98">
                  <c:v>36.505867010000003</c:v>
                </c:pt>
                <c:pt idx="99">
                  <c:v>40.128410909999999</c:v>
                </c:pt>
                <c:pt idx="100">
                  <c:v>32.402234640000003</c:v>
                </c:pt>
                <c:pt idx="101">
                  <c:v>38.243626059999997</c:v>
                </c:pt>
                <c:pt idx="102" formatCode="0.0">
                  <c:v>35.665294924554182</c:v>
                </c:pt>
                <c:pt idx="103" formatCode="0.0">
                  <c:v>34.371643394199786</c:v>
                </c:pt>
                <c:pt idx="104" formatCode="0.0">
                  <c:v>45.351473922902493</c:v>
                </c:pt>
                <c:pt idx="105" formatCode="0.0">
                  <c:v>44.289044289044291</c:v>
                </c:pt>
                <c:pt idx="106" formatCode="0.0">
                  <c:v>42</c:v>
                </c:pt>
                <c:pt idx="107">
                  <c:v>38.46</c:v>
                </c:pt>
                <c:pt idx="108">
                  <c:v>41.28</c:v>
                </c:pt>
                <c:pt idx="109">
                  <c:v>46.38</c:v>
                </c:pt>
                <c:pt idx="110">
                  <c:v>46.1</c:v>
                </c:pt>
                <c:pt idx="111">
                  <c:v>51.9</c:v>
                </c:pt>
                <c:pt idx="112">
                  <c:v>47.66</c:v>
                </c:pt>
                <c:pt idx="113">
                  <c:v>32.57</c:v>
                </c:pt>
                <c:pt idx="114">
                  <c:v>40.17</c:v>
                </c:pt>
                <c:pt idx="115">
                  <c:v>28.34</c:v>
                </c:pt>
                <c:pt idx="116">
                  <c:v>28.1</c:v>
                </c:pt>
                <c:pt idx="117">
                  <c:v>28</c:v>
                </c:pt>
                <c:pt idx="118">
                  <c:v>29.8</c:v>
                </c:pt>
                <c:pt idx="119">
                  <c:v>37.6</c:v>
                </c:pt>
                <c:pt idx="120">
                  <c:v>26.5</c:v>
                </c:pt>
                <c:pt idx="121">
                  <c:v>27.7</c:v>
                </c:pt>
                <c:pt idx="122">
                  <c:v>28.3</c:v>
                </c:pt>
                <c:pt idx="123">
                  <c:v>42.9</c:v>
                </c:pt>
                <c:pt idx="124">
                  <c:v>37.5</c:v>
                </c:pt>
                <c:pt idx="125">
                  <c:v>39</c:v>
                </c:pt>
                <c:pt idx="126">
                  <c:v>38.6</c:v>
                </c:pt>
                <c:pt idx="127">
                  <c:v>37.700000000000003</c:v>
                </c:pt>
                <c:pt idx="128">
                  <c:v>35.9</c:v>
                </c:pt>
                <c:pt idx="129">
                  <c:v>40.299999999999997</c:v>
                </c:pt>
                <c:pt idx="130">
                  <c:v>41.4</c:v>
                </c:pt>
                <c:pt idx="131">
                  <c:v>46.6</c:v>
                </c:pt>
                <c:pt idx="132">
                  <c:v>45.6</c:v>
                </c:pt>
                <c:pt idx="133">
                  <c:v>45.3</c:v>
                </c:pt>
                <c:pt idx="134">
                  <c:v>46.7</c:v>
                </c:pt>
                <c:pt idx="135">
                  <c:v>45.5</c:v>
                </c:pt>
                <c:pt idx="136">
                  <c:v>46.4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23968"/>
        <c:axId val="90346240"/>
      </c:scatterChart>
      <c:valAx>
        <c:axId val="90323968"/>
        <c:scaling>
          <c:orientation val="minMax"/>
          <c:max val="38"/>
          <c:min val="15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346240"/>
        <c:crosses val="autoZero"/>
        <c:crossBetween val="midCat"/>
        <c:majorUnit val="5"/>
      </c:valAx>
      <c:valAx>
        <c:axId val="90346240"/>
        <c:scaling>
          <c:orientation val="minMax"/>
          <c:max val="70"/>
          <c:min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323968"/>
        <c:crosses val="autoZero"/>
        <c:crossBetween val="midCat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75638106212346"/>
          <c:y val="5.8857054632876792E-2"/>
          <c:w val="0.83566462728744273"/>
          <c:h val="0.80013052422501241"/>
        </c:manualLayout>
      </c:layout>
      <c:scatterChart>
        <c:scatterStyle val="lineMarker"/>
        <c:varyColors val="0"/>
        <c:ser>
          <c:idx val="0"/>
          <c:order val="0"/>
          <c:tx>
            <c:v>Florida (48)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39305830888785959"/>
                  <c:y val="5.8259913456763852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y = 2.9335x - 14.626
r² = 0.916</a:t>
                    </a:r>
                  </a:p>
                </c:rich>
              </c:tx>
              <c:numFmt formatCode="General" sourceLinked="0"/>
            </c:trendlineLbl>
          </c:trendline>
          <c:xVal>
            <c:numRef>
              <c:f>scia!$F$2:$F$49</c:f>
              <c:numCache>
                <c:formatCode>General</c:formatCode>
                <c:ptCount val="48"/>
                <c:pt idx="0">
                  <c:v>25.2</c:v>
                </c:pt>
                <c:pt idx="1">
                  <c:v>25.3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25.5</c:v>
                </c:pt>
                <c:pt idx="6">
                  <c:v>25.5</c:v>
                </c:pt>
                <c:pt idx="7">
                  <c:v>17.2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16.5</c:v>
                </c:pt>
                <c:pt idx="12">
                  <c:v>16.3</c:v>
                </c:pt>
                <c:pt idx="13">
                  <c:v>19.3</c:v>
                </c:pt>
                <c:pt idx="14">
                  <c:v>18.7</c:v>
                </c:pt>
                <c:pt idx="15">
                  <c:v>26</c:v>
                </c:pt>
                <c:pt idx="16">
                  <c:v>26</c:v>
                </c:pt>
                <c:pt idx="17">
                  <c:v>20.9</c:v>
                </c:pt>
                <c:pt idx="18">
                  <c:v>25</c:v>
                </c:pt>
                <c:pt idx="19">
                  <c:v>24</c:v>
                </c:pt>
                <c:pt idx="20">
                  <c:v>25.5</c:v>
                </c:pt>
                <c:pt idx="21">
                  <c:v>25.5</c:v>
                </c:pt>
                <c:pt idx="22">
                  <c:v>31</c:v>
                </c:pt>
                <c:pt idx="23">
                  <c:v>26.5</c:v>
                </c:pt>
                <c:pt idx="24">
                  <c:v>24.5</c:v>
                </c:pt>
                <c:pt idx="25">
                  <c:v>25.5</c:v>
                </c:pt>
                <c:pt idx="26">
                  <c:v>23</c:v>
                </c:pt>
                <c:pt idx="27">
                  <c:v>22</c:v>
                </c:pt>
                <c:pt idx="28">
                  <c:v>25.5</c:v>
                </c:pt>
                <c:pt idx="29">
                  <c:v>25</c:v>
                </c:pt>
                <c:pt idx="30">
                  <c:v>23</c:v>
                </c:pt>
                <c:pt idx="31">
                  <c:v>21.5</c:v>
                </c:pt>
                <c:pt idx="32">
                  <c:v>25.5</c:v>
                </c:pt>
                <c:pt idx="33">
                  <c:v>29</c:v>
                </c:pt>
                <c:pt idx="34">
                  <c:v>25</c:v>
                </c:pt>
                <c:pt idx="35">
                  <c:v>28.5</c:v>
                </c:pt>
                <c:pt idx="36">
                  <c:v>25</c:v>
                </c:pt>
                <c:pt idx="37">
                  <c:v>19.2</c:v>
                </c:pt>
                <c:pt idx="38">
                  <c:v>25.5</c:v>
                </c:pt>
                <c:pt idx="39">
                  <c:v>24.6</c:v>
                </c:pt>
                <c:pt idx="40">
                  <c:v>29.9</c:v>
                </c:pt>
                <c:pt idx="41">
                  <c:v>22.5</c:v>
                </c:pt>
                <c:pt idx="42">
                  <c:v>20.399999999999999</c:v>
                </c:pt>
                <c:pt idx="43">
                  <c:v>24.8</c:v>
                </c:pt>
                <c:pt idx="44">
                  <c:v>30.2</c:v>
                </c:pt>
                <c:pt idx="45">
                  <c:v>21.5</c:v>
                </c:pt>
                <c:pt idx="46">
                  <c:v>20.2</c:v>
                </c:pt>
                <c:pt idx="47">
                  <c:v>20.5</c:v>
                </c:pt>
              </c:numCache>
            </c:numRef>
          </c:xVal>
          <c:yVal>
            <c:numRef>
              <c:f>scia!$G$2:$G$49</c:f>
              <c:numCache>
                <c:formatCode>General</c:formatCode>
                <c:ptCount val="48"/>
                <c:pt idx="0">
                  <c:v>56.4</c:v>
                </c:pt>
                <c:pt idx="1">
                  <c:v>56.1</c:v>
                </c:pt>
                <c:pt idx="2">
                  <c:v>61.6</c:v>
                </c:pt>
                <c:pt idx="3">
                  <c:v>63.4</c:v>
                </c:pt>
                <c:pt idx="4">
                  <c:v>64.7</c:v>
                </c:pt>
                <c:pt idx="5">
                  <c:v>62.9</c:v>
                </c:pt>
                <c:pt idx="6">
                  <c:v>66.7</c:v>
                </c:pt>
                <c:pt idx="7">
                  <c:v>38.4</c:v>
                </c:pt>
                <c:pt idx="8">
                  <c:v>43.5</c:v>
                </c:pt>
                <c:pt idx="9">
                  <c:v>44</c:v>
                </c:pt>
                <c:pt idx="10">
                  <c:v>44.5</c:v>
                </c:pt>
                <c:pt idx="11">
                  <c:v>33.1</c:v>
                </c:pt>
                <c:pt idx="12">
                  <c:v>31</c:v>
                </c:pt>
                <c:pt idx="13">
                  <c:v>36.4</c:v>
                </c:pt>
                <c:pt idx="14">
                  <c:v>38.1</c:v>
                </c:pt>
                <c:pt idx="15">
                  <c:v>54.6</c:v>
                </c:pt>
                <c:pt idx="16">
                  <c:v>57</c:v>
                </c:pt>
                <c:pt idx="17">
                  <c:v>46.6</c:v>
                </c:pt>
                <c:pt idx="18">
                  <c:v>60.6</c:v>
                </c:pt>
                <c:pt idx="19">
                  <c:v>57.2</c:v>
                </c:pt>
                <c:pt idx="20">
                  <c:v>62.4</c:v>
                </c:pt>
                <c:pt idx="21">
                  <c:v>60.8</c:v>
                </c:pt>
                <c:pt idx="22">
                  <c:v>76.599999999999994</c:v>
                </c:pt>
                <c:pt idx="23">
                  <c:v>64.2</c:v>
                </c:pt>
                <c:pt idx="24">
                  <c:v>54.6</c:v>
                </c:pt>
                <c:pt idx="25">
                  <c:v>58</c:v>
                </c:pt>
                <c:pt idx="26">
                  <c:v>54.6</c:v>
                </c:pt>
                <c:pt idx="27">
                  <c:v>51.2</c:v>
                </c:pt>
                <c:pt idx="28">
                  <c:v>59</c:v>
                </c:pt>
                <c:pt idx="29">
                  <c:v>59.2</c:v>
                </c:pt>
                <c:pt idx="30">
                  <c:v>59.2</c:v>
                </c:pt>
                <c:pt idx="31">
                  <c:v>50.2</c:v>
                </c:pt>
                <c:pt idx="32">
                  <c:v>56.8</c:v>
                </c:pt>
                <c:pt idx="33">
                  <c:v>68.8</c:v>
                </c:pt>
                <c:pt idx="34">
                  <c:v>57.6</c:v>
                </c:pt>
                <c:pt idx="35">
                  <c:v>69</c:v>
                </c:pt>
                <c:pt idx="36">
                  <c:v>56.4</c:v>
                </c:pt>
                <c:pt idx="37">
                  <c:v>41.8</c:v>
                </c:pt>
                <c:pt idx="38">
                  <c:v>60.8</c:v>
                </c:pt>
                <c:pt idx="39">
                  <c:v>62.1</c:v>
                </c:pt>
                <c:pt idx="40">
                  <c:v>75.7</c:v>
                </c:pt>
                <c:pt idx="41">
                  <c:v>57.2</c:v>
                </c:pt>
                <c:pt idx="42">
                  <c:v>48.5</c:v>
                </c:pt>
                <c:pt idx="43">
                  <c:v>58.8</c:v>
                </c:pt>
                <c:pt idx="44">
                  <c:v>74.8</c:v>
                </c:pt>
                <c:pt idx="45">
                  <c:v>55.4</c:v>
                </c:pt>
                <c:pt idx="46">
                  <c:v>45.8</c:v>
                </c:pt>
                <c:pt idx="47">
                  <c:v>44</c:v>
                </c:pt>
              </c:numCache>
            </c:numRef>
          </c:yVal>
          <c:smooth val="0"/>
        </c:ser>
        <c:ser>
          <c:idx val="1"/>
          <c:order val="1"/>
          <c:tx>
            <c:v>Texas (6)</c:v>
          </c:tx>
          <c:spPr>
            <a:ln w="28575">
              <a:noFill/>
            </a:ln>
          </c:spPr>
          <c:marker>
            <c:symbol val="square"/>
            <c:size val="5"/>
            <c:spPr>
              <a:noFill/>
            </c:spPr>
          </c:marker>
          <c:xVal>
            <c:numRef>
              <c:f>scia!$F$59:$F$64</c:f>
              <c:numCache>
                <c:formatCode>General</c:formatCode>
                <c:ptCount val="6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22.5</c:v>
                </c:pt>
                <c:pt idx="4">
                  <c:v>23.5</c:v>
                </c:pt>
                <c:pt idx="5">
                  <c:v>24.8</c:v>
                </c:pt>
              </c:numCache>
            </c:numRef>
          </c:xVal>
          <c:yVal>
            <c:numRef>
              <c:f>scia!$G$59:$G$64</c:f>
              <c:numCache>
                <c:formatCode>General</c:formatCode>
                <c:ptCount val="6"/>
                <c:pt idx="0">
                  <c:v>63.5</c:v>
                </c:pt>
                <c:pt idx="1">
                  <c:v>63.4</c:v>
                </c:pt>
                <c:pt idx="2">
                  <c:v>65.5</c:v>
                </c:pt>
                <c:pt idx="3">
                  <c:v>55.7</c:v>
                </c:pt>
                <c:pt idx="4">
                  <c:v>57.5</c:v>
                </c:pt>
                <c:pt idx="5">
                  <c:v>62.4</c:v>
                </c:pt>
              </c:numCache>
            </c:numRef>
          </c:yVal>
          <c:smooth val="0"/>
        </c:ser>
        <c:ser>
          <c:idx val="2"/>
          <c:order val="2"/>
          <c:tx>
            <c:v>Mississippi (2)</c:v>
          </c:tx>
          <c:spPr>
            <a:ln w="28575">
              <a:noFill/>
            </a:ln>
          </c:spPr>
          <c:marker>
            <c:symbol val="triangle"/>
            <c:size val="5"/>
            <c:spPr>
              <a:noFill/>
              <a:ln w="12700">
                <a:solidFill>
                  <a:srgbClr val="00B050"/>
                </a:solidFill>
              </a:ln>
            </c:spPr>
          </c:marker>
          <c:xVal>
            <c:numRef>
              <c:f>scia!$F$55:$F$56</c:f>
              <c:numCache>
                <c:formatCode>General</c:formatCode>
                <c:ptCount val="2"/>
                <c:pt idx="0">
                  <c:v>27.3</c:v>
                </c:pt>
                <c:pt idx="1">
                  <c:v>25</c:v>
                </c:pt>
              </c:numCache>
            </c:numRef>
          </c:xVal>
          <c:yVal>
            <c:numRef>
              <c:f>scia!$G$55:$G$56</c:f>
              <c:numCache>
                <c:formatCode>General</c:formatCode>
                <c:ptCount val="2"/>
                <c:pt idx="0">
                  <c:v>63.8</c:v>
                </c:pt>
                <c:pt idx="1">
                  <c:v>56.5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585280"/>
        <c:axId val="103587840"/>
      </c:scatterChart>
      <c:valAx>
        <c:axId val="103585280"/>
        <c:scaling>
          <c:orientation val="minMax"/>
          <c:min val="1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Temperature (°C)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059945447995476"/>
              <c:y val="0.934684684684684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587840"/>
        <c:crosses val="autoZero"/>
        <c:crossBetween val="midCat"/>
      </c:valAx>
      <c:valAx>
        <c:axId val="103587840"/>
        <c:scaling>
          <c:orientation val="minMax"/>
          <c:min val="1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Pulse rate (p/s)</a:t>
                </a:r>
              </a:p>
            </c:rich>
          </c:tx>
          <c:layout>
            <c:manualLayout>
              <c:xMode val="edge"/>
              <c:yMode val="edge"/>
              <c:x val="2.4970819823992588E-2"/>
              <c:y val="0.439807760516421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58528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037918789563073"/>
          <c:y val="0.40613924948570618"/>
          <c:w val="0.32423817611033912"/>
          <c:h val="0.40815279846775915"/>
        </c:manualLayout>
      </c:layout>
      <c:overlay val="0"/>
      <c:spPr>
        <a:ln w="0">
          <a:solidFill>
            <a:schemeClr val="tx1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64898900746454"/>
          <c:y val="4.5343690146839796E-2"/>
          <c:w val="0.82259280066022322"/>
          <c:h val="0.8095136945091167"/>
        </c:manualLayout>
      </c:layout>
      <c:scatterChart>
        <c:scatterStyle val="lineMarker"/>
        <c:varyColors val="0"/>
        <c:ser>
          <c:idx val="0"/>
          <c:order val="0"/>
          <c:tx>
            <c:v>Florida caged recordings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0.10486528051181103"/>
                  <c:y val="0.481788264838988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y = 2.7084x - 8.0782
r² = 0.9158</a:t>
                    </a:r>
                  </a:p>
                </c:rich>
              </c:tx>
              <c:numFmt formatCode="General" sourceLinked="0"/>
            </c:trendlineLbl>
          </c:trendline>
          <c:xVal>
            <c:numRef>
              <c:f>scia!$F$20:$F$49</c:f>
              <c:numCache>
                <c:formatCode>General</c:formatCode>
                <c:ptCount val="30"/>
                <c:pt idx="0">
                  <c:v>25</c:v>
                </c:pt>
                <c:pt idx="1">
                  <c:v>24</c:v>
                </c:pt>
                <c:pt idx="2">
                  <c:v>25.5</c:v>
                </c:pt>
                <c:pt idx="3">
                  <c:v>25.5</c:v>
                </c:pt>
                <c:pt idx="4">
                  <c:v>31</c:v>
                </c:pt>
                <c:pt idx="5">
                  <c:v>26.5</c:v>
                </c:pt>
                <c:pt idx="6">
                  <c:v>24.5</c:v>
                </c:pt>
                <c:pt idx="7">
                  <c:v>25.5</c:v>
                </c:pt>
                <c:pt idx="8">
                  <c:v>23</c:v>
                </c:pt>
                <c:pt idx="9">
                  <c:v>22</c:v>
                </c:pt>
                <c:pt idx="10">
                  <c:v>25.5</c:v>
                </c:pt>
                <c:pt idx="11">
                  <c:v>25</c:v>
                </c:pt>
                <c:pt idx="12">
                  <c:v>23</c:v>
                </c:pt>
                <c:pt idx="13">
                  <c:v>21.5</c:v>
                </c:pt>
                <c:pt idx="14">
                  <c:v>25.5</c:v>
                </c:pt>
                <c:pt idx="15">
                  <c:v>29</c:v>
                </c:pt>
                <c:pt idx="16">
                  <c:v>25</c:v>
                </c:pt>
                <c:pt idx="17">
                  <c:v>28.5</c:v>
                </c:pt>
                <c:pt idx="18">
                  <c:v>25</c:v>
                </c:pt>
                <c:pt idx="19">
                  <c:v>19.2</c:v>
                </c:pt>
                <c:pt idx="20">
                  <c:v>25.5</c:v>
                </c:pt>
                <c:pt idx="21">
                  <c:v>24.6</c:v>
                </c:pt>
                <c:pt idx="22">
                  <c:v>29.9</c:v>
                </c:pt>
                <c:pt idx="23">
                  <c:v>22.5</c:v>
                </c:pt>
                <c:pt idx="24">
                  <c:v>20.399999999999999</c:v>
                </c:pt>
                <c:pt idx="25">
                  <c:v>24.8</c:v>
                </c:pt>
                <c:pt idx="26">
                  <c:v>30.2</c:v>
                </c:pt>
                <c:pt idx="27">
                  <c:v>21.5</c:v>
                </c:pt>
                <c:pt idx="28">
                  <c:v>20.2</c:v>
                </c:pt>
                <c:pt idx="29">
                  <c:v>20.5</c:v>
                </c:pt>
              </c:numCache>
            </c:numRef>
          </c:xVal>
          <c:yVal>
            <c:numRef>
              <c:f>scia!$G$20:$G$49</c:f>
              <c:numCache>
                <c:formatCode>General</c:formatCode>
                <c:ptCount val="30"/>
                <c:pt idx="0">
                  <c:v>60.6</c:v>
                </c:pt>
                <c:pt idx="1">
                  <c:v>57.2</c:v>
                </c:pt>
                <c:pt idx="2">
                  <c:v>62.4</c:v>
                </c:pt>
                <c:pt idx="3">
                  <c:v>60.8</c:v>
                </c:pt>
                <c:pt idx="4">
                  <c:v>76.599999999999994</c:v>
                </c:pt>
                <c:pt idx="5">
                  <c:v>64.2</c:v>
                </c:pt>
                <c:pt idx="6">
                  <c:v>54.6</c:v>
                </c:pt>
                <c:pt idx="7">
                  <c:v>58</c:v>
                </c:pt>
                <c:pt idx="8">
                  <c:v>54.6</c:v>
                </c:pt>
                <c:pt idx="9">
                  <c:v>51.2</c:v>
                </c:pt>
                <c:pt idx="10">
                  <c:v>59</c:v>
                </c:pt>
                <c:pt idx="11">
                  <c:v>59.2</c:v>
                </c:pt>
                <c:pt idx="12">
                  <c:v>59.2</c:v>
                </c:pt>
                <c:pt idx="13">
                  <c:v>50.2</c:v>
                </c:pt>
                <c:pt idx="14">
                  <c:v>56.8</c:v>
                </c:pt>
                <c:pt idx="15">
                  <c:v>68.8</c:v>
                </c:pt>
                <c:pt idx="16">
                  <c:v>57.6</c:v>
                </c:pt>
                <c:pt idx="17">
                  <c:v>69</c:v>
                </c:pt>
                <c:pt idx="18">
                  <c:v>56.4</c:v>
                </c:pt>
                <c:pt idx="19">
                  <c:v>41.8</c:v>
                </c:pt>
                <c:pt idx="20">
                  <c:v>60.8</c:v>
                </c:pt>
                <c:pt idx="21">
                  <c:v>62.1</c:v>
                </c:pt>
                <c:pt idx="22">
                  <c:v>75.7</c:v>
                </c:pt>
                <c:pt idx="23">
                  <c:v>57.2</c:v>
                </c:pt>
                <c:pt idx="24">
                  <c:v>48.5</c:v>
                </c:pt>
                <c:pt idx="25">
                  <c:v>58.8</c:v>
                </c:pt>
                <c:pt idx="26">
                  <c:v>74.8</c:v>
                </c:pt>
                <c:pt idx="27">
                  <c:v>55.4</c:v>
                </c:pt>
                <c:pt idx="28">
                  <c:v>45.8</c:v>
                </c:pt>
                <c:pt idx="29">
                  <c:v>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630336"/>
        <c:axId val="103632256"/>
      </c:scatterChart>
      <c:valAx>
        <c:axId val="103630336"/>
        <c:scaling>
          <c:orientation val="minMax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Temperature (°C)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059936843832022"/>
              <c:y val="0.935769656699889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632256"/>
        <c:crosses val="autoZero"/>
        <c:crossBetween val="midCat"/>
      </c:valAx>
      <c:valAx>
        <c:axId val="103632256"/>
        <c:scaling>
          <c:orientation val="minMax"/>
          <c:min val="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Pulse rate (p/s)</a:t>
                </a:r>
              </a:p>
            </c:rich>
          </c:tx>
          <c:layout>
            <c:manualLayout>
              <c:xMode val="edge"/>
              <c:yMode val="edge"/>
              <c:x val="1.9742043963254591E-2"/>
              <c:y val="0.246114003191461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63033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29064672355281"/>
          <c:y val="4.7495326242114486E-2"/>
          <c:w val="0.84145685764174871"/>
          <c:h val="0.79854344522724108"/>
        </c:manualLayout>
      </c:layout>
      <c:scatterChart>
        <c:scatterStyle val="lineMarker"/>
        <c:varyColors val="0"/>
        <c:ser>
          <c:idx val="0"/>
          <c:order val="0"/>
          <c:tx>
            <c:v>Florida (48)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3.8535015759013386E-2"/>
                  <c:y val="0.5252424890187695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y = 0.0576x + 2.7004
r² = 0.7414</a:t>
                    </a:r>
                  </a:p>
                </c:rich>
              </c:tx>
              <c:numFmt formatCode="General" sourceLinked="0"/>
            </c:trendlineLbl>
          </c:trendline>
          <c:xVal>
            <c:numRef>
              <c:f>scia!$G$2:$G$49</c:f>
              <c:numCache>
                <c:formatCode>General</c:formatCode>
                <c:ptCount val="48"/>
                <c:pt idx="0">
                  <c:v>56.4</c:v>
                </c:pt>
                <c:pt idx="1">
                  <c:v>56.1</c:v>
                </c:pt>
                <c:pt idx="2">
                  <c:v>61.6</c:v>
                </c:pt>
                <c:pt idx="3">
                  <c:v>63.4</c:v>
                </c:pt>
                <c:pt idx="4">
                  <c:v>64.7</c:v>
                </c:pt>
                <c:pt idx="5">
                  <c:v>62.9</c:v>
                </c:pt>
                <c:pt idx="6">
                  <c:v>66.7</c:v>
                </c:pt>
                <c:pt idx="7">
                  <c:v>38.4</c:v>
                </c:pt>
                <c:pt idx="8">
                  <c:v>43.5</c:v>
                </c:pt>
                <c:pt idx="9">
                  <c:v>44</c:v>
                </c:pt>
                <c:pt idx="10">
                  <c:v>44.5</c:v>
                </c:pt>
                <c:pt idx="11">
                  <c:v>33.1</c:v>
                </c:pt>
                <c:pt idx="12">
                  <c:v>31</c:v>
                </c:pt>
                <c:pt idx="13">
                  <c:v>36.4</c:v>
                </c:pt>
                <c:pt idx="14">
                  <c:v>38.1</c:v>
                </c:pt>
                <c:pt idx="15">
                  <c:v>54.6</c:v>
                </c:pt>
                <c:pt idx="16">
                  <c:v>57</c:v>
                </c:pt>
                <c:pt idx="17">
                  <c:v>46.6</c:v>
                </c:pt>
                <c:pt idx="18">
                  <c:v>60.6</c:v>
                </c:pt>
                <c:pt idx="19">
                  <c:v>57.2</c:v>
                </c:pt>
                <c:pt idx="20">
                  <c:v>62.4</c:v>
                </c:pt>
                <c:pt idx="21">
                  <c:v>60.8</c:v>
                </c:pt>
                <c:pt idx="22">
                  <c:v>76.599999999999994</c:v>
                </c:pt>
                <c:pt idx="23">
                  <c:v>64.2</c:v>
                </c:pt>
                <c:pt idx="24">
                  <c:v>54.6</c:v>
                </c:pt>
                <c:pt idx="25">
                  <c:v>58</c:v>
                </c:pt>
                <c:pt idx="26">
                  <c:v>54.6</c:v>
                </c:pt>
                <c:pt idx="27">
                  <c:v>51.2</c:v>
                </c:pt>
                <c:pt idx="28">
                  <c:v>59</c:v>
                </c:pt>
                <c:pt idx="29">
                  <c:v>59.2</c:v>
                </c:pt>
                <c:pt idx="30">
                  <c:v>59.2</c:v>
                </c:pt>
                <c:pt idx="31">
                  <c:v>50.2</c:v>
                </c:pt>
                <c:pt idx="32">
                  <c:v>56.8</c:v>
                </c:pt>
                <c:pt idx="33">
                  <c:v>68.8</c:v>
                </c:pt>
                <c:pt idx="34">
                  <c:v>57.6</c:v>
                </c:pt>
                <c:pt idx="35">
                  <c:v>69</c:v>
                </c:pt>
                <c:pt idx="36">
                  <c:v>56.4</c:v>
                </c:pt>
                <c:pt idx="37">
                  <c:v>41.8</c:v>
                </c:pt>
                <c:pt idx="38">
                  <c:v>60.8</c:v>
                </c:pt>
                <c:pt idx="39">
                  <c:v>62.1</c:v>
                </c:pt>
                <c:pt idx="40">
                  <c:v>75.7</c:v>
                </c:pt>
                <c:pt idx="41">
                  <c:v>57.2</c:v>
                </c:pt>
                <c:pt idx="42">
                  <c:v>48.5</c:v>
                </c:pt>
                <c:pt idx="43">
                  <c:v>58.8</c:v>
                </c:pt>
                <c:pt idx="44">
                  <c:v>74.8</c:v>
                </c:pt>
                <c:pt idx="45">
                  <c:v>55.4</c:v>
                </c:pt>
                <c:pt idx="46">
                  <c:v>45.8</c:v>
                </c:pt>
                <c:pt idx="47">
                  <c:v>44</c:v>
                </c:pt>
              </c:numCache>
            </c:numRef>
          </c:xVal>
          <c:yVal>
            <c:numRef>
              <c:f>scia!$H$2:$H$49</c:f>
              <c:numCache>
                <c:formatCode>General</c:formatCode>
                <c:ptCount val="48"/>
                <c:pt idx="0">
                  <c:v>6.1</c:v>
                </c:pt>
                <c:pt idx="1">
                  <c:v>5.9</c:v>
                </c:pt>
                <c:pt idx="2">
                  <c:v>6.5</c:v>
                </c:pt>
                <c:pt idx="3">
                  <c:v>6.4</c:v>
                </c:pt>
                <c:pt idx="4">
                  <c:v>6.3</c:v>
                </c:pt>
                <c:pt idx="5">
                  <c:v>6.3</c:v>
                </c:pt>
                <c:pt idx="6">
                  <c:v>6.3</c:v>
                </c:pt>
                <c:pt idx="7">
                  <c:v>4</c:v>
                </c:pt>
                <c:pt idx="8">
                  <c:v>4.8</c:v>
                </c:pt>
                <c:pt idx="9">
                  <c:v>5.2</c:v>
                </c:pt>
                <c:pt idx="10">
                  <c:v>5</c:v>
                </c:pt>
                <c:pt idx="15">
                  <c:v>6.1</c:v>
                </c:pt>
                <c:pt idx="16">
                  <c:v>6</c:v>
                </c:pt>
                <c:pt idx="18">
                  <c:v>6.5</c:v>
                </c:pt>
                <c:pt idx="19">
                  <c:v>6.3</c:v>
                </c:pt>
                <c:pt idx="20">
                  <c:v>6.3</c:v>
                </c:pt>
                <c:pt idx="21">
                  <c:v>6.5</c:v>
                </c:pt>
                <c:pt idx="22">
                  <c:v>7.2</c:v>
                </c:pt>
                <c:pt idx="23">
                  <c:v>6.7</c:v>
                </c:pt>
                <c:pt idx="24">
                  <c:v>6.1</c:v>
                </c:pt>
                <c:pt idx="25">
                  <c:v>6.3</c:v>
                </c:pt>
                <c:pt idx="26">
                  <c:v>5.8</c:v>
                </c:pt>
                <c:pt idx="27">
                  <c:v>5.6</c:v>
                </c:pt>
                <c:pt idx="28">
                  <c:v>6</c:v>
                </c:pt>
                <c:pt idx="29">
                  <c:v>6.2</c:v>
                </c:pt>
                <c:pt idx="30">
                  <c:v>5.7</c:v>
                </c:pt>
                <c:pt idx="31">
                  <c:v>5.6</c:v>
                </c:pt>
                <c:pt idx="32">
                  <c:v>5.9</c:v>
                </c:pt>
                <c:pt idx="33">
                  <c:v>6.2</c:v>
                </c:pt>
                <c:pt idx="34">
                  <c:v>6.3</c:v>
                </c:pt>
                <c:pt idx="35">
                  <c:v>6.5</c:v>
                </c:pt>
                <c:pt idx="36">
                  <c:v>6.4</c:v>
                </c:pt>
                <c:pt idx="37">
                  <c:v>5.4</c:v>
                </c:pt>
                <c:pt idx="38">
                  <c:v>6.6</c:v>
                </c:pt>
                <c:pt idx="39">
                  <c:v>6.4</c:v>
                </c:pt>
                <c:pt idx="40">
                  <c:v>6.8</c:v>
                </c:pt>
                <c:pt idx="41">
                  <c:v>5.9</c:v>
                </c:pt>
                <c:pt idx="42">
                  <c:v>5.4</c:v>
                </c:pt>
                <c:pt idx="43">
                  <c:v>6.3</c:v>
                </c:pt>
                <c:pt idx="44">
                  <c:v>6.2</c:v>
                </c:pt>
                <c:pt idx="45">
                  <c:v>6</c:v>
                </c:pt>
                <c:pt idx="46">
                  <c:v>5.4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670912"/>
        <c:axId val="103672832"/>
      </c:scatterChart>
      <c:valAx>
        <c:axId val="103670912"/>
        <c:scaling>
          <c:orientation val="minMax"/>
          <c:min val="35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Pulse rate (p/s)</a:t>
                </a:r>
              </a:p>
            </c:rich>
          </c:tx>
          <c:layout>
            <c:manualLayout>
              <c:xMode val="edge"/>
              <c:yMode val="edge"/>
              <c:x val="0.46392888127477788"/>
              <c:y val="0.93192484959998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672832"/>
        <c:crosses val="autoZero"/>
        <c:crossBetween val="midCat"/>
        <c:majorUnit val="5"/>
      </c:valAx>
      <c:valAx>
        <c:axId val="103672832"/>
        <c:scaling>
          <c:orientation val="minMax"/>
          <c:max val="7.4"/>
          <c:min val="4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Dominant frequency (kHz)</a:t>
                </a:r>
              </a:p>
            </c:rich>
          </c:tx>
          <c:layout>
            <c:manualLayout>
              <c:xMode val="edge"/>
              <c:yMode val="edge"/>
              <c:x val="1.4998187988007776E-2"/>
              <c:y val="0.238139820151347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670912"/>
        <c:crosses val="autoZero"/>
        <c:crossBetween val="midCat"/>
        <c:maj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29064672355286"/>
          <c:y val="5.0879464939978948E-2"/>
          <c:w val="0.84145685764174871"/>
          <c:h val="0.79854344522724086"/>
        </c:manualLayout>
      </c:layout>
      <c:scatterChart>
        <c:scatterStyle val="lineMarker"/>
        <c:varyColors val="0"/>
        <c:ser>
          <c:idx val="0"/>
          <c:order val="0"/>
          <c:tx>
            <c:v>Florida (30)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43845243193973138"/>
                  <c:y val="3.6962656895610818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y = 0.0435x + 3.5764
r² = 0.657</a:t>
                    </a:r>
                  </a:p>
                </c:rich>
              </c:tx>
              <c:numFmt formatCode="General" sourceLinked="0"/>
            </c:trendlineLbl>
          </c:trendline>
          <c:xVal>
            <c:numRef>
              <c:f>scia!$G$20:$G$49</c:f>
              <c:numCache>
                <c:formatCode>General</c:formatCode>
                <c:ptCount val="30"/>
                <c:pt idx="0">
                  <c:v>60.6</c:v>
                </c:pt>
                <c:pt idx="1">
                  <c:v>57.2</c:v>
                </c:pt>
                <c:pt idx="2">
                  <c:v>62.4</c:v>
                </c:pt>
                <c:pt idx="3">
                  <c:v>60.8</c:v>
                </c:pt>
                <c:pt idx="4">
                  <c:v>76.599999999999994</c:v>
                </c:pt>
                <c:pt idx="5">
                  <c:v>64.2</c:v>
                </c:pt>
                <c:pt idx="6">
                  <c:v>54.6</c:v>
                </c:pt>
                <c:pt idx="7">
                  <c:v>58</c:v>
                </c:pt>
                <c:pt idx="8">
                  <c:v>54.6</c:v>
                </c:pt>
                <c:pt idx="9">
                  <c:v>51.2</c:v>
                </c:pt>
                <c:pt idx="10">
                  <c:v>59</c:v>
                </c:pt>
                <c:pt idx="11">
                  <c:v>59.2</c:v>
                </c:pt>
                <c:pt idx="12">
                  <c:v>59.2</c:v>
                </c:pt>
                <c:pt idx="13">
                  <c:v>50.2</c:v>
                </c:pt>
                <c:pt idx="14">
                  <c:v>56.8</c:v>
                </c:pt>
                <c:pt idx="15">
                  <c:v>68.8</c:v>
                </c:pt>
                <c:pt idx="16">
                  <c:v>57.6</c:v>
                </c:pt>
                <c:pt idx="17">
                  <c:v>69</c:v>
                </c:pt>
                <c:pt idx="18">
                  <c:v>56.4</c:v>
                </c:pt>
                <c:pt idx="19">
                  <c:v>41.8</c:v>
                </c:pt>
                <c:pt idx="20">
                  <c:v>60.8</c:v>
                </c:pt>
                <c:pt idx="21">
                  <c:v>62.1</c:v>
                </c:pt>
                <c:pt idx="22">
                  <c:v>75.7</c:v>
                </c:pt>
                <c:pt idx="23">
                  <c:v>57.2</c:v>
                </c:pt>
                <c:pt idx="24">
                  <c:v>48.5</c:v>
                </c:pt>
                <c:pt idx="25">
                  <c:v>58.8</c:v>
                </c:pt>
                <c:pt idx="26">
                  <c:v>74.8</c:v>
                </c:pt>
                <c:pt idx="27">
                  <c:v>55.4</c:v>
                </c:pt>
                <c:pt idx="28">
                  <c:v>45.8</c:v>
                </c:pt>
                <c:pt idx="29">
                  <c:v>44</c:v>
                </c:pt>
              </c:numCache>
            </c:numRef>
          </c:xVal>
          <c:yVal>
            <c:numRef>
              <c:f>scia!$H$20:$H$49</c:f>
              <c:numCache>
                <c:formatCode>General</c:formatCode>
                <c:ptCount val="30"/>
                <c:pt idx="0">
                  <c:v>6.5</c:v>
                </c:pt>
                <c:pt idx="1">
                  <c:v>6.3</c:v>
                </c:pt>
                <c:pt idx="2">
                  <c:v>6.3</c:v>
                </c:pt>
                <c:pt idx="3">
                  <c:v>6.5</c:v>
                </c:pt>
                <c:pt idx="4">
                  <c:v>7.2</c:v>
                </c:pt>
                <c:pt idx="5">
                  <c:v>6.7</c:v>
                </c:pt>
                <c:pt idx="6">
                  <c:v>6.1</c:v>
                </c:pt>
                <c:pt idx="7">
                  <c:v>6.3</c:v>
                </c:pt>
                <c:pt idx="8">
                  <c:v>5.8</c:v>
                </c:pt>
                <c:pt idx="9">
                  <c:v>5.6</c:v>
                </c:pt>
                <c:pt idx="10">
                  <c:v>6</c:v>
                </c:pt>
                <c:pt idx="11">
                  <c:v>6.2</c:v>
                </c:pt>
                <c:pt idx="12">
                  <c:v>5.7</c:v>
                </c:pt>
                <c:pt idx="13">
                  <c:v>5.6</c:v>
                </c:pt>
                <c:pt idx="14">
                  <c:v>5.9</c:v>
                </c:pt>
                <c:pt idx="15">
                  <c:v>6.2</c:v>
                </c:pt>
                <c:pt idx="16">
                  <c:v>6.3</c:v>
                </c:pt>
                <c:pt idx="17">
                  <c:v>6.5</c:v>
                </c:pt>
                <c:pt idx="18">
                  <c:v>6.4</c:v>
                </c:pt>
                <c:pt idx="19">
                  <c:v>5.4</c:v>
                </c:pt>
                <c:pt idx="20">
                  <c:v>6.6</c:v>
                </c:pt>
                <c:pt idx="21">
                  <c:v>6.4</c:v>
                </c:pt>
                <c:pt idx="22">
                  <c:v>6.8</c:v>
                </c:pt>
                <c:pt idx="23">
                  <c:v>5.9</c:v>
                </c:pt>
                <c:pt idx="24">
                  <c:v>5.4</c:v>
                </c:pt>
                <c:pt idx="25">
                  <c:v>6.3</c:v>
                </c:pt>
                <c:pt idx="26">
                  <c:v>6.2</c:v>
                </c:pt>
                <c:pt idx="27">
                  <c:v>6</c:v>
                </c:pt>
                <c:pt idx="28">
                  <c:v>5.4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66592"/>
        <c:axId val="103344000"/>
      </c:scatterChart>
      <c:valAx>
        <c:axId val="109566592"/>
        <c:scaling>
          <c:orientation val="minMax"/>
          <c:min val="35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Pulse rate (p/s)</a:t>
                </a:r>
              </a:p>
            </c:rich>
          </c:tx>
          <c:layout>
            <c:manualLayout>
              <c:xMode val="edge"/>
              <c:yMode val="edge"/>
              <c:x val="0.46392888127477788"/>
              <c:y val="0.931924846027909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344000"/>
        <c:crosses val="autoZero"/>
        <c:crossBetween val="midCat"/>
        <c:majorUnit val="5"/>
      </c:valAx>
      <c:valAx>
        <c:axId val="103344000"/>
        <c:scaling>
          <c:orientation val="minMax"/>
          <c:max val="7.4"/>
          <c:min val="4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Dominant frequency (kHz)</a:t>
                </a:r>
              </a:p>
            </c:rich>
          </c:tx>
          <c:layout>
            <c:manualLayout>
              <c:xMode val="edge"/>
              <c:yMode val="edge"/>
              <c:x val="1.4998187988007776E-2"/>
              <c:y val="0.255060246182098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66592"/>
        <c:crosses val="autoZero"/>
        <c:crossBetween val="midCat"/>
        <c:maj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noFill/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8.8396068844739176E-3"/>
                  <c:y val="0.41779043831125207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delicatula!$F$4:$F$9</c:f>
              <c:numCache>
                <c:formatCode>General</c:formatCode>
                <c:ptCount val="6"/>
                <c:pt idx="0">
                  <c:v>24.5</c:v>
                </c:pt>
                <c:pt idx="1">
                  <c:v>20.399999999999999</c:v>
                </c:pt>
                <c:pt idx="2">
                  <c:v>30.4</c:v>
                </c:pt>
                <c:pt idx="3">
                  <c:v>21.5</c:v>
                </c:pt>
                <c:pt idx="4">
                  <c:v>24.2</c:v>
                </c:pt>
                <c:pt idx="5">
                  <c:v>29.9</c:v>
                </c:pt>
              </c:numCache>
            </c:numRef>
          </c:xVal>
          <c:yVal>
            <c:numRef>
              <c:f>delicatula!$I$4:$I$9</c:f>
              <c:numCache>
                <c:formatCode>General</c:formatCode>
                <c:ptCount val="6"/>
                <c:pt idx="0">
                  <c:v>75.900000000000006</c:v>
                </c:pt>
                <c:pt idx="1">
                  <c:v>61.5</c:v>
                </c:pt>
                <c:pt idx="2">
                  <c:v>106.7</c:v>
                </c:pt>
                <c:pt idx="3">
                  <c:v>70</c:v>
                </c:pt>
                <c:pt idx="4">
                  <c:v>78.05</c:v>
                </c:pt>
                <c:pt idx="5">
                  <c:v>98.2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562944"/>
        <c:axId val="116536064"/>
      </c:scatterChart>
      <c:valAx>
        <c:axId val="116562944"/>
        <c:scaling>
          <c:orientation val="minMax"/>
          <c:max val="31"/>
          <c:min val="1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536064"/>
        <c:crosses val="autoZero"/>
        <c:crossBetween val="midCat"/>
        <c:majorUnit val="5"/>
      </c:valAx>
      <c:valAx>
        <c:axId val="116536064"/>
        <c:scaling>
          <c:orientation val="minMax"/>
          <c:min val="4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56294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 orientation="landscape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9748647224266"/>
          <c:y val="3.3631728410997805E-2"/>
          <c:w val="0.83286068366702681"/>
          <c:h val="0.7990492515560118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2.3554662050222445E-2"/>
                  <c:y val="0.42485523165403699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delicatula!$F$2:$F$28</c:f>
              <c:numCache>
                <c:formatCode>General</c:formatCode>
                <c:ptCount val="27"/>
                <c:pt idx="0">
                  <c:v>23</c:v>
                </c:pt>
                <c:pt idx="1">
                  <c:v>24.7</c:v>
                </c:pt>
                <c:pt idx="2">
                  <c:v>24.5</c:v>
                </c:pt>
                <c:pt idx="3">
                  <c:v>20.399999999999999</c:v>
                </c:pt>
                <c:pt idx="4">
                  <c:v>30.4</c:v>
                </c:pt>
                <c:pt idx="5">
                  <c:v>21.5</c:v>
                </c:pt>
                <c:pt idx="6">
                  <c:v>24.2</c:v>
                </c:pt>
                <c:pt idx="7">
                  <c:v>29.9</c:v>
                </c:pt>
                <c:pt idx="8">
                  <c:v>25.2</c:v>
                </c:pt>
                <c:pt idx="9">
                  <c:v>25.2</c:v>
                </c:pt>
                <c:pt idx="10">
                  <c:v>24.6</c:v>
                </c:pt>
                <c:pt idx="11">
                  <c:v>26</c:v>
                </c:pt>
                <c:pt idx="12">
                  <c:v>25.2</c:v>
                </c:pt>
                <c:pt idx="13">
                  <c:v>25.5</c:v>
                </c:pt>
                <c:pt idx="14">
                  <c:v>25</c:v>
                </c:pt>
                <c:pt idx="15">
                  <c:v>24.5</c:v>
                </c:pt>
                <c:pt idx="16">
                  <c:v>21.5</c:v>
                </c:pt>
                <c:pt idx="17">
                  <c:v>23.5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21.8</c:v>
                </c:pt>
                <c:pt idx="22">
                  <c:v>23</c:v>
                </c:pt>
                <c:pt idx="23">
                  <c:v>15.3</c:v>
                </c:pt>
                <c:pt idx="24">
                  <c:v>19</c:v>
                </c:pt>
                <c:pt idx="25">
                  <c:v>19</c:v>
                </c:pt>
                <c:pt idx="26">
                  <c:v>18.5</c:v>
                </c:pt>
              </c:numCache>
            </c:numRef>
          </c:xVal>
          <c:yVal>
            <c:numRef>
              <c:f>delicatula!$I$2:$I$28</c:f>
              <c:numCache>
                <c:formatCode>General</c:formatCode>
                <c:ptCount val="27"/>
                <c:pt idx="0">
                  <c:v>72.8</c:v>
                </c:pt>
                <c:pt idx="1">
                  <c:v>76.599999999999994</c:v>
                </c:pt>
                <c:pt idx="2">
                  <c:v>75.900000000000006</c:v>
                </c:pt>
                <c:pt idx="3">
                  <c:v>61.5</c:v>
                </c:pt>
                <c:pt idx="4">
                  <c:v>106.7</c:v>
                </c:pt>
                <c:pt idx="5">
                  <c:v>70</c:v>
                </c:pt>
                <c:pt idx="6">
                  <c:v>78.05</c:v>
                </c:pt>
                <c:pt idx="7">
                  <c:v>98.2</c:v>
                </c:pt>
                <c:pt idx="8">
                  <c:v>77.8</c:v>
                </c:pt>
                <c:pt idx="9">
                  <c:v>81</c:v>
                </c:pt>
                <c:pt idx="10">
                  <c:v>80.8</c:v>
                </c:pt>
                <c:pt idx="11">
                  <c:v>79.849999999999994</c:v>
                </c:pt>
                <c:pt idx="12">
                  <c:v>80.699999999999989</c:v>
                </c:pt>
                <c:pt idx="13">
                  <c:v>81.45</c:v>
                </c:pt>
                <c:pt idx="14">
                  <c:v>74.550000000000011</c:v>
                </c:pt>
                <c:pt idx="15">
                  <c:v>77.849999999999994</c:v>
                </c:pt>
                <c:pt idx="16">
                  <c:v>67.5</c:v>
                </c:pt>
                <c:pt idx="17">
                  <c:v>68.5</c:v>
                </c:pt>
                <c:pt idx="18">
                  <c:v>63.4</c:v>
                </c:pt>
                <c:pt idx="19">
                  <c:v>64.3</c:v>
                </c:pt>
                <c:pt idx="20">
                  <c:v>62</c:v>
                </c:pt>
                <c:pt idx="21">
                  <c:v>64.3</c:v>
                </c:pt>
                <c:pt idx="22">
                  <c:v>74.5</c:v>
                </c:pt>
                <c:pt idx="23">
                  <c:v>44.7</c:v>
                </c:pt>
                <c:pt idx="24">
                  <c:v>53.5</c:v>
                </c:pt>
                <c:pt idx="25">
                  <c:v>52.3</c:v>
                </c:pt>
                <c:pt idx="26">
                  <c:v>55.3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30656"/>
        <c:axId val="116632576"/>
      </c:scatterChart>
      <c:valAx>
        <c:axId val="116630656"/>
        <c:scaling>
          <c:orientation val="minMax"/>
          <c:max val="31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Temperature (°C)</a:t>
                </a:r>
                <a:endParaRPr 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632576"/>
        <c:crosses val="autoZero"/>
        <c:crossBetween val="midCat"/>
        <c:majorUnit val="5"/>
      </c:valAx>
      <c:valAx>
        <c:axId val="116632576"/>
        <c:scaling>
          <c:orientation val="minMax"/>
          <c:max val="110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Pulse rate (p/s)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63065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 orientation="landscape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38631649031294"/>
          <c:y val="5.1400554097404488E-2"/>
          <c:w val="0.82088446491358391"/>
          <c:h val="0.79139976468458684"/>
        </c:manualLayout>
      </c:layout>
      <c:scatterChart>
        <c:scatterStyle val="lineMarker"/>
        <c:varyColors val="0"/>
        <c:ser>
          <c:idx val="0"/>
          <c:order val="0"/>
          <c:tx>
            <c:v>Florida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33470384951881038"/>
                  <c:y val="7.4868401866433523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delicatula!$F$2:$F$28</c:f>
              <c:numCache>
                <c:formatCode>General</c:formatCode>
                <c:ptCount val="27"/>
                <c:pt idx="0">
                  <c:v>23</c:v>
                </c:pt>
                <c:pt idx="1">
                  <c:v>24.7</c:v>
                </c:pt>
                <c:pt idx="2">
                  <c:v>24.5</c:v>
                </c:pt>
                <c:pt idx="3">
                  <c:v>20.399999999999999</c:v>
                </c:pt>
                <c:pt idx="4">
                  <c:v>30.4</c:v>
                </c:pt>
                <c:pt idx="5">
                  <c:v>21.5</c:v>
                </c:pt>
                <c:pt idx="6">
                  <c:v>24.2</c:v>
                </c:pt>
                <c:pt idx="7">
                  <c:v>29.9</c:v>
                </c:pt>
                <c:pt idx="8">
                  <c:v>25.2</c:v>
                </c:pt>
                <c:pt idx="9">
                  <c:v>25.2</c:v>
                </c:pt>
                <c:pt idx="10">
                  <c:v>24.6</c:v>
                </c:pt>
                <c:pt idx="11">
                  <c:v>26</c:v>
                </c:pt>
                <c:pt idx="12">
                  <c:v>25.2</c:v>
                </c:pt>
                <c:pt idx="13">
                  <c:v>25.5</c:v>
                </c:pt>
                <c:pt idx="14">
                  <c:v>25</c:v>
                </c:pt>
                <c:pt idx="15">
                  <c:v>24.5</c:v>
                </c:pt>
                <c:pt idx="16">
                  <c:v>21.5</c:v>
                </c:pt>
                <c:pt idx="17">
                  <c:v>23.5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21.8</c:v>
                </c:pt>
                <c:pt idx="22">
                  <c:v>23</c:v>
                </c:pt>
                <c:pt idx="23">
                  <c:v>15.3</c:v>
                </c:pt>
                <c:pt idx="24">
                  <c:v>19</c:v>
                </c:pt>
                <c:pt idx="25">
                  <c:v>19</c:v>
                </c:pt>
                <c:pt idx="26">
                  <c:v>18.5</c:v>
                </c:pt>
              </c:numCache>
            </c:numRef>
          </c:xVal>
          <c:yVal>
            <c:numRef>
              <c:f>delicatula!$I$2:$I$28</c:f>
              <c:numCache>
                <c:formatCode>General</c:formatCode>
                <c:ptCount val="27"/>
                <c:pt idx="0">
                  <c:v>72.8</c:v>
                </c:pt>
                <c:pt idx="1">
                  <c:v>76.599999999999994</c:v>
                </c:pt>
                <c:pt idx="2">
                  <c:v>75.900000000000006</c:v>
                </c:pt>
                <c:pt idx="3">
                  <c:v>61.5</c:v>
                </c:pt>
                <c:pt idx="4">
                  <c:v>106.7</c:v>
                </c:pt>
                <c:pt idx="5">
                  <c:v>70</c:v>
                </c:pt>
                <c:pt idx="6">
                  <c:v>78.05</c:v>
                </c:pt>
                <c:pt idx="7">
                  <c:v>98.2</c:v>
                </c:pt>
                <c:pt idx="8">
                  <c:v>77.8</c:v>
                </c:pt>
                <c:pt idx="9">
                  <c:v>81</c:v>
                </c:pt>
                <c:pt idx="10">
                  <c:v>80.8</c:v>
                </c:pt>
                <c:pt idx="11">
                  <c:v>79.849999999999994</c:v>
                </c:pt>
                <c:pt idx="12">
                  <c:v>80.699999999999989</c:v>
                </c:pt>
                <c:pt idx="13">
                  <c:v>81.45</c:v>
                </c:pt>
                <c:pt idx="14">
                  <c:v>74.550000000000011</c:v>
                </c:pt>
                <c:pt idx="15">
                  <c:v>77.849999999999994</c:v>
                </c:pt>
                <c:pt idx="16">
                  <c:v>67.5</c:v>
                </c:pt>
                <c:pt idx="17">
                  <c:v>68.5</c:v>
                </c:pt>
                <c:pt idx="18">
                  <c:v>63.4</c:v>
                </c:pt>
                <c:pt idx="19">
                  <c:v>64.3</c:v>
                </c:pt>
                <c:pt idx="20">
                  <c:v>62</c:v>
                </c:pt>
                <c:pt idx="21">
                  <c:v>64.3</c:v>
                </c:pt>
                <c:pt idx="22">
                  <c:v>74.5</c:v>
                </c:pt>
                <c:pt idx="23">
                  <c:v>44.7</c:v>
                </c:pt>
                <c:pt idx="24">
                  <c:v>53.5</c:v>
                </c:pt>
                <c:pt idx="25">
                  <c:v>52.3</c:v>
                </c:pt>
                <c:pt idx="26">
                  <c:v>55.3</c:v>
                </c:pt>
              </c:numCache>
            </c:numRef>
          </c:yVal>
          <c:smooth val="0"/>
        </c:ser>
        <c:ser>
          <c:idx val="1"/>
          <c:order val="1"/>
          <c:tx>
            <c:v>Louisiana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C0504D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xVal>
            <c:numRef>
              <c:f>delicatula!$F$29</c:f>
              <c:numCache>
                <c:formatCode>General</c:formatCode>
                <c:ptCount val="1"/>
                <c:pt idx="0">
                  <c:v>26</c:v>
                </c:pt>
              </c:numCache>
            </c:numRef>
          </c:xVal>
          <c:yVal>
            <c:numRef>
              <c:f>delicatula!$I$29</c:f>
              <c:numCache>
                <c:formatCode>General</c:formatCode>
                <c:ptCount val="1"/>
                <c:pt idx="0">
                  <c:v>81.3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17600"/>
        <c:axId val="116619904"/>
      </c:scatterChart>
      <c:valAx>
        <c:axId val="116617600"/>
        <c:scaling>
          <c:orientation val="minMax"/>
          <c:max val="35"/>
          <c:min val="1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Temperature (°C)</a:t>
                </a:r>
                <a:endParaRPr 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619904"/>
        <c:crosses val="autoZero"/>
        <c:crossBetween val="midCat"/>
      </c:valAx>
      <c:valAx>
        <c:axId val="116619904"/>
        <c:scaling>
          <c:orientation val="minMax"/>
          <c:max val="110"/>
          <c:min val="3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61760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9632555255637452"/>
          <c:y val="0.53608427812502812"/>
          <c:w val="0.21856887782455259"/>
          <c:h val="0.19931343633592191"/>
        </c:manualLayout>
      </c:layout>
      <c:overlay val="0"/>
      <c:spPr>
        <a:noFill/>
        <a:ln w="12700">
          <a:solidFill>
            <a:srgbClr val="00009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1" l="0.70000000000000095" r="0.70000000000000095" t="0.750000000000001" header="0.3" footer="0.3"/>
    <c:pageSetup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11671697874227"/>
          <c:y val="4.716777069532975E-2"/>
          <c:w val="0.85152746635147425"/>
          <c:h val="0.78515471973770268"/>
        </c:manualLayout>
      </c:layout>
      <c:scatterChart>
        <c:scatterStyle val="lineMarker"/>
        <c:varyColors val="0"/>
        <c:ser>
          <c:idx val="0"/>
          <c:order val="0"/>
          <c:tx>
            <c:v>Florida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3711954571362226"/>
                  <c:y val="9.1016703141333699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delicatula!$I$2:$I$25</c:f>
              <c:numCache>
                <c:formatCode>General</c:formatCode>
                <c:ptCount val="24"/>
                <c:pt idx="0">
                  <c:v>72.8</c:v>
                </c:pt>
                <c:pt idx="1">
                  <c:v>76.599999999999994</c:v>
                </c:pt>
                <c:pt idx="2">
                  <c:v>75.900000000000006</c:v>
                </c:pt>
                <c:pt idx="3">
                  <c:v>61.5</c:v>
                </c:pt>
                <c:pt idx="4">
                  <c:v>106.7</c:v>
                </c:pt>
                <c:pt idx="5">
                  <c:v>70</c:v>
                </c:pt>
                <c:pt idx="6">
                  <c:v>78.05</c:v>
                </c:pt>
                <c:pt idx="7">
                  <c:v>98.2</c:v>
                </c:pt>
                <c:pt idx="8">
                  <c:v>77.8</c:v>
                </c:pt>
                <c:pt idx="9">
                  <c:v>81</c:v>
                </c:pt>
                <c:pt idx="10">
                  <c:v>80.8</c:v>
                </c:pt>
                <c:pt idx="11">
                  <c:v>79.849999999999994</c:v>
                </c:pt>
                <c:pt idx="12">
                  <c:v>80.699999999999989</c:v>
                </c:pt>
                <c:pt idx="13">
                  <c:v>81.45</c:v>
                </c:pt>
                <c:pt idx="14">
                  <c:v>74.550000000000011</c:v>
                </c:pt>
                <c:pt idx="15">
                  <c:v>77.849999999999994</c:v>
                </c:pt>
                <c:pt idx="16">
                  <c:v>67.5</c:v>
                </c:pt>
                <c:pt idx="17">
                  <c:v>68.5</c:v>
                </c:pt>
                <c:pt idx="18">
                  <c:v>63.4</c:v>
                </c:pt>
                <c:pt idx="19">
                  <c:v>64.3</c:v>
                </c:pt>
                <c:pt idx="20">
                  <c:v>62</c:v>
                </c:pt>
                <c:pt idx="21">
                  <c:v>64.3</c:v>
                </c:pt>
                <c:pt idx="22">
                  <c:v>74.5</c:v>
                </c:pt>
                <c:pt idx="23">
                  <c:v>44.7</c:v>
                </c:pt>
              </c:numCache>
            </c:numRef>
          </c:xVal>
          <c:yVal>
            <c:numRef>
              <c:f>delicatula!$J$2:$J$25</c:f>
              <c:numCache>
                <c:formatCode>General</c:formatCode>
                <c:ptCount val="24"/>
                <c:pt idx="0">
                  <c:v>5.4</c:v>
                </c:pt>
                <c:pt idx="1">
                  <c:v>5.4</c:v>
                </c:pt>
                <c:pt idx="2">
                  <c:v>5.8</c:v>
                </c:pt>
                <c:pt idx="3">
                  <c:v>5.0999999999999996</c:v>
                </c:pt>
                <c:pt idx="4">
                  <c:v>6.2</c:v>
                </c:pt>
                <c:pt idx="5">
                  <c:v>5.9</c:v>
                </c:pt>
                <c:pt idx="6">
                  <c:v>5.8</c:v>
                </c:pt>
                <c:pt idx="7">
                  <c:v>6</c:v>
                </c:pt>
                <c:pt idx="8">
                  <c:v>5</c:v>
                </c:pt>
                <c:pt idx="9">
                  <c:v>5.8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5.8</c:v>
                </c:pt>
                <c:pt idx="14">
                  <c:v>5.7</c:v>
                </c:pt>
                <c:pt idx="15">
                  <c:v>5.6</c:v>
                </c:pt>
                <c:pt idx="16">
                  <c:v>5.6</c:v>
                </c:pt>
                <c:pt idx="17">
                  <c:v>5.2</c:v>
                </c:pt>
                <c:pt idx="18">
                  <c:v>4.4000000000000004</c:v>
                </c:pt>
                <c:pt idx="19">
                  <c:v>5</c:v>
                </c:pt>
                <c:pt idx="20">
                  <c:v>4.8</c:v>
                </c:pt>
                <c:pt idx="21">
                  <c:v>5</c:v>
                </c:pt>
                <c:pt idx="22">
                  <c:v>5.7</c:v>
                </c:pt>
                <c:pt idx="23">
                  <c:v>3.8</c:v>
                </c:pt>
              </c:numCache>
            </c:numRef>
          </c:yVal>
          <c:smooth val="0"/>
        </c:ser>
        <c:ser>
          <c:idx val="1"/>
          <c:order val="1"/>
          <c:tx>
            <c:v>Louisiana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C0504D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xVal>
            <c:numRef>
              <c:f>delicatula!$I$29</c:f>
              <c:numCache>
                <c:formatCode>General</c:formatCode>
                <c:ptCount val="1"/>
                <c:pt idx="0">
                  <c:v>81.3</c:v>
                </c:pt>
              </c:numCache>
            </c:numRef>
          </c:xVal>
          <c:yVal>
            <c:numRef>
              <c:f>delicatula!$J$29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16896"/>
        <c:axId val="116419200"/>
      </c:scatterChart>
      <c:valAx>
        <c:axId val="116416896"/>
        <c:scaling>
          <c:orientation val="minMax"/>
          <c:min val="3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Pulse rate (p/s)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419200"/>
        <c:crosses val="autoZero"/>
        <c:crossBetween val="midCat"/>
      </c:valAx>
      <c:valAx>
        <c:axId val="116419200"/>
        <c:scaling>
          <c:orientation val="minMax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Dominant frequency (kHz)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416896"/>
        <c:crosses val="autoZero"/>
        <c:crossBetween val="midCat"/>
        <c:majorUnit val="0.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5976158358691219"/>
          <c:y val="0.55404364664207184"/>
          <c:w val="0.26892451192604905"/>
          <c:h val="0.21433034157443609"/>
        </c:manualLayout>
      </c:layout>
      <c:overlay val="0"/>
      <c:spPr>
        <a:noFill/>
        <a:ln w="12700">
          <a:solidFill>
            <a:srgbClr val="00009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21538294942995"/>
          <c:y val="3.7730100251230067E-2"/>
          <c:w val="0.83816220785523088"/>
          <c:h val="0.7943926741404122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2.9665496135183496E-2"/>
                  <c:y val="0.4530890060760753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delicatula!$I$2:$I$28</c:f>
              <c:numCache>
                <c:formatCode>General</c:formatCode>
                <c:ptCount val="27"/>
                <c:pt idx="0">
                  <c:v>72.8</c:v>
                </c:pt>
                <c:pt idx="1">
                  <c:v>76.599999999999994</c:v>
                </c:pt>
                <c:pt idx="2">
                  <c:v>75.900000000000006</c:v>
                </c:pt>
                <c:pt idx="3">
                  <c:v>61.5</c:v>
                </c:pt>
                <c:pt idx="4">
                  <c:v>106.7</c:v>
                </c:pt>
                <c:pt idx="5">
                  <c:v>70</c:v>
                </c:pt>
                <c:pt idx="6">
                  <c:v>78.05</c:v>
                </c:pt>
                <c:pt idx="7">
                  <c:v>98.2</c:v>
                </c:pt>
                <c:pt idx="8">
                  <c:v>77.8</c:v>
                </c:pt>
                <c:pt idx="9">
                  <c:v>81</c:v>
                </c:pt>
                <c:pt idx="10">
                  <c:v>80.8</c:v>
                </c:pt>
                <c:pt idx="11">
                  <c:v>79.849999999999994</c:v>
                </c:pt>
                <c:pt idx="12">
                  <c:v>80.699999999999989</c:v>
                </c:pt>
                <c:pt idx="13">
                  <c:v>81.45</c:v>
                </c:pt>
                <c:pt idx="14">
                  <c:v>74.550000000000011</c:v>
                </c:pt>
                <c:pt idx="15">
                  <c:v>77.849999999999994</c:v>
                </c:pt>
                <c:pt idx="16">
                  <c:v>67.5</c:v>
                </c:pt>
                <c:pt idx="17">
                  <c:v>68.5</c:v>
                </c:pt>
                <c:pt idx="18">
                  <c:v>63.4</c:v>
                </c:pt>
                <c:pt idx="19">
                  <c:v>64.3</c:v>
                </c:pt>
                <c:pt idx="20">
                  <c:v>62</c:v>
                </c:pt>
                <c:pt idx="21">
                  <c:v>64.3</c:v>
                </c:pt>
                <c:pt idx="22">
                  <c:v>74.5</c:v>
                </c:pt>
                <c:pt idx="23">
                  <c:v>44.7</c:v>
                </c:pt>
                <c:pt idx="24">
                  <c:v>53.5</c:v>
                </c:pt>
                <c:pt idx="25">
                  <c:v>52.3</c:v>
                </c:pt>
                <c:pt idx="26">
                  <c:v>55.3</c:v>
                </c:pt>
              </c:numCache>
            </c:numRef>
          </c:xVal>
          <c:yVal>
            <c:numRef>
              <c:f>delicatula!$J$2:$J$28</c:f>
              <c:numCache>
                <c:formatCode>General</c:formatCode>
                <c:ptCount val="27"/>
                <c:pt idx="0">
                  <c:v>5.4</c:v>
                </c:pt>
                <c:pt idx="1">
                  <c:v>5.4</c:v>
                </c:pt>
                <c:pt idx="2">
                  <c:v>5.8</c:v>
                </c:pt>
                <c:pt idx="3">
                  <c:v>5.0999999999999996</c:v>
                </c:pt>
                <c:pt idx="4">
                  <c:v>6.2</c:v>
                </c:pt>
                <c:pt idx="5">
                  <c:v>5.9</c:v>
                </c:pt>
                <c:pt idx="6">
                  <c:v>5.8</c:v>
                </c:pt>
                <c:pt idx="7">
                  <c:v>6</c:v>
                </c:pt>
                <c:pt idx="8">
                  <c:v>5</c:v>
                </c:pt>
                <c:pt idx="9">
                  <c:v>5.8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5.8</c:v>
                </c:pt>
                <c:pt idx="14">
                  <c:v>5.7</c:v>
                </c:pt>
                <c:pt idx="15">
                  <c:v>5.6</c:v>
                </c:pt>
                <c:pt idx="16">
                  <c:v>5.6</c:v>
                </c:pt>
                <c:pt idx="17">
                  <c:v>5.2</c:v>
                </c:pt>
                <c:pt idx="18">
                  <c:v>4.4000000000000004</c:v>
                </c:pt>
                <c:pt idx="19">
                  <c:v>5</c:v>
                </c:pt>
                <c:pt idx="20">
                  <c:v>4.8</c:v>
                </c:pt>
                <c:pt idx="21">
                  <c:v>5</c:v>
                </c:pt>
                <c:pt idx="22">
                  <c:v>5.7</c:v>
                </c:pt>
                <c:pt idx="23">
                  <c:v>3.8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398720"/>
        <c:axId val="116835072"/>
      </c:scatterChart>
      <c:valAx>
        <c:axId val="116398720"/>
        <c:scaling>
          <c:orientation val="minMax"/>
          <c:max val="110"/>
          <c:min val="4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Pulse rate (p/s)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835072"/>
        <c:crosses val="autoZero"/>
        <c:crossBetween val="midCat"/>
      </c:valAx>
      <c:valAx>
        <c:axId val="116835072"/>
        <c:scaling>
          <c:orientation val="minMax"/>
          <c:min val="3.5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Dominant frequency (kHz)</a:t>
                </a:r>
              </a:p>
            </c:rich>
          </c:tx>
          <c:layout>
            <c:manualLayout>
              <c:xMode val="edge"/>
              <c:yMode val="edge"/>
              <c:x val="6.2026824250112148E-3"/>
              <c:y val="0.202876507525166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39872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22" l="0.70000000000000018" r="0.70000000000000018" t="0.75000000000000022" header="0.3000000000000001" footer="0.3000000000000001"/>
    <c:pageSetup orientation="landscape"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16926341654102"/>
          <c:y val="2.9451945466064392E-2"/>
          <c:w val="0.83286068366702681"/>
          <c:h val="0.7990492515560120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9.1048193443904624E-3"/>
                  <c:y val="0.4584595891030862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delicatula!$F$2:$F$69</c:f>
              <c:numCache>
                <c:formatCode>General</c:formatCode>
                <c:ptCount val="68"/>
                <c:pt idx="0">
                  <c:v>23</c:v>
                </c:pt>
                <c:pt idx="1">
                  <c:v>24.7</c:v>
                </c:pt>
                <c:pt idx="2">
                  <c:v>24.5</c:v>
                </c:pt>
                <c:pt idx="3">
                  <c:v>20.399999999999999</c:v>
                </c:pt>
                <c:pt idx="4">
                  <c:v>30.4</c:v>
                </c:pt>
                <c:pt idx="5">
                  <c:v>21.5</c:v>
                </c:pt>
                <c:pt idx="6">
                  <c:v>24.2</c:v>
                </c:pt>
                <c:pt idx="7">
                  <c:v>29.9</c:v>
                </c:pt>
                <c:pt idx="8">
                  <c:v>25.2</c:v>
                </c:pt>
                <c:pt idx="9">
                  <c:v>25.2</c:v>
                </c:pt>
                <c:pt idx="10">
                  <c:v>24.6</c:v>
                </c:pt>
                <c:pt idx="11">
                  <c:v>26</c:v>
                </c:pt>
                <c:pt idx="12">
                  <c:v>25.2</c:v>
                </c:pt>
                <c:pt idx="13">
                  <c:v>25.5</c:v>
                </c:pt>
                <c:pt idx="14">
                  <c:v>25</c:v>
                </c:pt>
                <c:pt idx="15">
                  <c:v>24.5</c:v>
                </c:pt>
                <c:pt idx="16">
                  <c:v>21.5</c:v>
                </c:pt>
                <c:pt idx="17">
                  <c:v>23.5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21.8</c:v>
                </c:pt>
                <c:pt idx="22">
                  <c:v>23</c:v>
                </c:pt>
                <c:pt idx="23">
                  <c:v>15.3</c:v>
                </c:pt>
                <c:pt idx="24">
                  <c:v>19</c:v>
                </c:pt>
                <c:pt idx="25">
                  <c:v>19</c:v>
                </c:pt>
                <c:pt idx="26">
                  <c:v>18.5</c:v>
                </c:pt>
                <c:pt idx="27">
                  <c:v>26</c:v>
                </c:pt>
                <c:pt idx="28">
                  <c:v>18.899999999999999</c:v>
                </c:pt>
                <c:pt idx="29">
                  <c:v>19.2</c:v>
                </c:pt>
                <c:pt idx="30">
                  <c:v>17</c:v>
                </c:pt>
                <c:pt idx="31">
                  <c:v>17</c:v>
                </c:pt>
                <c:pt idx="32">
                  <c:v>19.5</c:v>
                </c:pt>
                <c:pt idx="33">
                  <c:v>20.3</c:v>
                </c:pt>
                <c:pt idx="34">
                  <c:v>20.8</c:v>
                </c:pt>
                <c:pt idx="35">
                  <c:v>18.100000000000001</c:v>
                </c:pt>
                <c:pt idx="36">
                  <c:v>21.3</c:v>
                </c:pt>
                <c:pt idx="37">
                  <c:v>21.4</c:v>
                </c:pt>
                <c:pt idx="38">
                  <c:v>19.8</c:v>
                </c:pt>
                <c:pt idx="39">
                  <c:v>19.8</c:v>
                </c:pt>
                <c:pt idx="40">
                  <c:v>19.8</c:v>
                </c:pt>
                <c:pt idx="41">
                  <c:v>21.1</c:v>
                </c:pt>
                <c:pt idx="42">
                  <c:v>21.1</c:v>
                </c:pt>
                <c:pt idx="43">
                  <c:v>19.5</c:v>
                </c:pt>
                <c:pt idx="44">
                  <c:v>21.5</c:v>
                </c:pt>
                <c:pt idx="45">
                  <c:v>20.7</c:v>
                </c:pt>
                <c:pt idx="46">
                  <c:v>17.7</c:v>
                </c:pt>
                <c:pt idx="47">
                  <c:v>18.5</c:v>
                </c:pt>
                <c:pt idx="48">
                  <c:v>19.600000000000001</c:v>
                </c:pt>
                <c:pt idx="49">
                  <c:v>18.5</c:v>
                </c:pt>
                <c:pt idx="50">
                  <c:v>19</c:v>
                </c:pt>
                <c:pt idx="51">
                  <c:v>19.600000000000001</c:v>
                </c:pt>
                <c:pt idx="52">
                  <c:v>19.2</c:v>
                </c:pt>
                <c:pt idx="53">
                  <c:v>19.100000000000001</c:v>
                </c:pt>
                <c:pt idx="54">
                  <c:v>19</c:v>
                </c:pt>
                <c:pt idx="55">
                  <c:v>19.2</c:v>
                </c:pt>
                <c:pt idx="56">
                  <c:v>19.100000000000001</c:v>
                </c:pt>
                <c:pt idx="57">
                  <c:v>19</c:v>
                </c:pt>
                <c:pt idx="58">
                  <c:v>23.8</c:v>
                </c:pt>
                <c:pt idx="59">
                  <c:v>25.5</c:v>
                </c:pt>
                <c:pt idx="60">
                  <c:v>26</c:v>
                </c:pt>
                <c:pt idx="61">
                  <c:v>26</c:v>
                </c:pt>
                <c:pt idx="62">
                  <c:v>26</c:v>
                </c:pt>
                <c:pt idx="63">
                  <c:v>26</c:v>
                </c:pt>
                <c:pt idx="64">
                  <c:v>25.5</c:v>
                </c:pt>
                <c:pt idx="65">
                  <c:v>25.5</c:v>
                </c:pt>
                <c:pt idx="66">
                  <c:v>25.5</c:v>
                </c:pt>
                <c:pt idx="67">
                  <c:v>25</c:v>
                </c:pt>
              </c:numCache>
            </c:numRef>
          </c:xVal>
          <c:yVal>
            <c:numRef>
              <c:f>delicatula!$I$2:$I$69</c:f>
              <c:numCache>
                <c:formatCode>General</c:formatCode>
                <c:ptCount val="68"/>
                <c:pt idx="0">
                  <c:v>72.8</c:v>
                </c:pt>
                <c:pt idx="1">
                  <c:v>76.599999999999994</c:v>
                </c:pt>
                <c:pt idx="2">
                  <c:v>75.900000000000006</c:v>
                </c:pt>
                <c:pt idx="3">
                  <c:v>61.5</c:v>
                </c:pt>
                <c:pt idx="4">
                  <c:v>106.7</c:v>
                </c:pt>
                <c:pt idx="5">
                  <c:v>70</c:v>
                </c:pt>
                <c:pt idx="6">
                  <c:v>78.05</c:v>
                </c:pt>
                <c:pt idx="7">
                  <c:v>98.2</c:v>
                </c:pt>
                <c:pt idx="8">
                  <c:v>77.8</c:v>
                </c:pt>
                <c:pt idx="9">
                  <c:v>81</c:v>
                </c:pt>
                <c:pt idx="10">
                  <c:v>80.8</c:v>
                </c:pt>
                <c:pt idx="11">
                  <c:v>79.849999999999994</c:v>
                </c:pt>
                <c:pt idx="12">
                  <c:v>80.699999999999989</c:v>
                </c:pt>
                <c:pt idx="13">
                  <c:v>81.45</c:v>
                </c:pt>
                <c:pt idx="14">
                  <c:v>74.550000000000011</c:v>
                </c:pt>
                <c:pt idx="15">
                  <c:v>77.849999999999994</c:v>
                </c:pt>
                <c:pt idx="16">
                  <c:v>67.5</c:v>
                </c:pt>
                <c:pt idx="17">
                  <c:v>68.5</c:v>
                </c:pt>
                <c:pt idx="18">
                  <c:v>63.4</c:v>
                </c:pt>
                <c:pt idx="19">
                  <c:v>64.3</c:v>
                </c:pt>
                <c:pt idx="20">
                  <c:v>62</c:v>
                </c:pt>
                <c:pt idx="21">
                  <c:v>64.3</c:v>
                </c:pt>
                <c:pt idx="22">
                  <c:v>74.5</c:v>
                </c:pt>
                <c:pt idx="23">
                  <c:v>44.7</c:v>
                </c:pt>
                <c:pt idx="24">
                  <c:v>53.5</c:v>
                </c:pt>
                <c:pt idx="25">
                  <c:v>52.3</c:v>
                </c:pt>
                <c:pt idx="26">
                  <c:v>55.3</c:v>
                </c:pt>
                <c:pt idx="27">
                  <c:v>81.3</c:v>
                </c:pt>
                <c:pt idx="28" formatCode="0.0">
                  <c:v>53.921568627450981</c:v>
                </c:pt>
                <c:pt idx="29" formatCode="0.0">
                  <c:v>56.886227544910177</c:v>
                </c:pt>
                <c:pt idx="30" formatCode="0.0">
                  <c:v>54.755043227665709</c:v>
                </c:pt>
                <c:pt idx="31" formatCode="0.0">
                  <c:v>54.662379421221864</c:v>
                </c:pt>
                <c:pt idx="32" formatCode="0.0">
                  <c:v>57.268722466960348</c:v>
                </c:pt>
                <c:pt idx="33" formatCode="0.0">
                  <c:v>59.13978494623656</c:v>
                </c:pt>
                <c:pt idx="34" formatCode="0.0">
                  <c:v>60.185185185185183</c:v>
                </c:pt>
                <c:pt idx="35" formatCode="0.0">
                  <c:v>50.980392156862742</c:v>
                </c:pt>
                <c:pt idx="36" formatCode="0.0">
                  <c:v>64.285714285714278</c:v>
                </c:pt>
                <c:pt idx="37" formatCode="0.0">
                  <c:v>69.37561942517344</c:v>
                </c:pt>
                <c:pt idx="38" formatCode="0.0">
                  <c:v>56.701030927835049</c:v>
                </c:pt>
                <c:pt idx="39" formatCode="0.0">
                  <c:v>57.471264367816097</c:v>
                </c:pt>
                <c:pt idx="40" formatCode="0.0">
                  <c:v>57.851239669421489</c:v>
                </c:pt>
                <c:pt idx="41" formatCode="0.0">
                  <c:v>64.516129032258064</c:v>
                </c:pt>
                <c:pt idx="42" formatCode="0.0">
                  <c:v>64.86486486486487</c:v>
                </c:pt>
                <c:pt idx="43" formatCode="0.0">
                  <c:v>56.497175141242941</c:v>
                </c:pt>
                <c:pt idx="44" formatCode="0.0">
                  <c:v>63.636363636363633</c:v>
                </c:pt>
                <c:pt idx="45" formatCode="0.0">
                  <c:v>63.380281690140848</c:v>
                </c:pt>
                <c:pt idx="46" formatCode="0.0">
                  <c:v>47.393364928909953</c:v>
                </c:pt>
                <c:pt idx="47" formatCode="0.0">
                  <c:v>53.846153846153847</c:v>
                </c:pt>
                <c:pt idx="48" formatCode="0.0">
                  <c:v>55.214723926380366</c:v>
                </c:pt>
                <c:pt idx="49" formatCode="0.0">
                  <c:v>53.140096618357489</c:v>
                </c:pt>
                <c:pt idx="50" formatCode="0.0">
                  <c:v>56.521739130434781</c:v>
                </c:pt>
                <c:pt idx="51" formatCode="0.0">
                  <c:v>56.410256410256409</c:v>
                </c:pt>
                <c:pt idx="52" formatCode="0.0">
                  <c:v>54.054054054054056</c:v>
                </c:pt>
                <c:pt idx="53" formatCode="0.0">
                  <c:v>55.555555555555557</c:v>
                </c:pt>
                <c:pt idx="54" formatCode="0.0">
                  <c:v>53.846153846153847</c:v>
                </c:pt>
                <c:pt idx="55" formatCode="0.0">
                  <c:v>56.410256410256409</c:v>
                </c:pt>
                <c:pt idx="56" formatCode="0.0">
                  <c:v>56.81818181818182</c:v>
                </c:pt>
                <c:pt idx="57" formatCode="0.0">
                  <c:v>57.522123893805308</c:v>
                </c:pt>
                <c:pt idx="58" formatCode="0.0">
                  <c:v>76.923076923076934</c:v>
                </c:pt>
                <c:pt idx="59" formatCode="0.0">
                  <c:v>83.333333333333343</c:v>
                </c:pt>
                <c:pt idx="60" formatCode="0.0">
                  <c:v>79.207920792079207</c:v>
                </c:pt>
                <c:pt idx="61" formatCode="0.0">
                  <c:v>83.333333333333343</c:v>
                </c:pt>
                <c:pt idx="62" formatCode="0.0">
                  <c:v>77.922077922077918</c:v>
                </c:pt>
                <c:pt idx="63" formatCode="0.0">
                  <c:v>77.922077922077918</c:v>
                </c:pt>
                <c:pt idx="64" formatCode="0.0">
                  <c:v>79.207920792079207</c:v>
                </c:pt>
                <c:pt idx="65" formatCode="0.0">
                  <c:v>76.3888888888889</c:v>
                </c:pt>
                <c:pt idx="66" formatCode="0.0">
                  <c:v>81.632653061224488</c:v>
                </c:pt>
                <c:pt idx="67" formatCode="0.0">
                  <c:v>77.519379844961236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54912"/>
        <c:axId val="116456832"/>
      </c:scatterChart>
      <c:valAx>
        <c:axId val="116454912"/>
        <c:scaling>
          <c:orientation val="minMax"/>
          <c:max val="31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Temperature (°C)</a:t>
                </a:r>
                <a:endParaRPr 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456832"/>
        <c:crosses val="autoZero"/>
        <c:crossBetween val="midCat"/>
        <c:majorUnit val="5"/>
      </c:valAx>
      <c:valAx>
        <c:axId val="116456832"/>
        <c:scaling>
          <c:orientation val="minMax"/>
          <c:max val="110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Pulse rate (p/s)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454912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22" l="0.70000000000000018" r="0.70000000000000018" t="0.75000000000000022" header="0.3000000000000001" footer="0.3000000000000001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877296587926505E-2"/>
          <c:y val="7.4548702245552628E-2"/>
          <c:w val="0.88337970253718356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26443709968352719"/>
                  <c:y val="0.3092654336101740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exigua!$F$34:$F$158</c:f>
              <c:numCache>
                <c:formatCode>0.0</c:formatCode>
                <c:ptCount val="125"/>
                <c:pt idx="0">
                  <c:v>21.11111111</c:v>
                </c:pt>
                <c:pt idx="1">
                  <c:v>18.88888889</c:v>
                </c:pt>
                <c:pt idx="2">
                  <c:v>18.88888889</c:v>
                </c:pt>
                <c:pt idx="3">
                  <c:v>18.25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22.2</c:v>
                </c:pt>
                <c:pt idx="16">
                  <c:v>21.1</c:v>
                </c:pt>
                <c:pt idx="17">
                  <c:v>21.1</c:v>
                </c:pt>
                <c:pt idx="18">
                  <c:v>21.1</c:v>
                </c:pt>
                <c:pt idx="19">
                  <c:v>21.1</c:v>
                </c:pt>
                <c:pt idx="20">
                  <c:v>21.1</c:v>
                </c:pt>
                <c:pt idx="21">
                  <c:v>21.1</c:v>
                </c:pt>
                <c:pt idx="22">
                  <c:v>21.6</c:v>
                </c:pt>
                <c:pt idx="23">
                  <c:v>25.4</c:v>
                </c:pt>
                <c:pt idx="24">
                  <c:v>25.4</c:v>
                </c:pt>
                <c:pt idx="25">
                  <c:v>25.4</c:v>
                </c:pt>
                <c:pt idx="26" formatCode="General">
                  <c:v>22.9</c:v>
                </c:pt>
                <c:pt idx="27" formatCode="General">
                  <c:v>21.7</c:v>
                </c:pt>
                <c:pt idx="28" formatCode="General">
                  <c:v>21.9</c:v>
                </c:pt>
                <c:pt idx="29" formatCode="General">
                  <c:v>21.9</c:v>
                </c:pt>
                <c:pt idx="30" formatCode="General">
                  <c:v>23.3</c:v>
                </c:pt>
                <c:pt idx="31" formatCode="General">
                  <c:v>23.3</c:v>
                </c:pt>
                <c:pt idx="32">
                  <c:v>21</c:v>
                </c:pt>
                <c:pt idx="33">
                  <c:v>21</c:v>
                </c:pt>
                <c:pt idx="34">
                  <c:v>21.6</c:v>
                </c:pt>
                <c:pt idx="35">
                  <c:v>22.1</c:v>
                </c:pt>
                <c:pt idx="36">
                  <c:v>21.3</c:v>
                </c:pt>
                <c:pt idx="37">
                  <c:v>17.5</c:v>
                </c:pt>
                <c:pt idx="38">
                  <c:v>17</c:v>
                </c:pt>
                <c:pt idx="39">
                  <c:v>17</c:v>
                </c:pt>
                <c:pt idx="40">
                  <c:v>19</c:v>
                </c:pt>
                <c:pt idx="41">
                  <c:v>19</c:v>
                </c:pt>
                <c:pt idx="42">
                  <c:v>23.88888889</c:v>
                </c:pt>
                <c:pt idx="43">
                  <c:v>20.555555559999998</c:v>
                </c:pt>
                <c:pt idx="44">
                  <c:v>20.555555559999998</c:v>
                </c:pt>
                <c:pt idx="45">
                  <c:v>20.555555559999998</c:v>
                </c:pt>
                <c:pt idx="46">
                  <c:v>20.555555559999998</c:v>
                </c:pt>
                <c:pt idx="47">
                  <c:v>19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18.5</c:v>
                </c:pt>
                <c:pt idx="54">
                  <c:v>18.5</c:v>
                </c:pt>
                <c:pt idx="55">
                  <c:v>18.5</c:v>
                </c:pt>
                <c:pt idx="56">
                  <c:v>18.5</c:v>
                </c:pt>
                <c:pt idx="57">
                  <c:v>18.5</c:v>
                </c:pt>
                <c:pt idx="58">
                  <c:v>18.5</c:v>
                </c:pt>
                <c:pt idx="59">
                  <c:v>18.5</c:v>
                </c:pt>
                <c:pt idx="60">
                  <c:v>18.5</c:v>
                </c:pt>
                <c:pt idx="61">
                  <c:v>18.25</c:v>
                </c:pt>
                <c:pt idx="62">
                  <c:v>18.25</c:v>
                </c:pt>
                <c:pt idx="63">
                  <c:v>18.25</c:v>
                </c:pt>
                <c:pt idx="64">
                  <c:v>18.25</c:v>
                </c:pt>
                <c:pt idx="65">
                  <c:v>23</c:v>
                </c:pt>
                <c:pt idx="66">
                  <c:v>23</c:v>
                </c:pt>
                <c:pt idx="67">
                  <c:v>28</c:v>
                </c:pt>
                <c:pt idx="68">
                  <c:v>20</c:v>
                </c:pt>
                <c:pt idx="69">
                  <c:v>27.5</c:v>
                </c:pt>
                <c:pt idx="70">
                  <c:v>24</c:v>
                </c:pt>
                <c:pt idx="71">
                  <c:v>24</c:v>
                </c:pt>
                <c:pt idx="72">
                  <c:v>24</c:v>
                </c:pt>
                <c:pt idx="73">
                  <c:v>24</c:v>
                </c:pt>
                <c:pt idx="74">
                  <c:v>22</c:v>
                </c:pt>
                <c:pt idx="75">
                  <c:v>22</c:v>
                </c:pt>
                <c:pt idx="76">
                  <c:v>24</c:v>
                </c:pt>
                <c:pt idx="77">
                  <c:v>22.5</c:v>
                </c:pt>
                <c:pt idx="78">
                  <c:v>20.5</c:v>
                </c:pt>
                <c:pt idx="79">
                  <c:v>20.5</c:v>
                </c:pt>
                <c:pt idx="80">
                  <c:v>20.5</c:v>
                </c:pt>
                <c:pt idx="81">
                  <c:v>20.5</c:v>
                </c:pt>
                <c:pt idx="82">
                  <c:v>20.5</c:v>
                </c:pt>
                <c:pt idx="83">
                  <c:v>23.5</c:v>
                </c:pt>
                <c:pt idx="84">
                  <c:v>23.5</c:v>
                </c:pt>
                <c:pt idx="85">
                  <c:v>22.2</c:v>
                </c:pt>
                <c:pt idx="86">
                  <c:v>22.2</c:v>
                </c:pt>
                <c:pt idx="87">
                  <c:v>23.3</c:v>
                </c:pt>
                <c:pt idx="88">
                  <c:v>20.3</c:v>
                </c:pt>
                <c:pt idx="89">
                  <c:v>22</c:v>
                </c:pt>
                <c:pt idx="90" formatCode="General">
                  <c:v>21.7</c:v>
                </c:pt>
                <c:pt idx="91" formatCode="General">
                  <c:v>21.7</c:v>
                </c:pt>
                <c:pt idx="92" formatCode="General">
                  <c:v>24.3</c:v>
                </c:pt>
                <c:pt idx="93" formatCode="General">
                  <c:v>24.3</c:v>
                </c:pt>
                <c:pt idx="94" formatCode="General">
                  <c:v>24.3</c:v>
                </c:pt>
                <c:pt idx="95">
                  <c:v>22</c:v>
                </c:pt>
                <c:pt idx="96">
                  <c:v>22</c:v>
                </c:pt>
                <c:pt idx="97">
                  <c:v>22</c:v>
                </c:pt>
                <c:pt idx="98">
                  <c:v>25</c:v>
                </c:pt>
                <c:pt idx="99">
                  <c:v>24</c:v>
                </c:pt>
                <c:pt idx="100">
                  <c:v>24</c:v>
                </c:pt>
                <c:pt idx="101">
                  <c:v>21</c:v>
                </c:pt>
                <c:pt idx="102">
                  <c:v>22</c:v>
                </c:pt>
                <c:pt idx="103">
                  <c:v>18.25</c:v>
                </c:pt>
                <c:pt idx="104">
                  <c:v>19</c:v>
                </c:pt>
                <c:pt idx="105">
                  <c:v>19</c:v>
                </c:pt>
                <c:pt idx="106">
                  <c:v>19</c:v>
                </c:pt>
                <c:pt idx="107">
                  <c:v>23</c:v>
                </c:pt>
                <c:pt idx="108">
                  <c:v>18</c:v>
                </c:pt>
                <c:pt idx="109">
                  <c:v>18</c:v>
                </c:pt>
                <c:pt idx="110">
                  <c:v>18</c:v>
                </c:pt>
                <c:pt idx="111">
                  <c:v>24</c:v>
                </c:pt>
                <c:pt idx="112">
                  <c:v>24</c:v>
                </c:pt>
                <c:pt idx="113">
                  <c:v>24</c:v>
                </c:pt>
                <c:pt idx="114">
                  <c:v>24</c:v>
                </c:pt>
                <c:pt idx="115">
                  <c:v>24</c:v>
                </c:pt>
                <c:pt idx="116">
                  <c:v>24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26</c:v>
                </c:pt>
                <c:pt idx="121">
                  <c:v>26</c:v>
                </c:pt>
                <c:pt idx="122">
                  <c:v>27</c:v>
                </c:pt>
                <c:pt idx="123">
                  <c:v>27</c:v>
                </c:pt>
                <c:pt idx="124">
                  <c:v>27</c:v>
                </c:pt>
              </c:numCache>
            </c:numRef>
          </c:xVal>
          <c:yVal>
            <c:numRef>
              <c:f>exigua!$G$34:$G$158</c:f>
              <c:numCache>
                <c:formatCode>General</c:formatCode>
                <c:ptCount val="125"/>
                <c:pt idx="0">
                  <c:v>35.1</c:v>
                </c:pt>
                <c:pt idx="1">
                  <c:v>31.05</c:v>
                </c:pt>
                <c:pt idx="2">
                  <c:v>31.37</c:v>
                </c:pt>
                <c:pt idx="3">
                  <c:v>28.1</c:v>
                </c:pt>
                <c:pt idx="4">
                  <c:v>40.785498490000002</c:v>
                </c:pt>
                <c:pt idx="5">
                  <c:v>41.39072848</c:v>
                </c:pt>
                <c:pt idx="6">
                  <c:v>41.786743520000002</c:v>
                </c:pt>
                <c:pt idx="7">
                  <c:v>41.379310340000004</c:v>
                </c:pt>
                <c:pt idx="8">
                  <c:v>40.561622460000002</c:v>
                </c:pt>
                <c:pt idx="9">
                  <c:v>40</c:v>
                </c:pt>
                <c:pt idx="10">
                  <c:v>40.816326529999998</c:v>
                </c:pt>
                <c:pt idx="11">
                  <c:v>42.049934299999997</c:v>
                </c:pt>
                <c:pt idx="12">
                  <c:v>40.257648949999997</c:v>
                </c:pt>
                <c:pt idx="13">
                  <c:v>41.257367389999999</c:v>
                </c:pt>
                <c:pt idx="14">
                  <c:v>42.857142860000003</c:v>
                </c:pt>
                <c:pt idx="15">
                  <c:v>36.529680370000001</c:v>
                </c:pt>
                <c:pt idx="16">
                  <c:v>39.711191339999999</c:v>
                </c:pt>
                <c:pt idx="17">
                  <c:v>34.858387800000003</c:v>
                </c:pt>
                <c:pt idx="18">
                  <c:v>40.557667930000001</c:v>
                </c:pt>
                <c:pt idx="19">
                  <c:v>35.582822090000001</c:v>
                </c:pt>
                <c:pt idx="20">
                  <c:v>42.553191490000003</c:v>
                </c:pt>
                <c:pt idx="21">
                  <c:v>42.028985509999998</c:v>
                </c:pt>
                <c:pt idx="22">
                  <c:v>36.93181818</c:v>
                </c:pt>
                <c:pt idx="23">
                  <c:v>44.534412959999997</c:v>
                </c:pt>
                <c:pt idx="24">
                  <c:v>37.239868569999999</c:v>
                </c:pt>
                <c:pt idx="25">
                  <c:v>39.436619720000003</c:v>
                </c:pt>
                <c:pt idx="26" formatCode="0.0">
                  <c:v>42.25352112676056</c:v>
                </c:pt>
                <c:pt idx="27" formatCode="0.0">
                  <c:v>36.075036075036074</c:v>
                </c:pt>
                <c:pt idx="28" formatCode="0.0">
                  <c:v>37.499999999999993</c:v>
                </c:pt>
                <c:pt idx="29" formatCode="0.0">
                  <c:v>37.549407114624508</c:v>
                </c:pt>
                <c:pt idx="30" formatCode="0.0">
                  <c:v>39.215686274509807</c:v>
                </c:pt>
                <c:pt idx="31" formatCode="0.0">
                  <c:v>42.222222222222221</c:v>
                </c:pt>
                <c:pt idx="32">
                  <c:v>35</c:v>
                </c:pt>
                <c:pt idx="33">
                  <c:v>37</c:v>
                </c:pt>
                <c:pt idx="34">
                  <c:v>37.122969840000003</c:v>
                </c:pt>
                <c:pt idx="35">
                  <c:v>37.919826649999997</c:v>
                </c:pt>
                <c:pt idx="36">
                  <c:v>36.847492320000001</c:v>
                </c:pt>
                <c:pt idx="37">
                  <c:v>26.84</c:v>
                </c:pt>
                <c:pt idx="38">
                  <c:v>23.46</c:v>
                </c:pt>
                <c:pt idx="39">
                  <c:v>22.79</c:v>
                </c:pt>
                <c:pt idx="40">
                  <c:v>27.98</c:v>
                </c:pt>
                <c:pt idx="41">
                  <c:v>32.450000000000003</c:v>
                </c:pt>
                <c:pt idx="42">
                  <c:v>41.37</c:v>
                </c:pt>
                <c:pt idx="43">
                  <c:v>36.76</c:v>
                </c:pt>
                <c:pt idx="44">
                  <c:v>35.380000000000003</c:v>
                </c:pt>
                <c:pt idx="45">
                  <c:v>36.11</c:v>
                </c:pt>
                <c:pt idx="46">
                  <c:v>35.71</c:v>
                </c:pt>
                <c:pt idx="47">
                  <c:v>40.799999999999997</c:v>
                </c:pt>
                <c:pt idx="48">
                  <c:v>41.3</c:v>
                </c:pt>
                <c:pt idx="49">
                  <c:v>30.17</c:v>
                </c:pt>
                <c:pt idx="50">
                  <c:v>30.62</c:v>
                </c:pt>
                <c:pt idx="51">
                  <c:v>30.14</c:v>
                </c:pt>
                <c:pt idx="52">
                  <c:v>35.1</c:v>
                </c:pt>
                <c:pt idx="53">
                  <c:v>29.93</c:v>
                </c:pt>
                <c:pt idx="54">
                  <c:v>28.93</c:v>
                </c:pt>
                <c:pt idx="55">
                  <c:v>28.79</c:v>
                </c:pt>
                <c:pt idx="56">
                  <c:v>28.86</c:v>
                </c:pt>
                <c:pt idx="57">
                  <c:v>29.04</c:v>
                </c:pt>
                <c:pt idx="58">
                  <c:v>29.06</c:v>
                </c:pt>
                <c:pt idx="59">
                  <c:v>30.54</c:v>
                </c:pt>
                <c:pt idx="60">
                  <c:v>28.08</c:v>
                </c:pt>
                <c:pt idx="61">
                  <c:v>27.06</c:v>
                </c:pt>
                <c:pt idx="62">
                  <c:v>27.24</c:v>
                </c:pt>
                <c:pt idx="63">
                  <c:v>28.34</c:v>
                </c:pt>
                <c:pt idx="64">
                  <c:v>29</c:v>
                </c:pt>
                <c:pt idx="65">
                  <c:v>38.299999999999997</c:v>
                </c:pt>
                <c:pt idx="66">
                  <c:v>38.200000000000003</c:v>
                </c:pt>
                <c:pt idx="67">
                  <c:v>50.2</c:v>
                </c:pt>
                <c:pt idx="68">
                  <c:v>33</c:v>
                </c:pt>
                <c:pt idx="69">
                  <c:v>51.7</c:v>
                </c:pt>
                <c:pt idx="70">
                  <c:v>44.1</c:v>
                </c:pt>
                <c:pt idx="71">
                  <c:v>42.9</c:v>
                </c:pt>
                <c:pt idx="72">
                  <c:v>43</c:v>
                </c:pt>
                <c:pt idx="73">
                  <c:v>42.4</c:v>
                </c:pt>
                <c:pt idx="74">
                  <c:v>33.9</c:v>
                </c:pt>
                <c:pt idx="75">
                  <c:v>34.6</c:v>
                </c:pt>
                <c:pt idx="76">
                  <c:v>35.200000000000003</c:v>
                </c:pt>
                <c:pt idx="77">
                  <c:v>37.6</c:v>
                </c:pt>
                <c:pt idx="78">
                  <c:v>34.799999999999997</c:v>
                </c:pt>
                <c:pt idx="79">
                  <c:v>35.1</c:v>
                </c:pt>
                <c:pt idx="80">
                  <c:v>30.8</c:v>
                </c:pt>
                <c:pt idx="81">
                  <c:v>33.200000000000003</c:v>
                </c:pt>
                <c:pt idx="82">
                  <c:v>33.799999999999997</c:v>
                </c:pt>
                <c:pt idx="83">
                  <c:v>37.6</c:v>
                </c:pt>
                <c:pt idx="84">
                  <c:v>37.799999999999997</c:v>
                </c:pt>
                <c:pt idx="85">
                  <c:v>34.743202420000003</c:v>
                </c:pt>
                <c:pt idx="86">
                  <c:v>36.505867010000003</c:v>
                </c:pt>
                <c:pt idx="87">
                  <c:v>40.128410909999999</c:v>
                </c:pt>
                <c:pt idx="88">
                  <c:v>32.402234640000003</c:v>
                </c:pt>
                <c:pt idx="89">
                  <c:v>38.243626059999997</c:v>
                </c:pt>
                <c:pt idx="90" formatCode="0.0">
                  <c:v>35.665294924554182</c:v>
                </c:pt>
                <c:pt idx="91" formatCode="0.0">
                  <c:v>34.371643394199786</c:v>
                </c:pt>
                <c:pt idx="92" formatCode="0.0">
                  <c:v>45.351473922902493</c:v>
                </c:pt>
                <c:pt idx="93" formatCode="0.0">
                  <c:v>44.289044289044291</c:v>
                </c:pt>
                <c:pt idx="94" formatCode="0.0">
                  <c:v>42</c:v>
                </c:pt>
                <c:pt idx="95">
                  <c:v>38.46</c:v>
                </c:pt>
                <c:pt idx="96">
                  <c:v>41.28</c:v>
                </c:pt>
                <c:pt idx="97">
                  <c:v>46.38</c:v>
                </c:pt>
                <c:pt idx="98">
                  <c:v>46.1</c:v>
                </c:pt>
                <c:pt idx="99">
                  <c:v>51.9</c:v>
                </c:pt>
                <c:pt idx="100">
                  <c:v>47.66</c:v>
                </c:pt>
                <c:pt idx="101">
                  <c:v>32.57</c:v>
                </c:pt>
                <c:pt idx="102">
                  <c:v>40.17</c:v>
                </c:pt>
                <c:pt idx="103">
                  <c:v>28.34</c:v>
                </c:pt>
                <c:pt idx="104">
                  <c:v>28.1</c:v>
                </c:pt>
                <c:pt idx="105">
                  <c:v>28</c:v>
                </c:pt>
                <c:pt idx="106">
                  <c:v>29.8</c:v>
                </c:pt>
                <c:pt idx="107">
                  <c:v>37.6</c:v>
                </c:pt>
                <c:pt idx="108">
                  <c:v>26.5</c:v>
                </c:pt>
                <c:pt idx="109">
                  <c:v>27.7</c:v>
                </c:pt>
                <c:pt idx="110">
                  <c:v>28.3</c:v>
                </c:pt>
                <c:pt idx="111">
                  <c:v>42.9</c:v>
                </c:pt>
                <c:pt idx="112">
                  <c:v>37.5</c:v>
                </c:pt>
                <c:pt idx="113">
                  <c:v>39</c:v>
                </c:pt>
                <c:pt idx="114">
                  <c:v>38.6</c:v>
                </c:pt>
                <c:pt idx="115">
                  <c:v>37.700000000000003</c:v>
                </c:pt>
                <c:pt idx="116">
                  <c:v>35.9</c:v>
                </c:pt>
                <c:pt idx="117">
                  <c:v>40.299999999999997</c:v>
                </c:pt>
                <c:pt idx="118">
                  <c:v>41.4</c:v>
                </c:pt>
                <c:pt idx="119">
                  <c:v>46.6</c:v>
                </c:pt>
                <c:pt idx="120">
                  <c:v>45.6</c:v>
                </c:pt>
                <c:pt idx="121">
                  <c:v>45.3</c:v>
                </c:pt>
                <c:pt idx="122">
                  <c:v>46.7</c:v>
                </c:pt>
                <c:pt idx="123">
                  <c:v>45.5</c:v>
                </c:pt>
                <c:pt idx="124">
                  <c:v>46.4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63008"/>
        <c:axId val="90364544"/>
      </c:scatterChart>
      <c:valAx>
        <c:axId val="90363008"/>
        <c:scaling>
          <c:orientation val="minMax"/>
          <c:max val="38"/>
          <c:min val="15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364544"/>
        <c:crosses val="autoZero"/>
        <c:crossBetween val="midCat"/>
        <c:majorUnit val="5"/>
      </c:valAx>
      <c:valAx>
        <c:axId val="90364544"/>
        <c:scaling>
          <c:orientation val="minMax"/>
          <c:max val="70"/>
          <c:min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363008"/>
        <c:crosses val="autoZero"/>
        <c:crossBetween val="midCat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9748647224266"/>
          <c:y val="3.3631728410997812E-2"/>
          <c:w val="0.83286068366702681"/>
          <c:h val="0.7990492515560122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5.5572308780551371E-3"/>
                  <c:y val="0.5306316491002888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delicatula!$I$2:$I$69</c:f>
              <c:numCache>
                <c:formatCode>General</c:formatCode>
                <c:ptCount val="68"/>
                <c:pt idx="0">
                  <c:v>72.8</c:v>
                </c:pt>
                <c:pt idx="1">
                  <c:v>76.599999999999994</c:v>
                </c:pt>
                <c:pt idx="2">
                  <c:v>75.900000000000006</c:v>
                </c:pt>
                <c:pt idx="3">
                  <c:v>61.5</c:v>
                </c:pt>
                <c:pt idx="4">
                  <c:v>106.7</c:v>
                </c:pt>
                <c:pt idx="5">
                  <c:v>70</c:v>
                </c:pt>
                <c:pt idx="6">
                  <c:v>78.05</c:v>
                </c:pt>
                <c:pt idx="7">
                  <c:v>98.2</c:v>
                </c:pt>
                <c:pt idx="8">
                  <c:v>77.8</c:v>
                </c:pt>
                <c:pt idx="9">
                  <c:v>81</c:v>
                </c:pt>
                <c:pt idx="10">
                  <c:v>80.8</c:v>
                </c:pt>
                <c:pt idx="11">
                  <c:v>79.849999999999994</c:v>
                </c:pt>
                <c:pt idx="12">
                  <c:v>80.699999999999989</c:v>
                </c:pt>
                <c:pt idx="13">
                  <c:v>81.45</c:v>
                </c:pt>
                <c:pt idx="14">
                  <c:v>74.550000000000011</c:v>
                </c:pt>
                <c:pt idx="15">
                  <c:v>77.849999999999994</c:v>
                </c:pt>
                <c:pt idx="16">
                  <c:v>67.5</c:v>
                </c:pt>
                <c:pt idx="17">
                  <c:v>68.5</c:v>
                </c:pt>
                <c:pt idx="18">
                  <c:v>63.4</c:v>
                </c:pt>
                <c:pt idx="19">
                  <c:v>64.3</c:v>
                </c:pt>
                <c:pt idx="20">
                  <c:v>62</c:v>
                </c:pt>
                <c:pt idx="21">
                  <c:v>64.3</c:v>
                </c:pt>
                <c:pt idx="22">
                  <c:v>74.5</c:v>
                </c:pt>
                <c:pt idx="23">
                  <c:v>44.7</c:v>
                </c:pt>
                <c:pt idx="24">
                  <c:v>53.5</c:v>
                </c:pt>
                <c:pt idx="25">
                  <c:v>52.3</c:v>
                </c:pt>
                <c:pt idx="26">
                  <c:v>55.3</c:v>
                </c:pt>
                <c:pt idx="27">
                  <c:v>81.3</c:v>
                </c:pt>
                <c:pt idx="28" formatCode="0.0">
                  <c:v>53.921568627450981</c:v>
                </c:pt>
                <c:pt idx="29" formatCode="0.0">
                  <c:v>56.886227544910177</c:v>
                </c:pt>
                <c:pt idx="30" formatCode="0.0">
                  <c:v>54.755043227665709</c:v>
                </c:pt>
                <c:pt idx="31" formatCode="0.0">
                  <c:v>54.662379421221864</c:v>
                </c:pt>
                <c:pt idx="32" formatCode="0.0">
                  <c:v>57.268722466960348</c:v>
                </c:pt>
                <c:pt idx="33" formatCode="0.0">
                  <c:v>59.13978494623656</c:v>
                </c:pt>
                <c:pt idx="34" formatCode="0.0">
                  <c:v>60.185185185185183</c:v>
                </c:pt>
                <c:pt idx="35" formatCode="0.0">
                  <c:v>50.980392156862742</c:v>
                </c:pt>
                <c:pt idx="36" formatCode="0.0">
                  <c:v>64.285714285714278</c:v>
                </c:pt>
                <c:pt idx="37" formatCode="0.0">
                  <c:v>69.37561942517344</c:v>
                </c:pt>
                <c:pt idx="38" formatCode="0.0">
                  <c:v>56.701030927835049</c:v>
                </c:pt>
                <c:pt idx="39" formatCode="0.0">
                  <c:v>57.471264367816097</c:v>
                </c:pt>
                <c:pt idx="40" formatCode="0.0">
                  <c:v>57.851239669421489</c:v>
                </c:pt>
                <c:pt idx="41" formatCode="0.0">
                  <c:v>64.516129032258064</c:v>
                </c:pt>
                <c:pt idx="42" formatCode="0.0">
                  <c:v>64.86486486486487</c:v>
                </c:pt>
                <c:pt idx="43" formatCode="0.0">
                  <c:v>56.497175141242941</c:v>
                </c:pt>
                <c:pt idx="44" formatCode="0.0">
                  <c:v>63.636363636363633</c:v>
                </c:pt>
                <c:pt idx="45" formatCode="0.0">
                  <c:v>63.380281690140848</c:v>
                </c:pt>
                <c:pt idx="46" formatCode="0.0">
                  <c:v>47.393364928909953</c:v>
                </c:pt>
                <c:pt idx="47" formatCode="0.0">
                  <c:v>53.846153846153847</c:v>
                </c:pt>
                <c:pt idx="48" formatCode="0.0">
                  <c:v>55.214723926380366</c:v>
                </c:pt>
                <c:pt idx="49" formatCode="0.0">
                  <c:v>53.140096618357489</c:v>
                </c:pt>
                <c:pt idx="50" formatCode="0.0">
                  <c:v>56.521739130434781</c:v>
                </c:pt>
                <c:pt idx="51" formatCode="0.0">
                  <c:v>56.410256410256409</c:v>
                </c:pt>
                <c:pt idx="52" formatCode="0.0">
                  <c:v>54.054054054054056</c:v>
                </c:pt>
                <c:pt idx="53" formatCode="0.0">
                  <c:v>55.555555555555557</c:v>
                </c:pt>
                <c:pt idx="54" formatCode="0.0">
                  <c:v>53.846153846153847</c:v>
                </c:pt>
                <c:pt idx="55" formatCode="0.0">
                  <c:v>56.410256410256409</c:v>
                </c:pt>
                <c:pt idx="56" formatCode="0.0">
                  <c:v>56.81818181818182</c:v>
                </c:pt>
                <c:pt idx="57" formatCode="0.0">
                  <c:v>57.522123893805308</c:v>
                </c:pt>
                <c:pt idx="58" formatCode="0.0">
                  <c:v>76.923076923076934</c:v>
                </c:pt>
                <c:pt idx="59" formatCode="0.0">
                  <c:v>83.333333333333343</c:v>
                </c:pt>
                <c:pt idx="60" formatCode="0.0">
                  <c:v>79.207920792079207</c:v>
                </c:pt>
                <c:pt idx="61" formatCode="0.0">
                  <c:v>83.333333333333343</c:v>
                </c:pt>
                <c:pt idx="62" formatCode="0.0">
                  <c:v>77.922077922077918</c:v>
                </c:pt>
                <c:pt idx="63" formatCode="0.0">
                  <c:v>77.922077922077918</c:v>
                </c:pt>
                <c:pt idx="64" formatCode="0.0">
                  <c:v>79.207920792079207</c:v>
                </c:pt>
                <c:pt idx="65" formatCode="0.0">
                  <c:v>76.3888888888889</c:v>
                </c:pt>
                <c:pt idx="66" formatCode="0.0">
                  <c:v>81.632653061224488</c:v>
                </c:pt>
                <c:pt idx="67" formatCode="0.0">
                  <c:v>77.519379844961236</c:v>
                </c:pt>
              </c:numCache>
            </c:numRef>
          </c:xVal>
          <c:yVal>
            <c:numRef>
              <c:f>delicatula!$J$2:$J$69</c:f>
              <c:numCache>
                <c:formatCode>General</c:formatCode>
                <c:ptCount val="68"/>
                <c:pt idx="0">
                  <c:v>5.4</c:v>
                </c:pt>
                <c:pt idx="1">
                  <c:v>5.4</c:v>
                </c:pt>
                <c:pt idx="2">
                  <c:v>5.8</c:v>
                </c:pt>
                <c:pt idx="3">
                  <c:v>5.0999999999999996</c:v>
                </c:pt>
                <c:pt idx="4">
                  <c:v>6.2</c:v>
                </c:pt>
                <c:pt idx="5">
                  <c:v>5.9</c:v>
                </c:pt>
                <c:pt idx="6">
                  <c:v>5.8</c:v>
                </c:pt>
                <c:pt idx="7">
                  <c:v>6</c:v>
                </c:pt>
                <c:pt idx="8">
                  <c:v>5</c:v>
                </c:pt>
                <c:pt idx="9">
                  <c:v>5.8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5.8</c:v>
                </c:pt>
                <c:pt idx="14">
                  <c:v>5.7</c:v>
                </c:pt>
                <c:pt idx="15">
                  <c:v>5.6</c:v>
                </c:pt>
                <c:pt idx="16">
                  <c:v>5.6</c:v>
                </c:pt>
                <c:pt idx="17">
                  <c:v>5.2</c:v>
                </c:pt>
                <c:pt idx="18">
                  <c:v>4.4000000000000004</c:v>
                </c:pt>
                <c:pt idx="19">
                  <c:v>5</c:v>
                </c:pt>
                <c:pt idx="20">
                  <c:v>4.8</c:v>
                </c:pt>
                <c:pt idx="21">
                  <c:v>5</c:v>
                </c:pt>
                <c:pt idx="22">
                  <c:v>5.7</c:v>
                </c:pt>
                <c:pt idx="23">
                  <c:v>3.8</c:v>
                </c:pt>
                <c:pt idx="27">
                  <c:v>6</c:v>
                </c:pt>
                <c:pt idx="28">
                  <c:v>4.7949999999999999</c:v>
                </c:pt>
                <c:pt idx="29">
                  <c:v>4.9690000000000003</c:v>
                </c:pt>
                <c:pt idx="30">
                  <c:v>5.1420000000000003</c:v>
                </c:pt>
                <c:pt idx="31">
                  <c:v>4.835</c:v>
                </c:pt>
                <c:pt idx="32">
                  <c:v>4.9390000000000001</c:v>
                </c:pt>
                <c:pt idx="33">
                  <c:v>5.0049999999999999</c:v>
                </c:pt>
                <c:pt idx="34">
                  <c:v>5.085</c:v>
                </c:pt>
                <c:pt idx="35">
                  <c:v>4.4740000000000002</c:v>
                </c:pt>
                <c:pt idx="36">
                  <c:v>5.117</c:v>
                </c:pt>
                <c:pt idx="37">
                  <c:v>5.0750000000000002</c:v>
                </c:pt>
                <c:pt idx="38">
                  <c:v>4.7169999999999996</c:v>
                </c:pt>
                <c:pt idx="39">
                  <c:v>4.66</c:v>
                </c:pt>
                <c:pt idx="40">
                  <c:v>4.6669999999999998</c:v>
                </c:pt>
                <c:pt idx="41">
                  <c:v>5.03</c:v>
                </c:pt>
                <c:pt idx="42">
                  <c:v>4.9980000000000002</c:v>
                </c:pt>
                <c:pt idx="43">
                  <c:v>4.5720000000000001</c:v>
                </c:pt>
                <c:pt idx="44">
                  <c:v>4.97</c:v>
                </c:pt>
                <c:pt idx="45">
                  <c:v>5.0119999999999996</c:v>
                </c:pt>
                <c:pt idx="46">
                  <c:v>4.13</c:v>
                </c:pt>
                <c:pt idx="47">
                  <c:v>4.5709999999999997</c:v>
                </c:pt>
                <c:pt idx="48">
                  <c:v>4.867</c:v>
                </c:pt>
                <c:pt idx="49">
                  <c:v>4.7960000000000003</c:v>
                </c:pt>
                <c:pt idx="50">
                  <c:v>4.8570000000000002</c:v>
                </c:pt>
                <c:pt idx="51">
                  <c:v>4.8540000000000001</c:v>
                </c:pt>
                <c:pt idx="52">
                  <c:v>4.5659999999999998</c:v>
                </c:pt>
                <c:pt idx="53">
                  <c:v>4.4509999999999996</c:v>
                </c:pt>
                <c:pt idx="54">
                  <c:v>4.4779999999999998</c:v>
                </c:pt>
                <c:pt idx="55">
                  <c:v>4.4089999999999998</c:v>
                </c:pt>
                <c:pt idx="56">
                  <c:v>4.3390000000000004</c:v>
                </c:pt>
                <c:pt idx="57">
                  <c:v>4.3230000000000004</c:v>
                </c:pt>
                <c:pt idx="58">
                  <c:v>6.4480000000000004</c:v>
                </c:pt>
                <c:pt idx="59">
                  <c:v>6.08</c:v>
                </c:pt>
                <c:pt idx="60">
                  <c:v>5.8330000000000002</c:v>
                </c:pt>
                <c:pt idx="61">
                  <c:v>5.9459999999999997</c:v>
                </c:pt>
                <c:pt idx="62">
                  <c:v>5.8780000000000001</c:v>
                </c:pt>
                <c:pt idx="63">
                  <c:v>5.8879999999999999</c:v>
                </c:pt>
                <c:pt idx="64">
                  <c:v>6.016</c:v>
                </c:pt>
                <c:pt idx="65">
                  <c:v>5.48</c:v>
                </c:pt>
                <c:pt idx="66">
                  <c:v>6.01</c:v>
                </c:pt>
                <c:pt idx="67">
                  <c:v>5.34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883840"/>
        <c:axId val="116885760"/>
      </c:scatterChart>
      <c:valAx>
        <c:axId val="116883840"/>
        <c:scaling>
          <c:orientation val="minMax"/>
          <c:max val="110"/>
          <c:min val="4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Pulse rate (p/s)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885760"/>
        <c:crosses val="autoZero"/>
        <c:crossBetween val="midCat"/>
      </c:valAx>
      <c:valAx>
        <c:axId val="116885760"/>
        <c:scaling>
          <c:orientation val="minMax"/>
          <c:max val="7"/>
          <c:min val="3.5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Dominant frequency (kHz)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88384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44" l="0.7000000000000004" r="0.7000000000000004" t="0.75000000000000044" header="0.30000000000000021" footer="0.30000000000000021"/>
    <c:pageSetup orientation="landscape"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1780600116537"/>
          <c:y val="3.7730157148078002E-2"/>
          <c:w val="0.83816220785523066"/>
          <c:h val="0.79439267414041248"/>
        </c:manualLayout>
      </c:layout>
      <c:scatterChart>
        <c:scatterStyle val="lineMarker"/>
        <c:varyColors val="0"/>
        <c:ser>
          <c:idx val="0"/>
          <c:order val="0"/>
          <c:tx>
            <c:v>Florida specimens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14402384377787747"/>
                  <c:y val="0.51620950862154891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delicatula!$I$30:$I$61</c:f>
              <c:numCache>
                <c:formatCode>0.0</c:formatCode>
                <c:ptCount val="32"/>
                <c:pt idx="0">
                  <c:v>53.921568627450981</c:v>
                </c:pt>
                <c:pt idx="1">
                  <c:v>56.886227544910177</c:v>
                </c:pt>
                <c:pt idx="2">
                  <c:v>54.755043227665709</c:v>
                </c:pt>
                <c:pt idx="3">
                  <c:v>54.662379421221864</c:v>
                </c:pt>
                <c:pt idx="4">
                  <c:v>57.268722466960348</c:v>
                </c:pt>
                <c:pt idx="5">
                  <c:v>59.13978494623656</c:v>
                </c:pt>
                <c:pt idx="6">
                  <c:v>60.185185185185183</c:v>
                </c:pt>
                <c:pt idx="7">
                  <c:v>50.980392156862742</c:v>
                </c:pt>
                <c:pt idx="8">
                  <c:v>64.285714285714278</c:v>
                </c:pt>
                <c:pt idx="9">
                  <c:v>69.37561942517344</c:v>
                </c:pt>
                <c:pt idx="10">
                  <c:v>56.701030927835049</c:v>
                </c:pt>
                <c:pt idx="11">
                  <c:v>57.471264367816097</c:v>
                </c:pt>
                <c:pt idx="12">
                  <c:v>57.851239669421489</c:v>
                </c:pt>
                <c:pt idx="13">
                  <c:v>64.516129032258064</c:v>
                </c:pt>
                <c:pt idx="14">
                  <c:v>64.86486486486487</c:v>
                </c:pt>
                <c:pt idx="15">
                  <c:v>56.497175141242941</c:v>
                </c:pt>
                <c:pt idx="16">
                  <c:v>63.636363636363633</c:v>
                </c:pt>
                <c:pt idx="17">
                  <c:v>63.380281690140848</c:v>
                </c:pt>
                <c:pt idx="18">
                  <c:v>47.393364928909953</c:v>
                </c:pt>
                <c:pt idx="19">
                  <c:v>53.846153846153847</c:v>
                </c:pt>
                <c:pt idx="20">
                  <c:v>55.214723926380366</c:v>
                </c:pt>
                <c:pt idx="21">
                  <c:v>53.140096618357489</c:v>
                </c:pt>
                <c:pt idx="22">
                  <c:v>56.521739130434781</c:v>
                </c:pt>
                <c:pt idx="23">
                  <c:v>56.410256410256409</c:v>
                </c:pt>
                <c:pt idx="24">
                  <c:v>54.054054054054056</c:v>
                </c:pt>
                <c:pt idx="25">
                  <c:v>55.555555555555557</c:v>
                </c:pt>
                <c:pt idx="26">
                  <c:v>53.846153846153847</c:v>
                </c:pt>
                <c:pt idx="27">
                  <c:v>56.410256410256409</c:v>
                </c:pt>
                <c:pt idx="28">
                  <c:v>56.81818181818182</c:v>
                </c:pt>
                <c:pt idx="29">
                  <c:v>57.522123893805308</c:v>
                </c:pt>
                <c:pt idx="30">
                  <c:v>76.923076923076934</c:v>
                </c:pt>
                <c:pt idx="31">
                  <c:v>83.333333333333343</c:v>
                </c:pt>
              </c:numCache>
            </c:numRef>
          </c:xVal>
          <c:yVal>
            <c:numRef>
              <c:f>delicatula!$J$30:$J$61</c:f>
              <c:numCache>
                <c:formatCode>General</c:formatCode>
                <c:ptCount val="32"/>
                <c:pt idx="0">
                  <c:v>4.7949999999999999</c:v>
                </c:pt>
                <c:pt idx="1">
                  <c:v>4.9690000000000003</c:v>
                </c:pt>
                <c:pt idx="2">
                  <c:v>5.1420000000000003</c:v>
                </c:pt>
                <c:pt idx="3">
                  <c:v>4.835</c:v>
                </c:pt>
                <c:pt idx="4">
                  <c:v>4.9390000000000001</c:v>
                </c:pt>
                <c:pt idx="5">
                  <c:v>5.0049999999999999</c:v>
                </c:pt>
                <c:pt idx="6">
                  <c:v>5.085</c:v>
                </c:pt>
                <c:pt idx="7">
                  <c:v>4.4740000000000002</c:v>
                </c:pt>
                <c:pt idx="8">
                  <c:v>5.117</c:v>
                </c:pt>
                <c:pt idx="9">
                  <c:v>5.0750000000000002</c:v>
                </c:pt>
                <c:pt idx="10">
                  <c:v>4.7169999999999996</c:v>
                </c:pt>
                <c:pt idx="11">
                  <c:v>4.66</c:v>
                </c:pt>
                <c:pt idx="12">
                  <c:v>4.6669999999999998</c:v>
                </c:pt>
                <c:pt idx="13">
                  <c:v>5.03</c:v>
                </c:pt>
                <c:pt idx="14">
                  <c:v>4.9980000000000002</c:v>
                </c:pt>
                <c:pt idx="15">
                  <c:v>4.5720000000000001</c:v>
                </c:pt>
                <c:pt idx="16">
                  <c:v>4.97</c:v>
                </c:pt>
                <c:pt idx="17">
                  <c:v>5.0119999999999996</c:v>
                </c:pt>
                <c:pt idx="18">
                  <c:v>4.13</c:v>
                </c:pt>
                <c:pt idx="19">
                  <c:v>4.5709999999999997</c:v>
                </c:pt>
                <c:pt idx="20">
                  <c:v>4.867</c:v>
                </c:pt>
                <c:pt idx="21">
                  <c:v>4.7960000000000003</c:v>
                </c:pt>
                <c:pt idx="22">
                  <c:v>4.8570000000000002</c:v>
                </c:pt>
                <c:pt idx="23">
                  <c:v>4.8540000000000001</c:v>
                </c:pt>
                <c:pt idx="24">
                  <c:v>4.5659999999999998</c:v>
                </c:pt>
                <c:pt idx="25">
                  <c:v>4.4509999999999996</c:v>
                </c:pt>
                <c:pt idx="26">
                  <c:v>4.4779999999999998</c:v>
                </c:pt>
                <c:pt idx="27">
                  <c:v>4.4089999999999998</c:v>
                </c:pt>
                <c:pt idx="28">
                  <c:v>4.3390000000000004</c:v>
                </c:pt>
                <c:pt idx="29">
                  <c:v>4.3230000000000004</c:v>
                </c:pt>
                <c:pt idx="30">
                  <c:v>6.4480000000000004</c:v>
                </c:pt>
                <c:pt idx="31">
                  <c:v>6.08</c:v>
                </c:pt>
              </c:numCache>
            </c:numRef>
          </c:yVal>
          <c:smooth val="0"/>
        </c:ser>
        <c:ser>
          <c:idx val="1"/>
          <c:order val="1"/>
          <c:tx>
            <c:v>N. Car. speciemens</c:v>
          </c:tx>
          <c:spPr>
            <a:ln w="28575">
              <a:noFill/>
            </a:ln>
          </c:spPr>
          <c:marker>
            <c:symbol val="triangle"/>
            <c:size val="4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delicatula!$G$62:$G$69</c:f>
              <c:numCache>
                <c:formatCode>0.0</c:formatCode>
                <c:ptCount val="8"/>
                <c:pt idx="0">
                  <c:v>79.207920792079207</c:v>
                </c:pt>
                <c:pt idx="1">
                  <c:v>83.333333333333343</c:v>
                </c:pt>
                <c:pt idx="2">
                  <c:v>77.922077922077918</c:v>
                </c:pt>
                <c:pt idx="3">
                  <c:v>77.922077922077918</c:v>
                </c:pt>
                <c:pt idx="4">
                  <c:v>79.207920792079207</c:v>
                </c:pt>
                <c:pt idx="5">
                  <c:v>76.3888888888889</c:v>
                </c:pt>
                <c:pt idx="6">
                  <c:v>81.632653061224488</c:v>
                </c:pt>
                <c:pt idx="7">
                  <c:v>77.519379844961236</c:v>
                </c:pt>
              </c:numCache>
            </c:numRef>
          </c:xVal>
          <c:yVal>
            <c:numRef>
              <c:f>delicatula!$J$62:$J$69</c:f>
              <c:numCache>
                <c:formatCode>General</c:formatCode>
                <c:ptCount val="8"/>
                <c:pt idx="0">
                  <c:v>5.8330000000000002</c:v>
                </c:pt>
                <c:pt idx="1">
                  <c:v>5.9459999999999997</c:v>
                </c:pt>
                <c:pt idx="2">
                  <c:v>5.8780000000000001</c:v>
                </c:pt>
                <c:pt idx="3">
                  <c:v>5.8879999999999999</c:v>
                </c:pt>
                <c:pt idx="4">
                  <c:v>6.016</c:v>
                </c:pt>
                <c:pt idx="5">
                  <c:v>5.48</c:v>
                </c:pt>
                <c:pt idx="6">
                  <c:v>6.01</c:v>
                </c:pt>
                <c:pt idx="7">
                  <c:v>5.34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911488"/>
        <c:axId val="116946816"/>
      </c:scatterChart>
      <c:valAx>
        <c:axId val="116911488"/>
        <c:scaling>
          <c:orientation val="minMax"/>
          <c:max val="110"/>
          <c:min val="4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Pulse rate (p/s)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946816"/>
        <c:crosses val="autoZero"/>
        <c:crossBetween val="midCat"/>
      </c:valAx>
      <c:valAx>
        <c:axId val="116946816"/>
        <c:scaling>
          <c:orientation val="minMax"/>
          <c:min val="3.5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Dominant frequency (kHz)</a:t>
                </a:r>
              </a:p>
            </c:rich>
          </c:tx>
          <c:layout>
            <c:manualLayout>
              <c:xMode val="edge"/>
              <c:yMode val="edge"/>
              <c:x val="6.2026824250112148E-3"/>
              <c:y val="0.202876507525166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911488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5363457760314339"/>
          <c:y val="0.50738928203594802"/>
          <c:w val="0.36254092992796338"/>
          <c:h val="0.18775308149772418"/>
        </c:manualLayout>
      </c:layout>
      <c:overlay val="1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44" l="0.7000000000000004" r="0.7000000000000004" t="0.75000000000000044" header="0.30000000000000021" footer="0.30000000000000021"/>
    <c:pageSetup orientation="landscape"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9748647224266"/>
          <c:y val="3.3631728410997812E-2"/>
          <c:w val="0.83286068366702681"/>
          <c:h val="0.79904925155601203"/>
        </c:manualLayout>
      </c:layout>
      <c:scatterChart>
        <c:scatterStyle val="lineMarker"/>
        <c:varyColors val="0"/>
        <c:ser>
          <c:idx val="0"/>
          <c:order val="0"/>
          <c:tx>
            <c:v>Florida specimens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5.7120027232090871E-2"/>
                  <c:y val="0.3877244341322538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delicatula!$F$30:$F$61</c:f>
              <c:numCache>
                <c:formatCode>General</c:formatCode>
                <c:ptCount val="32"/>
                <c:pt idx="0">
                  <c:v>18.899999999999999</c:v>
                </c:pt>
                <c:pt idx="1">
                  <c:v>19.2</c:v>
                </c:pt>
                <c:pt idx="2">
                  <c:v>17</c:v>
                </c:pt>
                <c:pt idx="3">
                  <c:v>17</c:v>
                </c:pt>
                <c:pt idx="4">
                  <c:v>19.5</c:v>
                </c:pt>
                <c:pt idx="5">
                  <c:v>20.3</c:v>
                </c:pt>
                <c:pt idx="6">
                  <c:v>20.8</c:v>
                </c:pt>
                <c:pt idx="7">
                  <c:v>18.100000000000001</c:v>
                </c:pt>
                <c:pt idx="8">
                  <c:v>21.3</c:v>
                </c:pt>
                <c:pt idx="9">
                  <c:v>21.4</c:v>
                </c:pt>
                <c:pt idx="10">
                  <c:v>19.8</c:v>
                </c:pt>
                <c:pt idx="11">
                  <c:v>19.8</c:v>
                </c:pt>
                <c:pt idx="12">
                  <c:v>19.8</c:v>
                </c:pt>
                <c:pt idx="13">
                  <c:v>21.1</c:v>
                </c:pt>
                <c:pt idx="14">
                  <c:v>21.1</c:v>
                </c:pt>
                <c:pt idx="15">
                  <c:v>19.5</c:v>
                </c:pt>
                <c:pt idx="16">
                  <c:v>21.5</c:v>
                </c:pt>
                <c:pt idx="17">
                  <c:v>20.7</c:v>
                </c:pt>
                <c:pt idx="18">
                  <c:v>17.7</c:v>
                </c:pt>
                <c:pt idx="19">
                  <c:v>18.5</c:v>
                </c:pt>
                <c:pt idx="20">
                  <c:v>19.600000000000001</c:v>
                </c:pt>
                <c:pt idx="21">
                  <c:v>18.5</c:v>
                </c:pt>
                <c:pt idx="22">
                  <c:v>19</c:v>
                </c:pt>
                <c:pt idx="23">
                  <c:v>19.600000000000001</c:v>
                </c:pt>
                <c:pt idx="24">
                  <c:v>19.2</c:v>
                </c:pt>
                <c:pt idx="25">
                  <c:v>19.100000000000001</c:v>
                </c:pt>
                <c:pt idx="26">
                  <c:v>19</c:v>
                </c:pt>
                <c:pt idx="27">
                  <c:v>19.2</c:v>
                </c:pt>
                <c:pt idx="28">
                  <c:v>19.100000000000001</c:v>
                </c:pt>
                <c:pt idx="29">
                  <c:v>19</c:v>
                </c:pt>
                <c:pt idx="30">
                  <c:v>23.8</c:v>
                </c:pt>
                <c:pt idx="31">
                  <c:v>25.5</c:v>
                </c:pt>
              </c:numCache>
            </c:numRef>
          </c:xVal>
          <c:yVal>
            <c:numRef>
              <c:f>delicatula!$I$30:$I$61</c:f>
              <c:numCache>
                <c:formatCode>0.0</c:formatCode>
                <c:ptCount val="32"/>
                <c:pt idx="0">
                  <c:v>53.921568627450981</c:v>
                </c:pt>
                <c:pt idx="1">
                  <c:v>56.886227544910177</c:v>
                </c:pt>
                <c:pt idx="2">
                  <c:v>54.755043227665709</c:v>
                </c:pt>
                <c:pt idx="3">
                  <c:v>54.662379421221864</c:v>
                </c:pt>
                <c:pt idx="4">
                  <c:v>57.268722466960348</c:v>
                </c:pt>
                <c:pt idx="5">
                  <c:v>59.13978494623656</c:v>
                </c:pt>
                <c:pt idx="6">
                  <c:v>60.185185185185183</c:v>
                </c:pt>
                <c:pt idx="7">
                  <c:v>50.980392156862742</c:v>
                </c:pt>
                <c:pt idx="8">
                  <c:v>64.285714285714278</c:v>
                </c:pt>
                <c:pt idx="9">
                  <c:v>69.37561942517344</c:v>
                </c:pt>
                <c:pt idx="10">
                  <c:v>56.701030927835049</c:v>
                </c:pt>
                <c:pt idx="11">
                  <c:v>57.471264367816097</c:v>
                </c:pt>
                <c:pt idx="12">
                  <c:v>57.851239669421489</c:v>
                </c:pt>
                <c:pt idx="13">
                  <c:v>64.516129032258064</c:v>
                </c:pt>
                <c:pt idx="14">
                  <c:v>64.86486486486487</c:v>
                </c:pt>
                <c:pt idx="15">
                  <c:v>56.497175141242941</c:v>
                </c:pt>
                <c:pt idx="16">
                  <c:v>63.636363636363633</c:v>
                </c:pt>
                <c:pt idx="17">
                  <c:v>63.380281690140848</c:v>
                </c:pt>
                <c:pt idx="18">
                  <c:v>47.393364928909953</c:v>
                </c:pt>
                <c:pt idx="19">
                  <c:v>53.846153846153847</c:v>
                </c:pt>
                <c:pt idx="20">
                  <c:v>55.214723926380366</c:v>
                </c:pt>
                <c:pt idx="21">
                  <c:v>53.140096618357489</c:v>
                </c:pt>
                <c:pt idx="22">
                  <c:v>56.521739130434781</c:v>
                </c:pt>
                <c:pt idx="23">
                  <c:v>56.410256410256409</c:v>
                </c:pt>
                <c:pt idx="24">
                  <c:v>54.054054054054056</c:v>
                </c:pt>
                <c:pt idx="25">
                  <c:v>55.555555555555557</c:v>
                </c:pt>
                <c:pt idx="26">
                  <c:v>53.846153846153847</c:v>
                </c:pt>
                <c:pt idx="27">
                  <c:v>56.410256410256409</c:v>
                </c:pt>
                <c:pt idx="28">
                  <c:v>56.81818181818182</c:v>
                </c:pt>
                <c:pt idx="29">
                  <c:v>57.522123893805308</c:v>
                </c:pt>
                <c:pt idx="30">
                  <c:v>76.923076923076934</c:v>
                </c:pt>
                <c:pt idx="31">
                  <c:v>83.333333333333343</c:v>
                </c:pt>
              </c:numCache>
            </c:numRef>
          </c:yVal>
          <c:smooth val="0"/>
        </c:ser>
        <c:ser>
          <c:idx val="1"/>
          <c:order val="1"/>
          <c:tx>
            <c:v>N. Car. specimens</c:v>
          </c:tx>
          <c:spPr>
            <a:ln w="28575">
              <a:noFill/>
            </a:ln>
          </c:spPr>
          <c:marker>
            <c:symbol val="triangle"/>
            <c:size val="4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delicatula!$F$62:$F$69</c:f>
              <c:numCache>
                <c:formatCode>General</c:formatCode>
                <c:ptCount val="8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25.5</c:v>
                </c:pt>
                <c:pt idx="5">
                  <c:v>25.5</c:v>
                </c:pt>
                <c:pt idx="6">
                  <c:v>25.5</c:v>
                </c:pt>
                <c:pt idx="7">
                  <c:v>25</c:v>
                </c:pt>
              </c:numCache>
            </c:numRef>
          </c:xVal>
          <c:yVal>
            <c:numRef>
              <c:f>delicatula!$G$62:$G$69</c:f>
              <c:numCache>
                <c:formatCode>0.0</c:formatCode>
                <c:ptCount val="8"/>
                <c:pt idx="0">
                  <c:v>79.207920792079207</c:v>
                </c:pt>
                <c:pt idx="1">
                  <c:v>83.333333333333343</c:v>
                </c:pt>
                <c:pt idx="2">
                  <c:v>77.922077922077918</c:v>
                </c:pt>
                <c:pt idx="3">
                  <c:v>77.922077922077918</c:v>
                </c:pt>
                <c:pt idx="4">
                  <c:v>79.207920792079207</c:v>
                </c:pt>
                <c:pt idx="5">
                  <c:v>76.3888888888889</c:v>
                </c:pt>
                <c:pt idx="6">
                  <c:v>81.632653061224488</c:v>
                </c:pt>
                <c:pt idx="7">
                  <c:v>77.519379844961236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18976"/>
        <c:axId val="116959104"/>
      </c:scatterChart>
      <c:valAx>
        <c:axId val="116718976"/>
        <c:scaling>
          <c:orientation val="minMax"/>
          <c:max val="31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Temperature (°C)</a:t>
                </a:r>
                <a:endParaRPr 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959104"/>
        <c:crosses val="autoZero"/>
        <c:crossBetween val="midCat"/>
        <c:majorUnit val="5"/>
      </c:valAx>
      <c:valAx>
        <c:axId val="116959104"/>
        <c:scaling>
          <c:orientation val="minMax"/>
          <c:max val="110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Pulse rate (p/s)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71897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2503062117235353"/>
          <c:y val="0.51201935181299829"/>
          <c:w val="0.33628916066342762"/>
          <c:h val="0.18912744057463038"/>
        </c:manualLayout>
      </c:layout>
      <c:overlay val="1"/>
      <c:spPr>
        <a:ln w="9525">
          <a:solidFill>
            <a:schemeClr val="tx1"/>
          </a:solidFill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22" l="0.70000000000000018" r="0.70000000000000018" t="0.75000000000000022" header="0.3000000000000001" footer="0.3000000000000001"/>
    <c:pageSetup orientation="landscape"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16926341654105"/>
          <c:y val="2.9451945466064416E-2"/>
          <c:w val="0.83286068366702681"/>
          <c:h val="0.7990492515560122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9.1048193443904624E-3"/>
                  <c:y val="0.4584595891030863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delicatula!$F$2:$F$61</c:f>
              <c:numCache>
                <c:formatCode>General</c:formatCode>
                <c:ptCount val="60"/>
                <c:pt idx="0">
                  <c:v>23</c:v>
                </c:pt>
                <c:pt idx="1">
                  <c:v>24.7</c:v>
                </c:pt>
                <c:pt idx="2">
                  <c:v>24.5</c:v>
                </c:pt>
                <c:pt idx="3">
                  <c:v>20.399999999999999</c:v>
                </c:pt>
                <c:pt idx="4">
                  <c:v>30.4</c:v>
                </c:pt>
                <c:pt idx="5">
                  <c:v>21.5</c:v>
                </c:pt>
                <c:pt idx="6">
                  <c:v>24.2</c:v>
                </c:pt>
                <c:pt idx="7">
                  <c:v>29.9</c:v>
                </c:pt>
                <c:pt idx="8">
                  <c:v>25.2</c:v>
                </c:pt>
                <c:pt idx="9">
                  <c:v>25.2</c:v>
                </c:pt>
                <c:pt idx="10">
                  <c:v>24.6</c:v>
                </c:pt>
                <c:pt idx="11">
                  <c:v>26</c:v>
                </c:pt>
                <c:pt idx="12">
                  <c:v>25.2</c:v>
                </c:pt>
                <c:pt idx="13">
                  <c:v>25.5</c:v>
                </c:pt>
                <c:pt idx="14">
                  <c:v>25</c:v>
                </c:pt>
                <c:pt idx="15">
                  <c:v>24.5</c:v>
                </c:pt>
                <c:pt idx="16">
                  <c:v>21.5</c:v>
                </c:pt>
                <c:pt idx="17">
                  <c:v>23.5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21.8</c:v>
                </c:pt>
                <c:pt idx="22">
                  <c:v>23</c:v>
                </c:pt>
                <c:pt idx="23">
                  <c:v>15.3</c:v>
                </c:pt>
                <c:pt idx="24">
                  <c:v>19</c:v>
                </c:pt>
                <c:pt idx="25">
                  <c:v>19</c:v>
                </c:pt>
                <c:pt idx="26">
                  <c:v>18.5</c:v>
                </c:pt>
                <c:pt idx="27">
                  <c:v>26</c:v>
                </c:pt>
                <c:pt idx="28">
                  <c:v>18.899999999999999</c:v>
                </c:pt>
                <c:pt idx="29">
                  <c:v>19.2</c:v>
                </c:pt>
                <c:pt idx="30">
                  <c:v>17</c:v>
                </c:pt>
                <c:pt idx="31">
                  <c:v>17</c:v>
                </c:pt>
                <c:pt idx="32">
                  <c:v>19.5</c:v>
                </c:pt>
                <c:pt idx="33">
                  <c:v>20.3</c:v>
                </c:pt>
                <c:pt idx="34">
                  <c:v>20.8</c:v>
                </c:pt>
                <c:pt idx="35">
                  <c:v>18.100000000000001</c:v>
                </c:pt>
                <c:pt idx="36">
                  <c:v>21.3</c:v>
                </c:pt>
                <c:pt idx="37">
                  <c:v>21.4</c:v>
                </c:pt>
                <c:pt idx="38">
                  <c:v>19.8</c:v>
                </c:pt>
                <c:pt idx="39">
                  <c:v>19.8</c:v>
                </c:pt>
                <c:pt idx="40">
                  <c:v>19.8</c:v>
                </c:pt>
                <c:pt idx="41">
                  <c:v>21.1</c:v>
                </c:pt>
                <c:pt idx="42">
                  <c:v>21.1</c:v>
                </c:pt>
                <c:pt idx="43">
                  <c:v>19.5</c:v>
                </c:pt>
                <c:pt idx="44">
                  <c:v>21.5</c:v>
                </c:pt>
                <c:pt idx="45">
                  <c:v>20.7</c:v>
                </c:pt>
                <c:pt idx="46">
                  <c:v>17.7</c:v>
                </c:pt>
                <c:pt idx="47">
                  <c:v>18.5</c:v>
                </c:pt>
                <c:pt idx="48">
                  <c:v>19.600000000000001</c:v>
                </c:pt>
                <c:pt idx="49">
                  <c:v>18.5</c:v>
                </c:pt>
                <c:pt idx="50">
                  <c:v>19</c:v>
                </c:pt>
                <c:pt idx="51">
                  <c:v>19.600000000000001</c:v>
                </c:pt>
                <c:pt idx="52">
                  <c:v>19.2</c:v>
                </c:pt>
                <c:pt idx="53">
                  <c:v>19.100000000000001</c:v>
                </c:pt>
                <c:pt idx="54">
                  <c:v>19</c:v>
                </c:pt>
                <c:pt idx="55">
                  <c:v>19.2</c:v>
                </c:pt>
                <c:pt idx="56">
                  <c:v>19.100000000000001</c:v>
                </c:pt>
                <c:pt idx="57">
                  <c:v>19</c:v>
                </c:pt>
                <c:pt idx="58">
                  <c:v>23.8</c:v>
                </c:pt>
                <c:pt idx="59">
                  <c:v>25.5</c:v>
                </c:pt>
              </c:numCache>
            </c:numRef>
          </c:xVal>
          <c:yVal>
            <c:numRef>
              <c:f>delicatula!$I$2:$I$61</c:f>
              <c:numCache>
                <c:formatCode>General</c:formatCode>
                <c:ptCount val="60"/>
                <c:pt idx="0">
                  <c:v>72.8</c:v>
                </c:pt>
                <c:pt idx="1">
                  <c:v>76.599999999999994</c:v>
                </c:pt>
                <c:pt idx="2">
                  <c:v>75.900000000000006</c:v>
                </c:pt>
                <c:pt idx="3">
                  <c:v>61.5</c:v>
                </c:pt>
                <c:pt idx="4">
                  <c:v>106.7</c:v>
                </c:pt>
                <c:pt idx="5">
                  <c:v>70</c:v>
                </c:pt>
                <c:pt idx="6">
                  <c:v>78.05</c:v>
                </c:pt>
                <c:pt idx="7">
                  <c:v>98.2</c:v>
                </c:pt>
                <c:pt idx="8">
                  <c:v>77.8</c:v>
                </c:pt>
                <c:pt idx="9">
                  <c:v>81</c:v>
                </c:pt>
                <c:pt idx="10">
                  <c:v>80.8</c:v>
                </c:pt>
                <c:pt idx="11">
                  <c:v>79.849999999999994</c:v>
                </c:pt>
                <c:pt idx="12">
                  <c:v>80.699999999999989</c:v>
                </c:pt>
                <c:pt idx="13">
                  <c:v>81.45</c:v>
                </c:pt>
                <c:pt idx="14">
                  <c:v>74.550000000000011</c:v>
                </c:pt>
                <c:pt idx="15">
                  <c:v>77.849999999999994</c:v>
                </c:pt>
                <c:pt idx="16">
                  <c:v>67.5</c:v>
                </c:pt>
                <c:pt idx="17">
                  <c:v>68.5</c:v>
                </c:pt>
                <c:pt idx="18">
                  <c:v>63.4</c:v>
                </c:pt>
                <c:pt idx="19">
                  <c:v>64.3</c:v>
                </c:pt>
                <c:pt idx="20">
                  <c:v>62</c:v>
                </c:pt>
                <c:pt idx="21">
                  <c:v>64.3</c:v>
                </c:pt>
                <c:pt idx="22">
                  <c:v>74.5</c:v>
                </c:pt>
                <c:pt idx="23">
                  <c:v>44.7</c:v>
                </c:pt>
                <c:pt idx="24">
                  <c:v>53.5</c:v>
                </c:pt>
                <c:pt idx="25">
                  <c:v>52.3</c:v>
                </c:pt>
                <c:pt idx="26">
                  <c:v>55.3</c:v>
                </c:pt>
                <c:pt idx="27">
                  <c:v>81.3</c:v>
                </c:pt>
                <c:pt idx="28" formatCode="0.0">
                  <c:v>53.921568627450981</c:v>
                </c:pt>
                <c:pt idx="29" formatCode="0.0">
                  <c:v>56.886227544910177</c:v>
                </c:pt>
                <c:pt idx="30" formatCode="0.0">
                  <c:v>54.755043227665709</c:v>
                </c:pt>
                <c:pt idx="31" formatCode="0.0">
                  <c:v>54.662379421221864</c:v>
                </c:pt>
                <c:pt idx="32" formatCode="0.0">
                  <c:v>57.268722466960348</c:v>
                </c:pt>
                <c:pt idx="33" formatCode="0.0">
                  <c:v>59.13978494623656</c:v>
                </c:pt>
                <c:pt idx="34" formatCode="0.0">
                  <c:v>60.185185185185183</c:v>
                </c:pt>
                <c:pt idx="35" formatCode="0.0">
                  <c:v>50.980392156862742</c:v>
                </c:pt>
                <c:pt idx="36" formatCode="0.0">
                  <c:v>64.285714285714278</c:v>
                </c:pt>
                <c:pt idx="37" formatCode="0.0">
                  <c:v>69.37561942517344</c:v>
                </c:pt>
                <c:pt idx="38" formatCode="0.0">
                  <c:v>56.701030927835049</c:v>
                </c:pt>
                <c:pt idx="39" formatCode="0.0">
                  <c:v>57.471264367816097</c:v>
                </c:pt>
                <c:pt idx="40" formatCode="0.0">
                  <c:v>57.851239669421489</c:v>
                </c:pt>
                <c:pt idx="41" formatCode="0.0">
                  <c:v>64.516129032258064</c:v>
                </c:pt>
                <c:pt idx="42" formatCode="0.0">
                  <c:v>64.86486486486487</c:v>
                </c:pt>
                <c:pt idx="43" formatCode="0.0">
                  <c:v>56.497175141242941</c:v>
                </c:pt>
                <c:pt idx="44" formatCode="0.0">
                  <c:v>63.636363636363633</c:v>
                </c:pt>
                <c:pt idx="45" formatCode="0.0">
                  <c:v>63.380281690140848</c:v>
                </c:pt>
                <c:pt idx="46" formatCode="0.0">
                  <c:v>47.393364928909953</c:v>
                </c:pt>
                <c:pt idx="47" formatCode="0.0">
                  <c:v>53.846153846153847</c:v>
                </c:pt>
                <c:pt idx="48" formatCode="0.0">
                  <c:v>55.214723926380366</c:v>
                </c:pt>
                <c:pt idx="49" formatCode="0.0">
                  <c:v>53.140096618357489</c:v>
                </c:pt>
                <c:pt idx="50" formatCode="0.0">
                  <c:v>56.521739130434781</c:v>
                </c:pt>
                <c:pt idx="51" formatCode="0.0">
                  <c:v>56.410256410256409</c:v>
                </c:pt>
                <c:pt idx="52" formatCode="0.0">
                  <c:v>54.054054054054056</c:v>
                </c:pt>
                <c:pt idx="53" formatCode="0.0">
                  <c:v>55.555555555555557</c:v>
                </c:pt>
                <c:pt idx="54" formatCode="0.0">
                  <c:v>53.846153846153847</c:v>
                </c:pt>
                <c:pt idx="55" formatCode="0.0">
                  <c:v>56.410256410256409</c:v>
                </c:pt>
                <c:pt idx="56" formatCode="0.0">
                  <c:v>56.81818181818182</c:v>
                </c:pt>
                <c:pt idx="57" formatCode="0.0">
                  <c:v>57.522123893805308</c:v>
                </c:pt>
                <c:pt idx="58" formatCode="0.0">
                  <c:v>76.923076923076934</c:v>
                </c:pt>
                <c:pt idx="59" formatCode="0.0">
                  <c:v>83.333333333333343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95040"/>
        <c:axId val="116968448"/>
      </c:scatterChart>
      <c:valAx>
        <c:axId val="116695040"/>
        <c:scaling>
          <c:orientation val="minMax"/>
          <c:max val="31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Temperature (°C)</a:t>
                </a:r>
                <a:endParaRPr 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968448"/>
        <c:crosses val="autoZero"/>
        <c:crossBetween val="midCat"/>
        <c:majorUnit val="5"/>
      </c:valAx>
      <c:valAx>
        <c:axId val="116968448"/>
        <c:scaling>
          <c:orientation val="minMax"/>
          <c:max val="110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Pulse rate (p/s)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69504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44" l="0.7000000000000004" r="0.7000000000000004" t="0.75000000000000044" header="0.30000000000000021" footer="0.30000000000000021"/>
    <c:pageSetup orientation="landscape"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9748647224266"/>
          <c:y val="3.3631728410997812E-2"/>
          <c:w val="0.83286068366702681"/>
          <c:h val="0.7990492515560125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5.5572308780551371E-3"/>
                  <c:y val="0.5306316491002888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delicatula!$I$2:$I$61</c:f>
              <c:numCache>
                <c:formatCode>General</c:formatCode>
                <c:ptCount val="60"/>
                <c:pt idx="0">
                  <c:v>72.8</c:v>
                </c:pt>
                <c:pt idx="1">
                  <c:v>76.599999999999994</c:v>
                </c:pt>
                <c:pt idx="2">
                  <c:v>75.900000000000006</c:v>
                </c:pt>
                <c:pt idx="3">
                  <c:v>61.5</c:v>
                </c:pt>
                <c:pt idx="4">
                  <c:v>106.7</c:v>
                </c:pt>
                <c:pt idx="5">
                  <c:v>70</c:v>
                </c:pt>
                <c:pt idx="6">
                  <c:v>78.05</c:v>
                </c:pt>
                <c:pt idx="7">
                  <c:v>98.2</c:v>
                </c:pt>
                <c:pt idx="8">
                  <c:v>77.8</c:v>
                </c:pt>
                <c:pt idx="9">
                  <c:v>81</c:v>
                </c:pt>
                <c:pt idx="10">
                  <c:v>80.8</c:v>
                </c:pt>
                <c:pt idx="11">
                  <c:v>79.849999999999994</c:v>
                </c:pt>
                <c:pt idx="12">
                  <c:v>80.699999999999989</c:v>
                </c:pt>
                <c:pt idx="13">
                  <c:v>81.45</c:v>
                </c:pt>
                <c:pt idx="14">
                  <c:v>74.550000000000011</c:v>
                </c:pt>
                <c:pt idx="15">
                  <c:v>77.849999999999994</c:v>
                </c:pt>
                <c:pt idx="16">
                  <c:v>67.5</c:v>
                </c:pt>
                <c:pt idx="17">
                  <c:v>68.5</c:v>
                </c:pt>
                <c:pt idx="18">
                  <c:v>63.4</c:v>
                </c:pt>
                <c:pt idx="19">
                  <c:v>64.3</c:v>
                </c:pt>
                <c:pt idx="20">
                  <c:v>62</c:v>
                </c:pt>
                <c:pt idx="21">
                  <c:v>64.3</c:v>
                </c:pt>
                <c:pt idx="22">
                  <c:v>74.5</c:v>
                </c:pt>
                <c:pt idx="23">
                  <c:v>44.7</c:v>
                </c:pt>
                <c:pt idx="24">
                  <c:v>53.5</c:v>
                </c:pt>
                <c:pt idx="25">
                  <c:v>52.3</c:v>
                </c:pt>
                <c:pt idx="26">
                  <c:v>55.3</c:v>
                </c:pt>
                <c:pt idx="27">
                  <c:v>81.3</c:v>
                </c:pt>
                <c:pt idx="28" formatCode="0.0">
                  <c:v>53.921568627450981</c:v>
                </c:pt>
                <c:pt idx="29" formatCode="0.0">
                  <c:v>56.886227544910177</c:v>
                </c:pt>
                <c:pt idx="30" formatCode="0.0">
                  <c:v>54.755043227665709</c:v>
                </c:pt>
                <c:pt idx="31" formatCode="0.0">
                  <c:v>54.662379421221864</c:v>
                </c:pt>
                <c:pt idx="32" formatCode="0.0">
                  <c:v>57.268722466960348</c:v>
                </c:pt>
                <c:pt idx="33" formatCode="0.0">
                  <c:v>59.13978494623656</c:v>
                </c:pt>
                <c:pt idx="34" formatCode="0.0">
                  <c:v>60.185185185185183</c:v>
                </c:pt>
                <c:pt idx="35" formatCode="0.0">
                  <c:v>50.980392156862742</c:v>
                </c:pt>
                <c:pt idx="36" formatCode="0.0">
                  <c:v>64.285714285714278</c:v>
                </c:pt>
                <c:pt idx="37" formatCode="0.0">
                  <c:v>69.37561942517344</c:v>
                </c:pt>
                <c:pt idx="38" formatCode="0.0">
                  <c:v>56.701030927835049</c:v>
                </c:pt>
                <c:pt idx="39" formatCode="0.0">
                  <c:v>57.471264367816097</c:v>
                </c:pt>
                <c:pt idx="40" formatCode="0.0">
                  <c:v>57.851239669421489</c:v>
                </c:pt>
                <c:pt idx="41" formatCode="0.0">
                  <c:v>64.516129032258064</c:v>
                </c:pt>
                <c:pt idx="42" formatCode="0.0">
                  <c:v>64.86486486486487</c:v>
                </c:pt>
                <c:pt idx="43" formatCode="0.0">
                  <c:v>56.497175141242941</c:v>
                </c:pt>
                <c:pt idx="44" formatCode="0.0">
                  <c:v>63.636363636363633</c:v>
                </c:pt>
                <c:pt idx="45" formatCode="0.0">
                  <c:v>63.380281690140848</c:v>
                </c:pt>
                <c:pt idx="46" formatCode="0.0">
                  <c:v>47.393364928909953</c:v>
                </c:pt>
                <c:pt idx="47" formatCode="0.0">
                  <c:v>53.846153846153847</c:v>
                </c:pt>
                <c:pt idx="48" formatCode="0.0">
                  <c:v>55.214723926380366</c:v>
                </c:pt>
                <c:pt idx="49" formatCode="0.0">
                  <c:v>53.140096618357489</c:v>
                </c:pt>
                <c:pt idx="50" formatCode="0.0">
                  <c:v>56.521739130434781</c:v>
                </c:pt>
                <c:pt idx="51" formatCode="0.0">
                  <c:v>56.410256410256409</c:v>
                </c:pt>
                <c:pt idx="52" formatCode="0.0">
                  <c:v>54.054054054054056</c:v>
                </c:pt>
                <c:pt idx="53" formatCode="0.0">
                  <c:v>55.555555555555557</c:v>
                </c:pt>
                <c:pt idx="54" formatCode="0.0">
                  <c:v>53.846153846153847</c:v>
                </c:pt>
                <c:pt idx="55" formatCode="0.0">
                  <c:v>56.410256410256409</c:v>
                </c:pt>
                <c:pt idx="56" formatCode="0.0">
                  <c:v>56.81818181818182</c:v>
                </c:pt>
                <c:pt idx="57" formatCode="0.0">
                  <c:v>57.522123893805308</c:v>
                </c:pt>
                <c:pt idx="58" formatCode="0.0">
                  <c:v>76.923076923076934</c:v>
                </c:pt>
                <c:pt idx="59" formatCode="0.0">
                  <c:v>83.333333333333343</c:v>
                </c:pt>
              </c:numCache>
            </c:numRef>
          </c:xVal>
          <c:yVal>
            <c:numRef>
              <c:f>delicatula!$J$2:$J$61</c:f>
              <c:numCache>
                <c:formatCode>General</c:formatCode>
                <c:ptCount val="60"/>
                <c:pt idx="0">
                  <c:v>5.4</c:v>
                </c:pt>
                <c:pt idx="1">
                  <c:v>5.4</c:v>
                </c:pt>
                <c:pt idx="2">
                  <c:v>5.8</c:v>
                </c:pt>
                <c:pt idx="3">
                  <c:v>5.0999999999999996</c:v>
                </c:pt>
                <c:pt idx="4">
                  <c:v>6.2</c:v>
                </c:pt>
                <c:pt idx="5">
                  <c:v>5.9</c:v>
                </c:pt>
                <c:pt idx="6">
                  <c:v>5.8</c:v>
                </c:pt>
                <c:pt idx="7">
                  <c:v>6</c:v>
                </c:pt>
                <c:pt idx="8">
                  <c:v>5</c:v>
                </c:pt>
                <c:pt idx="9">
                  <c:v>5.8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5.8</c:v>
                </c:pt>
                <c:pt idx="14">
                  <c:v>5.7</c:v>
                </c:pt>
                <c:pt idx="15">
                  <c:v>5.6</c:v>
                </c:pt>
                <c:pt idx="16">
                  <c:v>5.6</c:v>
                </c:pt>
                <c:pt idx="17">
                  <c:v>5.2</c:v>
                </c:pt>
                <c:pt idx="18">
                  <c:v>4.4000000000000004</c:v>
                </c:pt>
                <c:pt idx="19">
                  <c:v>5</c:v>
                </c:pt>
                <c:pt idx="20">
                  <c:v>4.8</c:v>
                </c:pt>
                <c:pt idx="21">
                  <c:v>5</c:v>
                </c:pt>
                <c:pt idx="22">
                  <c:v>5.7</c:v>
                </c:pt>
                <c:pt idx="23">
                  <c:v>3.8</c:v>
                </c:pt>
                <c:pt idx="27">
                  <c:v>6</c:v>
                </c:pt>
                <c:pt idx="28">
                  <c:v>4.7949999999999999</c:v>
                </c:pt>
                <c:pt idx="29">
                  <c:v>4.9690000000000003</c:v>
                </c:pt>
                <c:pt idx="30">
                  <c:v>5.1420000000000003</c:v>
                </c:pt>
                <c:pt idx="31">
                  <c:v>4.835</c:v>
                </c:pt>
                <c:pt idx="32">
                  <c:v>4.9390000000000001</c:v>
                </c:pt>
                <c:pt idx="33">
                  <c:v>5.0049999999999999</c:v>
                </c:pt>
                <c:pt idx="34">
                  <c:v>5.085</c:v>
                </c:pt>
                <c:pt idx="35">
                  <c:v>4.4740000000000002</c:v>
                </c:pt>
                <c:pt idx="36">
                  <c:v>5.117</c:v>
                </c:pt>
                <c:pt idx="37">
                  <c:v>5.0750000000000002</c:v>
                </c:pt>
                <c:pt idx="38">
                  <c:v>4.7169999999999996</c:v>
                </c:pt>
                <c:pt idx="39">
                  <c:v>4.66</c:v>
                </c:pt>
                <c:pt idx="40">
                  <c:v>4.6669999999999998</c:v>
                </c:pt>
                <c:pt idx="41">
                  <c:v>5.03</c:v>
                </c:pt>
                <c:pt idx="42">
                  <c:v>4.9980000000000002</c:v>
                </c:pt>
                <c:pt idx="43">
                  <c:v>4.5720000000000001</c:v>
                </c:pt>
                <c:pt idx="44">
                  <c:v>4.97</c:v>
                </c:pt>
                <c:pt idx="45">
                  <c:v>5.0119999999999996</c:v>
                </c:pt>
                <c:pt idx="46">
                  <c:v>4.13</c:v>
                </c:pt>
                <c:pt idx="47">
                  <c:v>4.5709999999999997</c:v>
                </c:pt>
                <c:pt idx="48">
                  <c:v>4.867</c:v>
                </c:pt>
                <c:pt idx="49">
                  <c:v>4.7960000000000003</c:v>
                </c:pt>
                <c:pt idx="50">
                  <c:v>4.8570000000000002</c:v>
                </c:pt>
                <c:pt idx="51">
                  <c:v>4.8540000000000001</c:v>
                </c:pt>
                <c:pt idx="52">
                  <c:v>4.5659999999999998</c:v>
                </c:pt>
                <c:pt idx="53">
                  <c:v>4.4509999999999996</c:v>
                </c:pt>
                <c:pt idx="54">
                  <c:v>4.4779999999999998</c:v>
                </c:pt>
                <c:pt idx="55">
                  <c:v>4.4089999999999998</c:v>
                </c:pt>
                <c:pt idx="56">
                  <c:v>4.3390000000000004</c:v>
                </c:pt>
                <c:pt idx="57">
                  <c:v>4.3230000000000004</c:v>
                </c:pt>
                <c:pt idx="58">
                  <c:v>6.4480000000000004</c:v>
                </c:pt>
                <c:pt idx="59">
                  <c:v>6.08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139712"/>
        <c:axId val="117195136"/>
      </c:scatterChart>
      <c:valAx>
        <c:axId val="117139712"/>
        <c:scaling>
          <c:orientation val="minMax"/>
          <c:max val="110"/>
          <c:min val="4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Pulse rate (p/s)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195136"/>
        <c:crosses val="autoZero"/>
        <c:crossBetween val="midCat"/>
      </c:valAx>
      <c:valAx>
        <c:axId val="117195136"/>
        <c:scaling>
          <c:orientation val="minMax"/>
          <c:max val="7"/>
          <c:min val="3.5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Dominant frequency (kHz)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139712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78" l="0.70000000000000062" r="0.70000000000000062" t="0.75000000000000078" header="0.30000000000000032" footer="0.30000000000000032"/>
    <c:pageSetup orientation="landscape"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9.5387981297824373E-2"/>
                  <c:y val="0.5457661309035780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vernalis!$F$2:$F$157</c:f>
              <c:numCache>
                <c:formatCode>General</c:formatCode>
                <c:ptCount val="156"/>
                <c:pt idx="0">
                  <c:v>27.8</c:v>
                </c:pt>
                <c:pt idx="1">
                  <c:v>27.8</c:v>
                </c:pt>
                <c:pt idx="2">
                  <c:v>23.8</c:v>
                </c:pt>
                <c:pt idx="3">
                  <c:v>28.4</c:v>
                </c:pt>
                <c:pt idx="4">
                  <c:v>25.8</c:v>
                </c:pt>
                <c:pt idx="5">
                  <c:v>22.6</c:v>
                </c:pt>
                <c:pt idx="6" formatCode="0.0">
                  <c:v>25.2</c:v>
                </c:pt>
                <c:pt idx="7" formatCode="0.0">
                  <c:v>25</c:v>
                </c:pt>
                <c:pt idx="8" formatCode="0.0">
                  <c:v>19.899999999999999</c:v>
                </c:pt>
                <c:pt idx="9">
                  <c:v>20.75</c:v>
                </c:pt>
                <c:pt idx="10">
                  <c:v>20.75</c:v>
                </c:pt>
                <c:pt idx="11">
                  <c:v>21.5</c:v>
                </c:pt>
                <c:pt idx="12">
                  <c:v>21.5</c:v>
                </c:pt>
                <c:pt idx="13">
                  <c:v>22</c:v>
                </c:pt>
                <c:pt idx="14">
                  <c:v>26.5</c:v>
                </c:pt>
                <c:pt idx="15">
                  <c:v>26.5</c:v>
                </c:pt>
                <c:pt idx="16">
                  <c:v>24.7</c:v>
                </c:pt>
                <c:pt idx="17">
                  <c:v>24.7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18.5</c:v>
                </c:pt>
                <c:pt idx="23">
                  <c:v>18.5</c:v>
                </c:pt>
                <c:pt idx="24">
                  <c:v>18.5</c:v>
                </c:pt>
                <c:pt idx="25">
                  <c:v>18.5</c:v>
                </c:pt>
                <c:pt idx="26">
                  <c:v>18.5</c:v>
                </c:pt>
                <c:pt idx="27">
                  <c:v>18.5</c:v>
                </c:pt>
                <c:pt idx="28">
                  <c:v>18.5</c:v>
                </c:pt>
                <c:pt idx="29">
                  <c:v>26</c:v>
                </c:pt>
                <c:pt idx="30">
                  <c:v>26</c:v>
                </c:pt>
                <c:pt idx="31">
                  <c:v>26</c:v>
                </c:pt>
                <c:pt idx="32">
                  <c:v>26</c:v>
                </c:pt>
                <c:pt idx="33">
                  <c:v>26</c:v>
                </c:pt>
                <c:pt idx="34">
                  <c:v>26.5</c:v>
                </c:pt>
                <c:pt idx="35">
                  <c:v>20.75</c:v>
                </c:pt>
                <c:pt idx="36">
                  <c:v>20.75</c:v>
                </c:pt>
                <c:pt idx="37">
                  <c:v>20.75</c:v>
                </c:pt>
                <c:pt idx="38">
                  <c:v>23</c:v>
                </c:pt>
                <c:pt idx="39">
                  <c:v>21.5</c:v>
                </c:pt>
                <c:pt idx="40">
                  <c:v>21.5</c:v>
                </c:pt>
                <c:pt idx="41">
                  <c:v>21.5</c:v>
                </c:pt>
                <c:pt idx="42">
                  <c:v>21.5</c:v>
                </c:pt>
                <c:pt idx="43">
                  <c:v>19.5</c:v>
                </c:pt>
                <c:pt idx="44">
                  <c:v>20</c:v>
                </c:pt>
                <c:pt idx="45">
                  <c:v>17.600000000000001</c:v>
                </c:pt>
                <c:pt idx="46">
                  <c:v>17.600000000000001</c:v>
                </c:pt>
                <c:pt idx="47">
                  <c:v>17.600000000000001</c:v>
                </c:pt>
                <c:pt idx="48">
                  <c:v>17.600000000000001</c:v>
                </c:pt>
                <c:pt idx="49">
                  <c:v>17.600000000000001</c:v>
                </c:pt>
                <c:pt idx="50">
                  <c:v>19</c:v>
                </c:pt>
                <c:pt idx="53">
                  <c:v>22.1</c:v>
                </c:pt>
                <c:pt idx="54">
                  <c:v>22.1</c:v>
                </c:pt>
                <c:pt idx="55">
                  <c:v>22.1</c:v>
                </c:pt>
                <c:pt idx="56">
                  <c:v>22.1</c:v>
                </c:pt>
                <c:pt idx="57">
                  <c:v>24</c:v>
                </c:pt>
                <c:pt idx="58">
                  <c:v>20.8</c:v>
                </c:pt>
                <c:pt idx="59">
                  <c:v>22.5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27.5</c:v>
                </c:pt>
                <c:pt idx="65">
                  <c:v>27.5</c:v>
                </c:pt>
                <c:pt idx="66">
                  <c:v>23</c:v>
                </c:pt>
                <c:pt idx="67">
                  <c:v>16</c:v>
                </c:pt>
                <c:pt idx="68">
                  <c:v>17</c:v>
                </c:pt>
                <c:pt idx="69">
                  <c:v>17</c:v>
                </c:pt>
                <c:pt idx="70">
                  <c:v>17</c:v>
                </c:pt>
                <c:pt idx="71">
                  <c:v>24.5</c:v>
                </c:pt>
                <c:pt idx="72">
                  <c:v>26</c:v>
                </c:pt>
                <c:pt idx="73">
                  <c:v>26</c:v>
                </c:pt>
                <c:pt idx="74">
                  <c:v>21.5</c:v>
                </c:pt>
                <c:pt idx="75">
                  <c:v>21.5</c:v>
                </c:pt>
                <c:pt idx="76">
                  <c:v>21.5</c:v>
                </c:pt>
                <c:pt idx="77">
                  <c:v>19</c:v>
                </c:pt>
                <c:pt idx="78">
                  <c:v>19</c:v>
                </c:pt>
                <c:pt idx="79">
                  <c:v>19</c:v>
                </c:pt>
                <c:pt idx="80">
                  <c:v>23</c:v>
                </c:pt>
                <c:pt idx="81">
                  <c:v>23</c:v>
                </c:pt>
                <c:pt idx="82">
                  <c:v>23</c:v>
                </c:pt>
                <c:pt idx="83">
                  <c:v>18</c:v>
                </c:pt>
                <c:pt idx="84">
                  <c:v>18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20.5</c:v>
                </c:pt>
                <c:pt idx="89">
                  <c:v>20.5</c:v>
                </c:pt>
                <c:pt idx="90">
                  <c:v>20.5</c:v>
                </c:pt>
                <c:pt idx="91">
                  <c:v>23</c:v>
                </c:pt>
                <c:pt idx="92">
                  <c:v>23</c:v>
                </c:pt>
                <c:pt idx="93">
                  <c:v>23</c:v>
                </c:pt>
                <c:pt idx="94">
                  <c:v>23</c:v>
                </c:pt>
                <c:pt idx="95">
                  <c:v>23</c:v>
                </c:pt>
                <c:pt idx="96">
                  <c:v>23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14.5</c:v>
                </c:pt>
                <c:pt idx="101">
                  <c:v>14.5</c:v>
                </c:pt>
                <c:pt idx="102">
                  <c:v>14.5</c:v>
                </c:pt>
                <c:pt idx="103">
                  <c:v>14.5</c:v>
                </c:pt>
                <c:pt idx="104">
                  <c:v>14.5</c:v>
                </c:pt>
                <c:pt idx="105">
                  <c:v>14.5</c:v>
                </c:pt>
                <c:pt idx="106">
                  <c:v>14.5</c:v>
                </c:pt>
                <c:pt idx="107">
                  <c:v>14.5</c:v>
                </c:pt>
                <c:pt idx="108">
                  <c:v>14.5</c:v>
                </c:pt>
                <c:pt idx="109">
                  <c:v>14.5</c:v>
                </c:pt>
                <c:pt idx="110">
                  <c:v>14.5</c:v>
                </c:pt>
                <c:pt idx="111">
                  <c:v>14.5</c:v>
                </c:pt>
                <c:pt idx="112">
                  <c:v>14.5</c:v>
                </c:pt>
                <c:pt idx="113">
                  <c:v>14.5</c:v>
                </c:pt>
                <c:pt idx="114">
                  <c:v>13.6</c:v>
                </c:pt>
                <c:pt idx="115">
                  <c:v>13.6</c:v>
                </c:pt>
                <c:pt idx="116">
                  <c:v>13.6</c:v>
                </c:pt>
                <c:pt idx="117">
                  <c:v>13.6</c:v>
                </c:pt>
                <c:pt idx="118">
                  <c:v>13.6</c:v>
                </c:pt>
                <c:pt idx="119">
                  <c:v>13.6</c:v>
                </c:pt>
                <c:pt idx="120">
                  <c:v>13.1</c:v>
                </c:pt>
                <c:pt idx="121">
                  <c:v>13.1</c:v>
                </c:pt>
                <c:pt idx="122">
                  <c:v>13.1</c:v>
                </c:pt>
                <c:pt idx="123">
                  <c:v>13.1</c:v>
                </c:pt>
                <c:pt idx="124">
                  <c:v>12.3</c:v>
                </c:pt>
                <c:pt idx="125">
                  <c:v>12.3</c:v>
                </c:pt>
                <c:pt idx="126">
                  <c:v>12.3</c:v>
                </c:pt>
                <c:pt idx="127">
                  <c:v>12.3</c:v>
                </c:pt>
                <c:pt idx="128">
                  <c:v>12.3</c:v>
                </c:pt>
                <c:pt idx="129">
                  <c:v>12.3</c:v>
                </c:pt>
                <c:pt idx="130">
                  <c:v>27.4</c:v>
                </c:pt>
                <c:pt idx="131">
                  <c:v>27.4</c:v>
                </c:pt>
                <c:pt idx="132">
                  <c:v>27.4</c:v>
                </c:pt>
                <c:pt idx="133">
                  <c:v>27.4</c:v>
                </c:pt>
                <c:pt idx="134">
                  <c:v>27.4</c:v>
                </c:pt>
                <c:pt idx="135">
                  <c:v>28.1</c:v>
                </c:pt>
                <c:pt idx="136">
                  <c:v>29.1</c:v>
                </c:pt>
                <c:pt idx="137">
                  <c:v>26.5</c:v>
                </c:pt>
                <c:pt idx="138">
                  <c:v>26.5</c:v>
                </c:pt>
                <c:pt idx="139">
                  <c:v>28.3</c:v>
                </c:pt>
                <c:pt idx="140">
                  <c:v>28.3</c:v>
                </c:pt>
                <c:pt idx="141">
                  <c:v>29.4</c:v>
                </c:pt>
                <c:pt idx="142">
                  <c:v>31.5</c:v>
                </c:pt>
                <c:pt idx="143">
                  <c:v>31.5</c:v>
                </c:pt>
                <c:pt idx="144">
                  <c:v>31.5</c:v>
                </c:pt>
                <c:pt idx="145">
                  <c:v>30</c:v>
                </c:pt>
                <c:pt idx="146">
                  <c:v>29.2</c:v>
                </c:pt>
                <c:pt idx="147">
                  <c:v>17.600000000000001</c:v>
                </c:pt>
                <c:pt idx="148">
                  <c:v>17.600000000000001</c:v>
                </c:pt>
                <c:pt idx="149">
                  <c:v>17.600000000000001</c:v>
                </c:pt>
                <c:pt idx="150">
                  <c:v>17.600000000000001</c:v>
                </c:pt>
                <c:pt idx="151">
                  <c:v>17.600000000000001</c:v>
                </c:pt>
                <c:pt idx="152">
                  <c:v>17.600000000000001</c:v>
                </c:pt>
                <c:pt idx="153">
                  <c:v>27.2</c:v>
                </c:pt>
                <c:pt idx="154">
                  <c:v>27.2</c:v>
                </c:pt>
                <c:pt idx="155">
                  <c:v>27.2</c:v>
                </c:pt>
              </c:numCache>
            </c:numRef>
          </c:xVal>
          <c:yVal>
            <c:numRef>
              <c:f>vernalis!$G$2:$G$157</c:f>
              <c:numCache>
                <c:formatCode>General</c:formatCode>
                <c:ptCount val="156"/>
                <c:pt idx="0">
                  <c:v>40.299999999999997</c:v>
                </c:pt>
                <c:pt idx="1">
                  <c:v>42</c:v>
                </c:pt>
                <c:pt idx="2">
                  <c:v>42.1</c:v>
                </c:pt>
                <c:pt idx="3">
                  <c:v>53.4</c:v>
                </c:pt>
                <c:pt idx="4">
                  <c:v>47</c:v>
                </c:pt>
                <c:pt idx="5">
                  <c:v>39</c:v>
                </c:pt>
                <c:pt idx="6" formatCode="0.0">
                  <c:v>38.200000000000003</c:v>
                </c:pt>
                <c:pt idx="7" formatCode="0.0">
                  <c:v>44.4</c:v>
                </c:pt>
                <c:pt idx="8" formatCode="0.0">
                  <c:v>30</c:v>
                </c:pt>
                <c:pt idx="9">
                  <c:v>43.4</c:v>
                </c:pt>
                <c:pt idx="10">
                  <c:v>40.74</c:v>
                </c:pt>
                <c:pt idx="11">
                  <c:v>41.45</c:v>
                </c:pt>
                <c:pt idx="12">
                  <c:v>43.96</c:v>
                </c:pt>
                <c:pt idx="13">
                  <c:v>41</c:v>
                </c:pt>
                <c:pt idx="14">
                  <c:v>49.3</c:v>
                </c:pt>
                <c:pt idx="15">
                  <c:v>49.7</c:v>
                </c:pt>
                <c:pt idx="16">
                  <c:v>41.666666669999998</c:v>
                </c:pt>
                <c:pt idx="17">
                  <c:v>42.78074866</c:v>
                </c:pt>
                <c:pt idx="18">
                  <c:v>29.99</c:v>
                </c:pt>
                <c:pt idx="19">
                  <c:v>27.46</c:v>
                </c:pt>
                <c:pt idx="20">
                  <c:v>34.36</c:v>
                </c:pt>
                <c:pt idx="21">
                  <c:v>30.37</c:v>
                </c:pt>
                <c:pt idx="22">
                  <c:v>30.21</c:v>
                </c:pt>
                <c:pt idx="23">
                  <c:v>31.25</c:v>
                </c:pt>
                <c:pt idx="24">
                  <c:v>26.95</c:v>
                </c:pt>
                <c:pt idx="25">
                  <c:v>29.09</c:v>
                </c:pt>
                <c:pt idx="26">
                  <c:v>27.88</c:v>
                </c:pt>
                <c:pt idx="27">
                  <c:v>27.51</c:v>
                </c:pt>
                <c:pt idx="28">
                  <c:v>31.28</c:v>
                </c:pt>
                <c:pt idx="29">
                  <c:v>49.96</c:v>
                </c:pt>
                <c:pt idx="30">
                  <c:v>47.91</c:v>
                </c:pt>
                <c:pt idx="31">
                  <c:v>45.8</c:v>
                </c:pt>
                <c:pt idx="32">
                  <c:v>45.2</c:v>
                </c:pt>
                <c:pt idx="33">
                  <c:v>45.75</c:v>
                </c:pt>
                <c:pt idx="34">
                  <c:v>47.6</c:v>
                </c:pt>
                <c:pt idx="35">
                  <c:v>35.31</c:v>
                </c:pt>
                <c:pt idx="36">
                  <c:v>34.700000000000003</c:v>
                </c:pt>
                <c:pt idx="37">
                  <c:v>37.049999999999997</c:v>
                </c:pt>
                <c:pt idx="38">
                  <c:v>34.24</c:v>
                </c:pt>
                <c:pt idx="39">
                  <c:v>39.93</c:v>
                </c:pt>
                <c:pt idx="40">
                  <c:v>36.08</c:v>
                </c:pt>
                <c:pt idx="41">
                  <c:v>37.46</c:v>
                </c:pt>
                <c:pt idx="42">
                  <c:v>36.64</c:v>
                </c:pt>
                <c:pt idx="43">
                  <c:v>33.1</c:v>
                </c:pt>
                <c:pt idx="44">
                  <c:v>34.119999999999997</c:v>
                </c:pt>
                <c:pt idx="45">
                  <c:v>29.8</c:v>
                </c:pt>
                <c:pt idx="46">
                  <c:v>30.5</c:v>
                </c:pt>
                <c:pt idx="47">
                  <c:v>29.9</c:v>
                </c:pt>
                <c:pt idx="48">
                  <c:v>30.3</c:v>
                </c:pt>
                <c:pt idx="49">
                  <c:v>28.3</c:v>
                </c:pt>
                <c:pt idx="50">
                  <c:v>32.5</c:v>
                </c:pt>
                <c:pt idx="51">
                  <c:v>27.1</c:v>
                </c:pt>
                <c:pt idx="52">
                  <c:v>31.6</c:v>
                </c:pt>
                <c:pt idx="53">
                  <c:v>40.595399190000002</c:v>
                </c:pt>
                <c:pt idx="54">
                  <c:v>44.117647060000003</c:v>
                </c:pt>
                <c:pt idx="55">
                  <c:v>44.534412959999997</c:v>
                </c:pt>
                <c:pt idx="56">
                  <c:v>37.953795380000003</c:v>
                </c:pt>
                <c:pt idx="57" formatCode="0.0">
                  <c:v>43.844856661045533</c:v>
                </c:pt>
                <c:pt idx="58" formatCode="0.0">
                  <c:v>42.995839112343965</c:v>
                </c:pt>
                <c:pt idx="59">
                  <c:v>28.32</c:v>
                </c:pt>
                <c:pt idx="60">
                  <c:v>27.08</c:v>
                </c:pt>
                <c:pt idx="61">
                  <c:v>25.45</c:v>
                </c:pt>
                <c:pt idx="62">
                  <c:v>27.05</c:v>
                </c:pt>
                <c:pt idx="63">
                  <c:v>26.74</c:v>
                </c:pt>
                <c:pt idx="64">
                  <c:v>52.75</c:v>
                </c:pt>
                <c:pt idx="65">
                  <c:v>47.81</c:v>
                </c:pt>
                <c:pt idx="66">
                  <c:v>40.9</c:v>
                </c:pt>
                <c:pt idx="67">
                  <c:v>27.07</c:v>
                </c:pt>
                <c:pt idx="68">
                  <c:v>26.18</c:v>
                </c:pt>
                <c:pt idx="69">
                  <c:v>26.61</c:v>
                </c:pt>
                <c:pt idx="70">
                  <c:v>27.05</c:v>
                </c:pt>
                <c:pt idx="71">
                  <c:v>39.69</c:v>
                </c:pt>
                <c:pt idx="72">
                  <c:v>43.7</c:v>
                </c:pt>
                <c:pt idx="73">
                  <c:v>38.51</c:v>
                </c:pt>
                <c:pt idx="74">
                  <c:v>37.65</c:v>
                </c:pt>
                <c:pt idx="75">
                  <c:v>38.520000000000003</c:v>
                </c:pt>
                <c:pt idx="76">
                  <c:v>39.07</c:v>
                </c:pt>
                <c:pt idx="77">
                  <c:v>30.9</c:v>
                </c:pt>
                <c:pt idx="78">
                  <c:v>30.7</c:v>
                </c:pt>
                <c:pt idx="79">
                  <c:v>32</c:v>
                </c:pt>
                <c:pt idx="80">
                  <c:v>41.4</c:v>
                </c:pt>
                <c:pt idx="81">
                  <c:v>41.2</c:v>
                </c:pt>
                <c:pt idx="82">
                  <c:v>41.6</c:v>
                </c:pt>
                <c:pt idx="83">
                  <c:v>30.1</c:v>
                </c:pt>
                <c:pt idx="84">
                  <c:v>29.1</c:v>
                </c:pt>
                <c:pt idx="85">
                  <c:v>46.27</c:v>
                </c:pt>
                <c:pt idx="86">
                  <c:v>39.229999999999997</c:v>
                </c:pt>
                <c:pt idx="87">
                  <c:v>39.9</c:v>
                </c:pt>
                <c:pt idx="88">
                  <c:v>38.799999999999997</c:v>
                </c:pt>
                <c:pt idx="89">
                  <c:v>42.84</c:v>
                </c:pt>
                <c:pt idx="90">
                  <c:v>34.58</c:v>
                </c:pt>
                <c:pt idx="91">
                  <c:v>42.3</c:v>
                </c:pt>
                <c:pt idx="92">
                  <c:v>49.87</c:v>
                </c:pt>
                <c:pt idx="93">
                  <c:v>42.16</c:v>
                </c:pt>
                <c:pt idx="94">
                  <c:v>40.619999999999997</c:v>
                </c:pt>
                <c:pt idx="95">
                  <c:v>39.9</c:v>
                </c:pt>
                <c:pt idx="96">
                  <c:v>38.119999999999997</c:v>
                </c:pt>
                <c:pt idx="97">
                  <c:v>44.52</c:v>
                </c:pt>
                <c:pt idx="98">
                  <c:v>42.35</c:v>
                </c:pt>
                <c:pt idx="99">
                  <c:v>47.06</c:v>
                </c:pt>
                <c:pt idx="100" formatCode="0.0">
                  <c:v>21.431459765467046</c:v>
                </c:pt>
                <c:pt idx="101" formatCode="0.0">
                  <c:v>21.479713603818617</c:v>
                </c:pt>
                <c:pt idx="102" formatCode="0.0">
                  <c:v>21.343377275580664</c:v>
                </c:pt>
                <c:pt idx="103" formatCode="0.0">
                  <c:v>22.255192878338278</c:v>
                </c:pt>
                <c:pt idx="104" formatCode="0.0">
                  <c:v>22.222222222222221</c:v>
                </c:pt>
                <c:pt idx="105" formatCode="0.0">
                  <c:v>22.148394241417495</c:v>
                </c:pt>
                <c:pt idx="106" formatCode="0.0">
                  <c:v>22.197558268590456</c:v>
                </c:pt>
                <c:pt idx="107" formatCode="0.0">
                  <c:v>22.435897435897434</c:v>
                </c:pt>
                <c:pt idx="108" formatCode="0.0">
                  <c:v>21.739130434782609</c:v>
                </c:pt>
                <c:pt idx="109" formatCode="0.0">
                  <c:v>22.022022022022021</c:v>
                </c:pt>
                <c:pt idx="110" formatCode="0.0">
                  <c:v>22.411953041622198</c:v>
                </c:pt>
                <c:pt idx="111" formatCode="0.0">
                  <c:v>22.350396539293438</c:v>
                </c:pt>
                <c:pt idx="112" formatCode="0.0">
                  <c:v>22.906793048973142</c:v>
                </c:pt>
                <c:pt idx="113" formatCode="0.0">
                  <c:v>23.653088042049934</c:v>
                </c:pt>
                <c:pt idx="114" formatCode="0.0">
                  <c:v>22.099447513812155</c:v>
                </c:pt>
                <c:pt idx="115" formatCode="0.0">
                  <c:v>22.099447513812152</c:v>
                </c:pt>
                <c:pt idx="116" formatCode="0.0">
                  <c:v>22.222222222222221</c:v>
                </c:pt>
                <c:pt idx="117" formatCode="0.0">
                  <c:v>21.333333333333332</c:v>
                </c:pt>
                <c:pt idx="118" formatCode="0.0">
                  <c:v>20.905923344947734</c:v>
                </c:pt>
                <c:pt idx="119" formatCode="0.0">
                  <c:v>21.84235517568851</c:v>
                </c:pt>
                <c:pt idx="120" formatCode="0.0">
                  <c:v>20.855057351407716</c:v>
                </c:pt>
                <c:pt idx="121" formatCode="0.0">
                  <c:v>23.305084745762713</c:v>
                </c:pt>
                <c:pt idx="122" formatCode="0.0">
                  <c:v>24.085637823371989</c:v>
                </c:pt>
                <c:pt idx="123" formatCode="0.0">
                  <c:v>22.022022022022021</c:v>
                </c:pt>
                <c:pt idx="124" formatCode="0.0">
                  <c:v>21.170610211706101</c:v>
                </c:pt>
                <c:pt idx="125" formatCode="0.0">
                  <c:v>21.133525456292027</c:v>
                </c:pt>
                <c:pt idx="126" formatCode="0.0">
                  <c:v>20.903573836817262</c:v>
                </c:pt>
                <c:pt idx="127" formatCode="0.0">
                  <c:v>21.298174442190671</c:v>
                </c:pt>
                <c:pt idx="128" formatCode="0.0">
                  <c:v>19.334049409237377</c:v>
                </c:pt>
                <c:pt idx="129" formatCode="0.0">
                  <c:v>20.161290322580644</c:v>
                </c:pt>
                <c:pt idx="130" formatCode="0.0">
                  <c:v>53.691275167785236</c:v>
                </c:pt>
                <c:pt idx="131" formatCode="0.0">
                  <c:v>53.333333333333336</c:v>
                </c:pt>
                <c:pt idx="132" formatCode="0.0">
                  <c:v>49.065420560747661</c:v>
                </c:pt>
                <c:pt idx="133" formatCode="0.0">
                  <c:v>49.019607843137258</c:v>
                </c:pt>
                <c:pt idx="134" formatCode="0.0">
                  <c:v>49.822064056939496</c:v>
                </c:pt>
                <c:pt idx="135" formatCode="0.0">
                  <c:v>50.161812297734627</c:v>
                </c:pt>
                <c:pt idx="136" formatCode="0.0">
                  <c:v>53.763440860215049</c:v>
                </c:pt>
                <c:pt idx="137" formatCode="0.0">
                  <c:v>50.335570469798661</c:v>
                </c:pt>
                <c:pt idx="138" formatCode="0.0">
                  <c:v>49.751243781094523</c:v>
                </c:pt>
                <c:pt idx="139" formatCode="0.0">
                  <c:v>51.546391752577321</c:v>
                </c:pt>
                <c:pt idx="140" formatCode="0.0">
                  <c:v>54.42176870748299</c:v>
                </c:pt>
                <c:pt idx="141" formatCode="0.0">
                  <c:v>54.313099041533548</c:v>
                </c:pt>
                <c:pt idx="142" formatCode="0.0">
                  <c:v>57.534246575342465</c:v>
                </c:pt>
                <c:pt idx="143" formatCode="0.0">
                  <c:v>56.485355648535567</c:v>
                </c:pt>
                <c:pt idx="144" formatCode="0.0">
                  <c:v>54.766734279918865</c:v>
                </c:pt>
                <c:pt idx="145" formatCode="0.0">
                  <c:v>57.851239669421489</c:v>
                </c:pt>
                <c:pt idx="146" formatCode="0.0">
                  <c:v>55.913978494623656</c:v>
                </c:pt>
                <c:pt idx="147" formatCode="0.0">
                  <c:v>29.019607843137258</c:v>
                </c:pt>
                <c:pt idx="148" formatCode="0.0">
                  <c:v>29.059829059829063</c:v>
                </c:pt>
                <c:pt idx="149" formatCode="0.0">
                  <c:v>29.143897996357012</c:v>
                </c:pt>
                <c:pt idx="150" formatCode="0.0">
                  <c:v>27.352297592997811</c:v>
                </c:pt>
                <c:pt idx="151" formatCode="0.0">
                  <c:v>28.950542822677928</c:v>
                </c:pt>
                <c:pt idx="152" formatCode="0.0">
                  <c:v>28.969957081545061</c:v>
                </c:pt>
                <c:pt idx="153" formatCode="0.0">
                  <c:v>52.36486486486487</c:v>
                </c:pt>
                <c:pt idx="154" formatCode="0.0">
                  <c:v>52.173913043478258</c:v>
                </c:pt>
                <c:pt idx="155" formatCode="0.0">
                  <c:v>50.549450549450547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160832"/>
        <c:axId val="123166720"/>
      </c:scatterChart>
      <c:valAx>
        <c:axId val="123160832"/>
        <c:scaling>
          <c:orientation val="minMax"/>
          <c:max val="30"/>
          <c:min val="1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3166720"/>
        <c:crosses val="autoZero"/>
        <c:crossBetween val="midCat"/>
        <c:majorUnit val="2"/>
      </c:valAx>
      <c:valAx>
        <c:axId val="123166720"/>
        <c:scaling>
          <c:orientation val="minMax"/>
          <c:max val="60"/>
          <c:min val="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23160832"/>
        <c:crosses val="autoZero"/>
        <c:crossBetween val="midCat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70908973190494E-2"/>
          <c:y val="5.1839840494715607E-2"/>
          <c:w val="0.90660769870559343"/>
          <c:h val="0.8569567824793413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6.9943173611837425E-2"/>
                  <c:y val="0.4061122923432790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vernalis!$G$2:$G$157</c:f>
              <c:numCache>
                <c:formatCode>General</c:formatCode>
                <c:ptCount val="156"/>
                <c:pt idx="0">
                  <c:v>40.299999999999997</c:v>
                </c:pt>
                <c:pt idx="1">
                  <c:v>42</c:v>
                </c:pt>
                <c:pt idx="2">
                  <c:v>42.1</c:v>
                </c:pt>
                <c:pt idx="3">
                  <c:v>53.4</c:v>
                </c:pt>
                <c:pt idx="4">
                  <c:v>47</c:v>
                </c:pt>
                <c:pt idx="5">
                  <c:v>39</c:v>
                </c:pt>
                <c:pt idx="6" formatCode="0.0">
                  <c:v>38.200000000000003</c:v>
                </c:pt>
                <c:pt idx="7" formatCode="0.0">
                  <c:v>44.4</c:v>
                </c:pt>
                <c:pt idx="8" formatCode="0.0">
                  <c:v>30</c:v>
                </c:pt>
                <c:pt idx="9">
                  <c:v>43.4</c:v>
                </c:pt>
                <c:pt idx="10">
                  <c:v>40.74</c:v>
                </c:pt>
                <c:pt idx="11">
                  <c:v>41.45</c:v>
                </c:pt>
                <c:pt idx="12">
                  <c:v>43.96</c:v>
                </c:pt>
                <c:pt idx="13">
                  <c:v>41</c:v>
                </c:pt>
                <c:pt idx="14">
                  <c:v>49.3</c:v>
                </c:pt>
                <c:pt idx="15">
                  <c:v>49.7</c:v>
                </c:pt>
                <c:pt idx="16">
                  <c:v>41.666666669999998</c:v>
                </c:pt>
                <c:pt idx="17">
                  <c:v>42.78074866</c:v>
                </c:pt>
                <c:pt idx="18">
                  <c:v>29.99</c:v>
                </c:pt>
                <c:pt idx="19">
                  <c:v>27.46</c:v>
                </c:pt>
                <c:pt idx="20">
                  <c:v>34.36</c:v>
                </c:pt>
                <c:pt idx="21">
                  <c:v>30.37</c:v>
                </c:pt>
                <c:pt idx="22">
                  <c:v>30.21</c:v>
                </c:pt>
                <c:pt idx="23">
                  <c:v>31.25</c:v>
                </c:pt>
                <c:pt idx="24">
                  <c:v>26.95</c:v>
                </c:pt>
                <c:pt idx="25">
                  <c:v>29.09</c:v>
                </c:pt>
                <c:pt idx="26">
                  <c:v>27.88</c:v>
                </c:pt>
                <c:pt idx="27">
                  <c:v>27.51</c:v>
                </c:pt>
                <c:pt idx="28">
                  <c:v>31.28</c:v>
                </c:pt>
                <c:pt idx="29">
                  <c:v>49.96</c:v>
                </c:pt>
                <c:pt idx="30">
                  <c:v>47.91</c:v>
                </c:pt>
                <c:pt idx="31">
                  <c:v>45.8</c:v>
                </c:pt>
                <c:pt idx="32">
                  <c:v>45.2</c:v>
                </c:pt>
                <c:pt idx="33">
                  <c:v>45.75</c:v>
                </c:pt>
                <c:pt idx="34">
                  <c:v>47.6</c:v>
                </c:pt>
                <c:pt idx="35">
                  <c:v>35.31</c:v>
                </c:pt>
                <c:pt idx="36">
                  <c:v>34.700000000000003</c:v>
                </c:pt>
                <c:pt idx="37">
                  <c:v>37.049999999999997</c:v>
                </c:pt>
                <c:pt idx="38">
                  <c:v>34.24</c:v>
                </c:pt>
                <c:pt idx="39">
                  <c:v>39.93</c:v>
                </c:pt>
                <c:pt idx="40">
                  <c:v>36.08</c:v>
                </c:pt>
                <c:pt idx="41">
                  <c:v>37.46</c:v>
                </c:pt>
                <c:pt idx="42">
                  <c:v>36.64</c:v>
                </c:pt>
                <c:pt idx="43">
                  <c:v>33.1</c:v>
                </c:pt>
                <c:pt idx="44">
                  <c:v>34.119999999999997</c:v>
                </c:pt>
                <c:pt idx="45">
                  <c:v>29.8</c:v>
                </c:pt>
                <c:pt idx="46">
                  <c:v>30.5</c:v>
                </c:pt>
                <c:pt idx="47">
                  <c:v>29.9</c:v>
                </c:pt>
                <c:pt idx="48">
                  <c:v>30.3</c:v>
                </c:pt>
                <c:pt idx="49">
                  <c:v>28.3</c:v>
                </c:pt>
                <c:pt idx="50">
                  <c:v>32.5</c:v>
                </c:pt>
                <c:pt idx="51">
                  <c:v>27.1</c:v>
                </c:pt>
                <c:pt idx="52">
                  <c:v>31.6</c:v>
                </c:pt>
                <c:pt idx="53">
                  <c:v>40.595399190000002</c:v>
                </c:pt>
                <c:pt idx="54">
                  <c:v>44.117647060000003</c:v>
                </c:pt>
                <c:pt idx="55">
                  <c:v>44.534412959999997</c:v>
                </c:pt>
                <c:pt idx="56">
                  <c:v>37.953795380000003</c:v>
                </c:pt>
                <c:pt idx="57" formatCode="0.0">
                  <c:v>43.844856661045533</c:v>
                </c:pt>
                <c:pt idx="58" formatCode="0.0">
                  <c:v>42.995839112343965</c:v>
                </c:pt>
                <c:pt idx="59">
                  <c:v>28.32</c:v>
                </c:pt>
                <c:pt idx="60">
                  <c:v>27.08</c:v>
                </c:pt>
                <c:pt idx="61">
                  <c:v>25.45</c:v>
                </c:pt>
                <c:pt idx="62">
                  <c:v>27.05</c:v>
                </c:pt>
                <c:pt idx="63">
                  <c:v>26.74</c:v>
                </c:pt>
                <c:pt idx="64">
                  <c:v>52.75</c:v>
                </c:pt>
                <c:pt idx="65">
                  <c:v>47.81</c:v>
                </c:pt>
                <c:pt idx="66">
                  <c:v>40.9</c:v>
                </c:pt>
                <c:pt idx="67">
                  <c:v>27.07</c:v>
                </c:pt>
                <c:pt idx="68">
                  <c:v>26.18</c:v>
                </c:pt>
                <c:pt idx="69">
                  <c:v>26.61</c:v>
                </c:pt>
                <c:pt idx="70">
                  <c:v>27.05</c:v>
                </c:pt>
                <c:pt idx="71">
                  <c:v>39.69</c:v>
                </c:pt>
                <c:pt idx="72">
                  <c:v>43.7</c:v>
                </c:pt>
                <c:pt idx="73">
                  <c:v>38.51</c:v>
                </c:pt>
                <c:pt idx="74">
                  <c:v>37.65</c:v>
                </c:pt>
                <c:pt idx="75">
                  <c:v>38.520000000000003</c:v>
                </c:pt>
                <c:pt idx="76">
                  <c:v>39.07</c:v>
                </c:pt>
                <c:pt idx="77">
                  <c:v>30.9</c:v>
                </c:pt>
                <c:pt idx="78">
                  <c:v>30.7</c:v>
                </c:pt>
                <c:pt idx="79">
                  <c:v>32</c:v>
                </c:pt>
                <c:pt idx="80">
                  <c:v>41.4</c:v>
                </c:pt>
                <c:pt idx="81">
                  <c:v>41.2</c:v>
                </c:pt>
                <c:pt idx="82">
                  <c:v>41.6</c:v>
                </c:pt>
                <c:pt idx="83">
                  <c:v>30.1</c:v>
                </c:pt>
                <c:pt idx="84">
                  <c:v>29.1</c:v>
                </c:pt>
                <c:pt idx="85">
                  <c:v>46.27</c:v>
                </c:pt>
                <c:pt idx="86">
                  <c:v>39.229999999999997</c:v>
                </c:pt>
                <c:pt idx="87">
                  <c:v>39.9</c:v>
                </c:pt>
                <c:pt idx="88">
                  <c:v>38.799999999999997</c:v>
                </c:pt>
                <c:pt idx="89">
                  <c:v>42.84</c:v>
                </c:pt>
                <c:pt idx="90">
                  <c:v>34.58</c:v>
                </c:pt>
                <c:pt idx="91">
                  <c:v>42.3</c:v>
                </c:pt>
                <c:pt idx="92">
                  <c:v>49.87</c:v>
                </c:pt>
                <c:pt idx="93">
                  <c:v>42.16</c:v>
                </c:pt>
                <c:pt idx="94">
                  <c:v>40.619999999999997</c:v>
                </c:pt>
                <c:pt idx="95">
                  <c:v>39.9</c:v>
                </c:pt>
                <c:pt idx="96">
                  <c:v>38.119999999999997</c:v>
                </c:pt>
                <c:pt idx="97">
                  <c:v>44.52</c:v>
                </c:pt>
                <c:pt idx="98">
                  <c:v>42.35</c:v>
                </c:pt>
                <c:pt idx="99">
                  <c:v>47.06</c:v>
                </c:pt>
                <c:pt idx="100" formatCode="0.0">
                  <c:v>21.431459765467046</c:v>
                </c:pt>
                <c:pt idx="101" formatCode="0.0">
                  <c:v>21.479713603818617</c:v>
                </c:pt>
                <c:pt idx="102" formatCode="0.0">
                  <c:v>21.343377275580664</c:v>
                </c:pt>
                <c:pt idx="103" formatCode="0.0">
                  <c:v>22.255192878338278</c:v>
                </c:pt>
                <c:pt idx="104" formatCode="0.0">
                  <c:v>22.222222222222221</c:v>
                </c:pt>
                <c:pt idx="105" formatCode="0.0">
                  <c:v>22.148394241417495</c:v>
                </c:pt>
                <c:pt idx="106" formatCode="0.0">
                  <c:v>22.197558268590456</c:v>
                </c:pt>
                <c:pt idx="107" formatCode="0.0">
                  <c:v>22.435897435897434</c:v>
                </c:pt>
                <c:pt idx="108" formatCode="0.0">
                  <c:v>21.739130434782609</c:v>
                </c:pt>
                <c:pt idx="109" formatCode="0.0">
                  <c:v>22.022022022022021</c:v>
                </c:pt>
                <c:pt idx="110" formatCode="0.0">
                  <c:v>22.411953041622198</c:v>
                </c:pt>
                <c:pt idx="111" formatCode="0.0">
                  <c:v>22.350396539293438</c:v>
                </c:pt>
                <c:pt idx="112" formatCode="0.0">
                  <c:v>22.906793048973142</c:v>
                </c:pt>
                <c:pt idx="113" formatCode="0.0">
                  <c:v>23.653088042049934</c:v>
                </c:pt>
                <c:pt idx="114" formatCode="0.0">
                  <c:v>22.099447513812155</c:v>
                </c:pt>
                <c:pt idx="115" formatCode="0.0">
                  <c:v>22.099447513812152</c:v>
                </c:pt>
                <c:pt idx="116" formatCode="0.0">
                  <c:v>22.222222222222221</c:v>
                </c:pt>
                <c:pt idx="117" formatCode="0.0">
                  <c:v>21.333333333333332</c:v>
                </c:pt>
                <c:pt idx="118" formatCode="0.0">
                  <c:v>20.905923344947734</c:v>
                </c:pt>
                <c:pt idx="119" formatCode="0.0">
                  <c:v>21.84235517568851</c:v>
                </c:pt>
                <c:pt idx="120" formatCode="0.0">
                  <c:v>20.855057351407716</c:v>
                </c:pt>
                <c:pt idx="121" formatCode="0.0">
                  <c:v>23.305084745762713</c:v>
                </c:pt>
                <c:pt idx="122" formatCode="0.0">
                  <c:v>24.085637823371989</c:v>
                </c:pt>
                <c:pt idx="123" formatCode="0.0">
                  <c:v>22.022022022022021</c:v>
                </c:pt>
                <c:pt idx="124" formatCode="0.0">
                  <c:v>21.170610211706101</c:v>
                </c:pt>
                <c:pt idx="125" formatCode="0.0">
                  <c:v>21.133525456292027</c:v>
                </c:pt>
                <c:pt idx="126" formatCode="0.0">
                  <c:v>20.903573836817262</c:v>
                </c:pt>
                <c:pt idx="127" formatCode="0.0">
                  <c:v>21.298174442190671</c:v>
                </c:pt>
                <c:pt idx="128" formatCode="0.0">
                  <c:v>19.334049409237377</c:v>
                </c:pt>
                <c:pt idx="129" formatCode="0.0">
                  <c:v>20.161290322580644</c:v>
                </c:pt>
                <c:pt idx="130" formatCode="0.0">
                  <c:v>53.691275167785236</c:v>
                </c:pt>
                <c:pt idx="131" formatCode="0.0">
                  <c:v>53.333333333333336</c:v>
                </c:pt>
                <c:pt idx="132" formatCode="0.0">
                  <c:v>49.065420560747661</c:v>
                </c:pt>
                <c:pt idx="133" formatCode="0.0">
                  <c:v>49.019607843137258</c:v>
                </c:pt>
                <c:pt idx="134" formatCode="0.0">
                  <c:v>49.822064056939496</c:v>
                </c:pt>
                <c:pt idx="135" formatCode="0.0">
                  <c:v>50.161812297734627</c:v>
                </c:pt>
                <c:pt idx="136" formatCode="0.0">
                  <c:v>53.763440860215049</c:v>
                </c:pt>
                <c:pt idx="137" formatCode="0.0">
                  <c:v>50.335570469798661</c:v>
                </c:pt>
                <c:pt idx="138" formatCode="0.0">
                  <c:v>49.751243781094523</c:v>
                </c:pt>
                <c:pt idx="139" formatCode="0.0">
                  <c:v>51.546391752577321</c:v>
                </c:pt>
                <c:pt idx="140" formatCode="0.0">
                  <c:v>54.42176870748299</c:v>
                </c:pt>
                <c:pt idx="141" formatCode="0.0">
                  <c:v>54.313099041533548</c:v>
                </c:pt>
                <c:pt idx="142" formatCode="0.0">
                  <c:v>57.534246575342465</c:v>
                </c:pt>
                <c:pt idx="143" formatCode="0.0">
                  <c:v>56.485355648535567</c:v>
                </c:pt>
                <c:pt idx="144" formatCode="0.0">
                  <c:v>54.766734279918865</c:v>
                </c:pt>
                <c:pt idx="145" formatCode="0.0">
                  <c:v>57.851239669421489</c:v>
                </c:pt>
                <c:pt idx="146" formatCode="0.0">
                  <c:v>55.913978494623656</c:v>
                </c:pt>
                <c:pt idx="147" formatCode="0.0">
                  <c:v>29.019607843137258</c:v>
                </c:pt>
                <c:pt idx="148" formatCode="0.0">
                  <c:v>29.059829059829063</c:v>
                </c:pt>
                <c:pt idx="149" formatCode="0.0">
                  <c:v>29.143897996357012</c:v>
                </c:pt>
                <c:pt idx="150" formatCode="0.0">
                  <c:v>27.352297592997811</c:v>
                </c:pt>
                <c:pt idx="151" formatCode="0.0">
                  <c:v>28.950542822677928</c:v>
                </c:pt>
                <c:pt idx="152" formatCode="0.0">
                  <c:v>28.969957081545061</c:v>
                </c:pt>
                <c:pt idx="153" formatCode="0.0">
                  <c:v>52.36486486486487</c:v>
                </c:pt>
                <c:pt idx="154" formatCode="0.0">
                  <c:v>52.173913043478258</c:v>
                </c:pt>
                <c:pt idx="155" formatCode="0.0">
                  <c:v>50.549450549450547</c:v>
                </c:pt>
              </c:numCache>
            </c:numRef>
          </c:xVal>
          <c:yVal>
            <c:numRef>
              <c:f>vernalis!$H$2:$H$157</c:f>
              <c:numCache>
                <c:formatCode>General</c:formatCode>
                <c:ptCount val="156"/>
                <c:pt idx="0">
                  <c:v>5.7</c:v>
                </c:pt>
                <c:pt idx="1">
                  <c:v>5.4</c:v>
                </c:pt>
                <c:pt idx="2">
                  <c:v>5.2</c:v>
                </c:pt>
                <c:pt idx="3">
                  <c:v>5.5</c:v>
                </c:pt>
                <c:pt idx="4">
                  <c:v>5.6</c:v>
                </c:pt>
                <c:pt idx="5">
                  <c:v>5.6</c:v>
                </c:pt>
                <c:pt idx="6" formatCode="0.0">
                  <c:v>5</c:v>
                </c:pt>
                <c:pt idx="7" formatCode="0.0">
                  <c:v>5.6</c:v>
                </c:pt>
                <c:pt idx="8" formatCode="0.0">
                  <c:v>4.5</c:v>
                </c:pt>
                <c:pt idx="9">
                  <c:v>5.99</c:v>
                </c:pt>
                <c:pt idx="10">
                  <c:v>5.6</c:v>
                </c:pt>
                <c:pt idx="11">
                  <c:v>5.43</c:v>
                </c:pt>
                <c:pt idx="12">
                  <c:v>5.8</c:v>
                </c:pt>
                <c:pt idx="13">
                  <c:v>5.8</c:v>
                </c:pt>
                <c:pt idx="14">
                  <c:v>5.9359999999999999</c:v>
                </c:pt>
                <c:pt idx="15">
                  <c:v>5.7670000000000003</c:v>
                </c:pt>
                <c:pt idx="16">
                  <c:v>5.6139999999999999</c:v>
                </c:pt>
                <c:pt idx="17">
                  <c:v>5.7370000000000001</c:v>
                </c:pt>
                <c:pt idx="18">
                  <c:v>4.46</c:v>
                </c:pt>
                <c:pt idx="19">
                  <c:v>4.05</c:v>
                </c:pt>
                <c:pt idx="20">
                  <c:v>4.7</c:v>
                </c:pt>
                <c:pt idx="21">
                  <c:v>4.38</c:v>
                </c:pt>
                <c:pt idx="22">
                  <c:v>4.49</c:v>
                </c:pt>
                <c:pt idx="23">
                  <c:v>4.55</c:v>
                </c:pt>
                <c:pt idx="24">
                  <c:v>3.97</c:v>
                </c:pt>
                <c:pt idx="25">
                  <c:v>4.26</c:v>
                </c:pt>
                <c:pt idx="26">
                  <c:v>3.76</c:v>
                </c:pt>
                <c:pt idx="27">
                  <c:v>4.17</c:v>
                </c:pt>
                <c:pt idx="28">
                  <c:v>4.7300000000000004</c:v>
                </c:pt>
                <c:pt idx="29">
                  <c:v>5.8</c:v>
                </c:pt>
                <c:pt idx="30">
                  <c:v>5.31</c:v>
                </c:pt>
                <c:pt idx="31">
                  <c:v>6.02</c:v>
                </c:pt>
                <c:pt idx="32">
                  <c:v>5.86</c:v>
                </c:pt>
                <c:pt idx="33">
                  <c:v>5.93</c:v>
                </c:pt>
                <c:pt idx="34">
                  <c:v>5.66</c:v>
                </c:pt>
                <c:pt idx="35">
                  <c:v>4.8099999999999996</c:v>
                </c:pt>
                <c:pt idx="36">
                  <c:v>4.7300000000000004</c:v>
                </c:pt>
                <c:pt idx="37">
                  <c:v>4.96</c:v>
                </c:pt>
                <c:pt idx="38">
                  <c:v>4.99</c:v>
                </c:pt>
                <c:pt idx="39">
                  <c:v>5.6</c:v>
                </c:pt>
                <c:pt idx="40">
                  <c:v>4.78</c:v>
                </c:pt>
                <c:pt idx="41">
                  <c:v>5.13</c:v>
                </c:pt>
                <c:pt idx="42">
                  <c:v>5.43</c:v>
                </c:pt>
                <c:pt idx="43">
                  <c:v>5.05</c:v>
                </c:pt>
                <c:pt idx="44">
                  <c:v>4.96</c:v>
                </c:pt>
                <c:pt idx="45">
                  <c:v>4.4390000000000001</c:v>
                </c:pt>
                <c:pt idx="46">
                  <c:v>4.2560000000000002</c:v>
                </c:pt>
                <c:pt idx="47">
                  <c:v>4.4260000000000002</c:v>
                </c:pt>
                <c:pt idx="48">
                  <c:v>4.4450000000000003</c:v>
                </c:pt>
                <c:pt idx="49">
                  <c:v>4.1909999999999998</c:v>
                </c:pt>
                <c:pt idx="50">
                  <c:v>4.92</c:v>
                </c:pt>
                <c:pt idx="51">
                  <c:v>3.9329999999999998</c:v>
                </c:pt>
                <c:pt idx="52">
                  <c:v>4.71</c:v>
                </c:pt>
                <c:pt idx="53">
                  <c:v>5.2990000000000004</c:v>
                </c:pt>
                <c:pt idx="54">
                  <c:v>5.75</c:v>
                </c:pt>
                <c:pt idx="55">
                  <c:v>5.9560000000000004</c:v>
                </c:pt>
                <c:pt idx="56">
                  <c:v>5.2670000000000003</c:v>
                </c:pt>
                <c:pt idx="57">
                  <c:v>5.2939999999999996</c:v>
                </c:pt>
                <c:pt idx="58">
                  <c:v>9.0960000000000001</c:v>
                </c:pt>
                <c:pt idx="59">
                  <c:v>4.1500000000000004</c:v>
                </c:pt>
                <c:pt idx="60">
                  <c:v>3.88</c:v>
                </c:pt>
                <c:pt idx="61">
                  <c:v>3.85</c:v>
                </c:pt>
                <c:pt idx="62">
                  <c:v>4.1399999999999997</c:v>
                </c:pt>
                <c:pt idx="63">
                  <c:v>4.03</c:v>
                </c:pt>
                <c:pt idx="64">
                  <c:v>5.89</c:v>
                </c:pt>
                <c:pt idx="65">
                  <c:v>6.04</c:v>
                </c:pt>
                <c:pt idx="66">
                  <c:v>5.57</c:v>
                </c:pt>
                <c:pt idx="67">
                  <c:v>4.1100000000000003</c:v>
                </c:pt>
                <c:pt idx="68">
                  <c:v>3.85</c:v>
                </c:pt>
                <c:pt idx="69">
                  <c:v>4.1399999999999997</c:v>
                </c:pt>
                <c:pt idx="70">
                  <c:v>3.82</c:v>
                </c:pt>
                <c:pt idx="71">
                  <c:v>5.66</c:v>
                </c:pt>
                <c:pt idx="72">
                  <c:v>5.72</c:v>
                </c:pt>
                <c:pt idx="73">
                  <c:v>5.25</c:v>
                </c:pt>
                <c:pt idx="74">
                  <c:v>5.0999999999999996</c:v>
                </c:pt>
                <c:pt idx="75">
                  <c:v>5.0999999999999996</c:v>
                </c:pt>
                <c:pt idx="76">
                  <c:v>5.51</c:v>
                </c:pt>
                <c:pt idx="77">
                  <c:v>4.3899999999999997</c:v>
                </c:pt>
                <c:pt idx="78">
                  <c:v>4.4169999999999998</c:v>
                </c:pt>
                <c:pt idx="79">
                  <c:v>4.4470000000000001</c:v>
                </c:pt>
                <c:pt idx="80">
                  <c:v>5.2949999999999999</c:v>
                </c:pt>
                <c:pt idx="81">
                  <c:v>5.516</c:v>
                </c:pt>
                <c:pt idx="82">
                  <c:v>5.266</c:v>
                </c:pt>
                <c:pt idx="83">
                  <c:v>4.1779999999999999</c:v>
                </c:pt>
                <c:pt idx="84">
                  <c:v>4.383</c:v>
                </c:pt>
                <c:pt idx="85">
                  <c:v>5.89</c:v>
                </c:pt>
                <c:pt idx="86">
                  <c:v>5.48</c:v>
                </c:pt>
                <c:pt idx="87">
                  <c:v>5.48</c:v>
                </c:pt>
                <c:pt idx="88">
                  <c:v>5.43</c:v>
                </c:pt>
                <c:pt idx="89">
                  <c:v>5.43</c:v>
                </c:pt>
                <c:pt idx="90">
                  <c:v>4.7300000000000004</c:v>
                </c:pt>
                <c:pt idx="91">
                  <c:v>5.43</c:v>
                </c:pt>
                <c:pt idx="92">
                  <c:v>6.15</c:v>
                </c:pt>
                <c:pt idx="93">
                  <c:v>5.78</c:v>
                </c:pt>
                <c:pt idx="94">
                  <c:v>5.6</c:v>
                </c:pt>
                <c:pt idx="95">
                  <c:v>5.57</c:v>
                </c:pt>
                <c:pt idx="96">
                  <c:v>5.28</c:v>
                </c:pt>
                <c:pt idx="97">
                  <c:v>5.48</c:v>
                </c:pt>
                <c:pt idx="98">
                  <c:v>5.63</c:v>
                </c:pt>
                <c:pt idx="99">
                  <c:v>5.66</c:v>
                </c:pt>
                <c:pt idx="100" formatCode="0.0">
                  <c:v>3.5590000000000002</c:v>
                </c:pt>
                <c:pt idx="101">
                  <c:v>3.6789999999999998</c:v>
                </c:pt>
                <c:pt idx="102" formatCode="0.0">
                  <c:v>3.8929999999999998</c:v>
                </c:pt>
                <c:pt idx="103" formatCode="0.0">
                  <c:v>3.7759999999999998</c:v>
                </c:pt>
                <c:pt idx="104" formatCode="0.0">
                  <c:v>3.7829999999999999</c:v>
                </c:pt>
                <c:pt idx="105" formatCode="0.0">
                  <c:v>3.7810000000000001</c:v>
                </c:pt>
                <c:pt idx="106" formatCode="0.0">
                  <c:v>3.6970000000000001</c:v>
                </c:pt>
                <c:pt idx="107" formatCode="0.0">
                  <c:v>3.8740000000000001</c:v>
                </c:pt>
                <c:pt idx="108" formatCode="0.0">
                  <c:v>3.7570000000000001</c:v>
                </c:pt>
                <c:pt idx="109" formatCode="0.0">
                  <c:v>3.8050000000000002</c:v>
                </c:pt>
                <c:pt idx="110" formatCode="0.0">
                  <c:v>3.702</c:v>
                </c:pt>
                <c:pt idx="111" formatCode="0.0">
                  <c:v>3.786</c:v>
                </c:pt>
                <c:pt idx="112" formatCode="0.0">
                  <c:v>3.601</c:v>
                </c:pt>
                <c:pt idx="113" formatCode="0.0">
                  <c:v>4.01</c:v>
                </c:pt>
                <c:pt idx="114" formatCode="0.0">
                  <c:v>3.7130000000000001</c:v>
                </c:pt>
                <c:pt idx="115" formatCode="0.0">
                  <c:v>3.5920000000000001</c:v>
                </c:pt>
                <c:pt idx="116" formatCode="0.0">
                  <c:v>3.8439999999999999</c:v>
                </c:pt>
                <c:pt idx="117" formatCode="0.0">
                  <c:v>3.484</c:v>
                </c:pt>
                <c:pt idx="118" formatCode="0.0">
                  <c:v>3.7440000000000002</c:v>
                </c:pt>
                <c:pt idx="119" formatCode="0.0">
                  <c:v>3.5390000000000001</c:v>
                </c:pt>
                <c:pt idx="120" formatCode="0.0">
                  <c:v>3.9020000000000001</c:v>
                </c:pt>
                <c:pt idx="121" formatCode="0.0">
                  <c:v>3.8450000000000002</c:v>
                </c:pt>
                <c:pt idx="122" formatCode="0.0">
                  <c:v>3.8359999999999999</c:v>
                </c:pt>
                <c:pt idx="123" formatCode="0.0">
                  <c:v>3.9729999999999999</c:v>
                </c:pt>
                <c:pt idx="124" formatCode="0.0">
                  <c:v>3.9180000000000001</c:v>
                </c:pt>
                <c:pt idx="125" formatCode="0.0">
                  <c:v>3.9239999999999999</c:v>
                </c:pt>
                <c:pt idx="126" formatCode="0.0">
                  <c:v>3.593</c:v>
                </c:pt>
                <c:pt idx="127" formatCode="0.0">
                  <c:v>3.5910000000000002</c:v>
                </c:pt>
                <c:pt idx="128" formatCode="0.0">
                  <c:v>3.859</c:v>
                </c:pt>
                <c:pt idx="129" formatCode="0.0">
                  <c:v>3.9359999999999999</c:v>
                </c:pt>
                <c:pt idx="130" formatCode="0.0">
                  <c:v>5.8970000000000002</c:v>
                </c:pt>
                <c:pt idx="131" formatCode="0.0">
                  <c:v>6.0090000000000003</c:v>
                </c:pt>
                <c:pt idx="132" formatCode="0.0">
                  <c:v>5.6890000000000001</c:v>
                </c:pt>
                <c:pt idx="133" formatCode="0.0">
                  <c:v>5.6520000000000001</c:v>
                </c:pt>
                <c:pt idx="134" formatCode="0.0">
                  <c:v>5.7370000000000001</c:v>
                </c:pt>
                <c:pt idx="135" formatCode="0.0">
                  <c:v>5.9</c:v>
                </c:pt>
                <c:pt idx="136" formatCode="0.0">
                  <c:v>5.65</c:v>
                </c:pt>
                <c:pt idx="137" formatCode="0.0">
                  <c:v>6.1130000000000004</c:v>
                </c:pt>
                <c:pt idx="138" formatCode="0.0">
                  <c:v>5.7220000000000004</c:v>
                </c:pt>
                <c:pt idx="139" formatCode="0.0">
                  <c:v>6.0279999999999996</c:v>
                </c:pt>
                <c:pt idx="140" formatCode="0.0">
                  <c:v>6.202</c:v>
                </c:pt>
                <c:pt idx="141" formatCode="0.0">
                  <c:v>5.742</c:v>
                </c:pt>
                <c:pt idx="142" formatCode="0.0">
                  <c:v>6.1379999999999999</c:v>
                </c:pt>
                <c:pt idx="143" formatCode="0.0">
                  <c:v>6.492</c:v>
                </c:pt>
                <c:pt idx="144" formatCode="0.0">
                  <c:v>6.1559999999999997</c:v>
                </c:pt>
                <c:pt idx="145" formatCode="0.0">
                  <c:v>5.9749999999999996</c:v>
                </c:pt>
                <c:pt idx="146" formatCode="0.0">
                  <c:v>6.0229999999999997</c:v>
                </c:pt>
                <c:pt idx="147" formatCode="0.0">
                  <c:v>4.3499999999999996</c:v>
                </c:pt>
                <c:pt idx="148" formatCode="0.0">
                  <c:v>4.1989999999999998</c:v>
                </c:pt>
                <c:pt idx="149" formatCode="0.0">
                  <c:v>4.3230000000000004</c:v>
                </c:pt>
                <c:pt idx="150" formatCode="0.0">
                  <c:v>4.0999999999999996</c:v>
                </c:pt>
                <c:pt idx="151" formatCode="0.0">
                  <c:v>4.2679999999999998</c:v>
                </c:pt>
                <c:pt idx="152" formatCode="0.0">
                  <c:v>4.2480000000000002</c:v>
                </c:pt>
                <c:pt idx="153" formatCode="0.0">
                  <c:v>6.1470000000000002</c:v>
                </c:pt>
                <c:pt idx="154" formatCode="0.0">
                  <c:v>6.2050000000000001</c:v>
                </c:pt>
                <c:pt idx="155" formatCode="0.0">
                  <c:v>5.7480000000000002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195392"/>
        <c:axId val="123196928"/>
      </c:scatterChart>
      <c:valAx>
        <c:axId val="123195392"/>
        <c:scaling>
          <c:orientation val="minMax"/>
          <c:max val="55"/>
          <c:min val="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3196928"/>
        <c:crosses val="autoZero"/>
        <c:crossBetween val="midCat"/>
      </c:valAx>
      <c:valAx>
        <c:axId val="123196928"/>
        <c:scaling>
          <c:orientation val="minMax"/>
          <c:max val="8"/>
          <c:min val="3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23195392"/>
        <c:crosses val="autoZero"/>
        <c:crossBetween val="midCat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22" l="0.70000000000000018" r="0.70000000000000018" t="0.75000000000000022" header="0.3000000000000001" footer="0.3000000000000001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10393878355057626"/>
                  <c:y val="0.45820723155874171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vernalis!$F$11:$F$157</c:f>
              <c:numCache>
                <c:formatCode>General</c:formatCode>
                <c:ptCount val="147"/>
                <c:pt idx="0">
                  <c:v>20.75</c:v>
                </c:pt>
                <c:pt idx="1">
                  <c:v>20.75</c:v>
                </c:pt>
                <c:pt idx="2">
                  <c:v>21.5</c:v>
                </c:pt>
                <c:pt idx="3">
                  <c:v>21.5</c:v>
                </c:pt>
                <c:pt idx="4">
                  <c:v>22</c:v>
                </c:pt>
                <c:pt idx="5">
                  <c:v>26.5</c:v>
                </c:pt>
                <c:pt idx="6">
                  <c:v>26.5</c:v>
                </c:pt>
                <c:pt idx="7">
                  <c:v>24.7</c:v>
                </c:pt>
                <c:pt idx="8">
                  <c:v>24.7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18.5</c:v>
                </c:pt>
                <c:pt idx="14">
                  <c:v>18.5</c:v>
                </c:pt>
                <c:pt idx="15">
                  <c:v>18.5</c:v>
                </c:pt>
                <c:pt idx="16">
                  <c:v>18.5</c:v>
                </c:pt>
                <c:pt idx="17">
                  <c:v>18.5</c:v>
                </c:pt>
                <c:pt idx="18">
                  <c:v>18.5</c:v>
                </c:pt>
                <c:pt idx="19">
                  <c:v>18.5</c:v>
                </c:pt>
                <c:pt idx="20">
                  <c:v>26</c:v>
                </c:pt>
                <c:pt idx="21">
                  <c:v>26</c:v>
                </c:pt>
                <c:pt idx="22">
                  <c:v>26</c:v>
                </c:pt>
                <c:pt idx="23">
                  <c:v>26</c:v>
                </c:pt>
                <c:pt idx="24">
                  <c:v>26</c:v>
                </c:pt>
                <c:pt idx="25">
                  <c:v>26.5</c:v>
                </c:pt>
                <c:pt idx="26">
                  <c:v>20.75</c:v>
                </c:pt>
                <c:pt idx="27">
                  <c:v>20.75</c:v>
                </c:pt>
                <c:pt idx="28">
                  <c:v>20.75</c:v>
                </c:pt>
                <c:pt idx="29">
                  <c:v>23</c:v>
                </c:pt>
                <c:pt idx="30">
                  <c:v>21.5</c:v>
                </c:pt>
                <c:pt idx="31">
                  <c:v>21.5</c:v>
                </c:pt>
                <c:pt idx="32">
                  <c:v>21.5</c:v>
                </c:pt>
                <c:pt idx="33">
                  <c:v>21.5</c:v>
                </c:pt>
                <c:pt idx="34">
                  <c:v>19.5</c:v>
                </c:pt>
                <c:pt idx="35">
                  <c:v>20</c:v>
                </c:pt>
                <c:pt idx="36">
                  <c:v>17.600000000000001</c:v>
                </c:pt>
                <c:pt idx="37">
                  <c:v>17.600000000000001</c:v>
                </c:pt>
                <c:pt idx="38">
                  <c:v>17.600000000000001</c:v>
                </c:pt>
                <c:pt idx="39">
                  <c:v>17.600000000000001</c:v>
                </c:pt>
                <c:pt idx="40">
                  <c:v>17.600000000000001</c:v>
                </c:pt>
                <c:pt idx="41">
                  <c:v>19</c:v>
                </c:pt>
                <c:pt idx="44">
                  <c:v>22.1</c:v>
                </c:pt>
                <c:pt idx="45">
                  <c:v>22.1</c:v>
                </c:pt>
                <c:pt idx="46">
                  <c:v>22.1</c:v>
                </c:pt>
                <c:pt idx="47">
                  <c:v>22.1</c:v>
                </c:pt>
                <c:pt idx="48">
                  <c:v>24</c:v>
                </c:pt>
                <c:pt idx="49">
                  <c:v>20.8</c:v>
                </c:pt>
                <c:pt idx="50">
                  <c:v>22.5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27.5</c:v>
                </c:pt>
                <c:pt idx="56">
                  <c:v>27.5</c:v>
                </c:pt>
                <c:pt idx="57">
                  <c:v>23</c:v>
                </c:pt>
                <c:pt idx="58">
                  <c:v>16</c:v>
                </c:pt>
                <c:pt idx="59">
                  <c:v>17</c:v>
                </c:pt>
                <c:pt idx="60">
                  <c:v>17</c:v>
                </c:pt>
                <c:pt idx="61">
                  <c:v>17</c:v>
                </c:pt>
                <c:pt idx="62">
                  <c:v>24.5</c:v>
                </c:pt>
                <c:pt idx="63">
                  <c:v>26</c:v>
                </c:pt>
                <c:pt idx="64">
                  <c:v>26</c:v>
                </c:pt>
                <c:pt idx="65">
                  <c:v>21.5</c:v>
                </c:pt>
                <c:pt idx="66">
                  <c:v>21.5</c:v>
                </c:pt>
                <c:pt idx="67">
                  <c:v>21.5</c:v>
                </c:pt>
                <c:pt idx="68">
                  <c:v>19</c:v>
                </c:pt>
                <c:pt idx="69">
                  <c:v>19</c:v>
                </c:pt>
                <c:pt idx="70">
                  <c:v>19</c:v>
                </c:pt>
                <c:pt idx="71">
                  <c:v>23</c:v>
                </c:pt>
                <c:pt idx="72">
                  <c:v>23</c:v>
                </c:pt>
                <c:pt idx="73">
                  <c:v>23</c:v>
                </c:pt>
                <c:pt idx="74">
                  <c:v>18</c:v>
                </c:pt>
                <c:pt idx="75">
                  <c:v>18</c:v>
                </c:pt>
                <c:pt idx="76">
                  <c:v>24</c:v>
                </c:pt>
                <c:pt idx="77">
                  <c:v>24</c:v>
                </c:pt>
                <c:pt idx="78">
                  <c:v>24</c:v>
                </c:pt>
                <c:pt idx="79">
                  <c:v>20.5</c:v>
                </c:pt>
                <c:pt idx="80">
                  <c:v>20.5</c:v>
                </c:pt>
                <c:pt idx="81">
                  <c:v>20.5</c:v>
                </c:pt>
                <c:pt idx="82">
                  <c:v>23</c:v>
                </c:pt>
                <c:pt idx="83">
                  <c:v>23</c:v>
                </c:pt>
                <c:pt idx="84">
                  <c:v>23</c:v>
                </c:pt>
                <c:pt idx="85">
                  <c:v>23</c:v>
                </c:pt>
                <c:pt idx="86">
                  <c:v>23</c:v>
                </c:pt>
                <c:pt idx="87">
                  <c:v>23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14.5</c:v>
                </c:pt>
                <c:pt idx="92">
                  <c:v>14.5</c:v>
                </c:pt>
                <c:pt idx="93">
                  <c:v>14.5</c:v>
                </c:pt>
                <c:pt idx="94">
                  <c:v>14.5</c:v>
                </c:pt>
                <c:pt idx="95">
                  <c:v>14.5</c:v>
                </c:pt>
                <c:pt idx="96">
                  <c:v>14.5</c:v>
                </c:pt>
                <c:pt idx="97">
                  <c:v>14.5</c:v>
                </c:pt>
                <c:pt idx="98">
                  <c:v>14.5</c:v>
                </c:pt>
                <c:pt idx="99">
                  <c:v>14.5</c:v>
                </c:pt>
                <c:pt idx="100">
                  <c:v>14.5</c:v>
                </c:pt>
                <c:pt idx="101">
                  <c:v>14.5</c:v>
                </c:pt>
                <c:pt idx="102">
                  <c:v>14.5</c:v>
                </c:pt>
                <c:pt idx="103">
                  <c:v>14.5</c:v>
                </c:pt>
                <c:pt idx="104">
                  <c:v>14.5</c:v>
                </c:pt>
                <c:pt idx="105">
                  <c:v>13.6</c:v>
                </c:pt>
                <c:pt idx="106">
                  <c:v>13.6</c:v>
                </c:pt>
                <c:pt idx="107">
                  <c:v>13.6</c:v>
                </c:pt>
                <c:pt idx="108">
                  <c:v>13.6</c:v>
                </c:pt>
                <c:pt idx="109">
                  <c:v>13.6</c:v>
                </c:pt>
                <c:pt idx="110">
                  <c:v>13.6</c:v>
                </c:pt>
                <c:pt idx="111">
                  <c:v>13.1</c:v>
                </c:pt>
                <c:pt idx="112">
                  <c:v>13.1</c:v>
                </c:pt>
                <c:pt idx="113">
                  <c:v>13.1</c:v>
                </c:pt>
                <c:pt idx="114">
                  <c:v>13.1</c:v>
                </c:pt>
                <c:pt idx="115">
                  <c:v>12.3</c:v>
                </c:pt>
                <c:pt idx="116">
                  <c:v>12.3</c:v>
                </c:pt>
                <c:pt idx="117">
                  <c:v>12.3</c:v>
                </c:pt>
                <c:pt idx="118">
                  <c:v>12.3</c:v>
                </c:pt>
                <c:pt idx="119">
                  <c:v>12.3</c:v>
                </c:pt>
                <c:pt idx="120">
                  <c:v>12.3</c:v>
                </c:pt>
                <c:pt idx="121">
                  <c:v>27.4</c:v>
                </c:pt>
                <c:pt idx="122">
                  <c:v>27.4</c:v>
                </c:pt>
                <c:pt idx="123">
                  <c:v>27.4</c:v>
                </c:pt>
                <c:pt idx="124">
                  <c:v>27.4</c:v>
                </c:pt>
                <c:pt idx="125">
                  <c:v>27.4</c:v>
                </c:pt>
                <c:pt idx="126">
                  <c:v>28.1</c:v>
                </c:pt>
                <c:pt idx="127">
                  <c:v>29.1</c:v>
                </c:pt>
                <c:pt idx="128">
                  <c:v>26.5</c:v>
                </c:pt>
                <c:pt idx="129">
                  <c:v>26.5</c:v>
                </c:pt>
                <c:pt idx="130">
                  <c:v>28.3</c:v>
                </c:pt>
                <c:pt idx="131">
                  <c:v>28.3</c:v>
                </c:pt>
                <c:pt idx="132">
                  <c:v>29.4</c:v>
                </c:pt>
                <c:pt idx="133">
                  <c:v>31.5</c:v>
                </c:pt>
                <c:pt idx="134">
                  <c:v>31.5</c:v>
                </c:pt>
                <c:pt idx="135">
                  <c:v>31.5</c:v>
                </c:pt>
                <c:pt idx="136">
                  <c:v>30</c:v>
                </c:pt>
                <c:pt idx="137">
                  <c:v>29.2</c:v>
                </c:pt>
                <c:pt idx="138">
                  <c:v>17.600000000000001</c:v>
                </c:pt>
                <c:pt idx="139">
                  <c:v>17.600000000000001</c:v>
                </c:pt>
                <c:pt idx="140">
                  <c:v>17.600000000000001</c:v>
                </c:pt>
                <c:pt idx="141">
                  <c:v>17.600000000000001</c:v>
                </c:pt>
                <c:pt idx="142">
                  <c:v>17.600000000000001</c:v>
                </c:pt>
                <c:pt idx="143">
                  <c:v>17.600000000000001</c:v>
                </c:pt>
                <c:pt idx="144">
                  <c:v>27.2</c:v>
                </c:pt>
                <c:pt idx="145">
                  <c:v>27.2</c:v>
                </c:pt>
                <c:pt idx="146">
                  <c:v>27.2</c:v>
                </c:pt>
              </c:numCache>
            </c:numRef>
          </c:xVal>
          <c:yVal>
            <c:numRef>
              <c:f>vernalis!$G$11:$G$157</c:f>
              <c:numCache>
                <c:formatCode>General</c:formatCode>
                <c:ptCount val="147"/>
                <c:pt idx="0">
                  <c:v>43.4</c:v>
                </c:pt>
                <c:pt idx="1">
                  <c:v>40.74</c:v>
                </c:pt>
                <c:pt idx="2">
                  <c:v>41.45</c:v>
                </c:pt>
                <c:pt idx="3">
                  <c:v>43.96</c:v>
                </c:pt>
                <c:pt idx="4">
                  <c:v>41</c:v>
                </c:pt>
                <c:pt idx="5">
                  <c:v>49.3</c:v>
                </c:pt>
                <c:pt idx="6">
                  <c:v>49.7</c:v>
                </c:pt>
                <c:pt idx="7">
                  <c:v>41.666666669999998</c:v>
                </c:pt>
                <c:pt idx="8">
                  <c:v>42.78074866</c:v>
                </c:pt>
                <c:pt idx="9">
                  <c:v>29.99</c:v>
                </c:pt>
                <c:pt idx="10">
                  <c:v>27.46</c:v>
                </c:pt>
                <c:pt idx="11">
                  <c:v>34.36</c:v>
                </c:pt>
                <c:pt idx="12">
                  <c:v>30.37</c:v>
                </c:pt>
                <c:pt idx="13">
                  <c:v>30.21</c:v>
                </c:pt>
                <c:pt idx="14">
                  <c:v>31.25</c:v>
                </c:pt>
                <c:pt idx="15">
                  <c:v>26.95</c:v>
                </c:pt>
                <c:pt idx="16">
                  <c:v>29.09</c:v>
                </c:pt>
                <c:pt idx="17">
                  <c:v>27.88</c:v>
                </c:pt>
                <c:pt idx="18">
                  <c:v>27.51</c:v>
                </c:pt>
                <c:pt idx="19">
                  <c:v>31.28</c:v>
                </c:pt>
                <c:pt idx="20">
                  <c:v>49.96</c:v>
                </c:pt>
                <c:pt idx="21">
                  <c:v>47.91</c:v>
                </c:pt>
                <c:pt idx="22">
                  <c:v>45.8</c:v>
                </c:pt>
                <c:pt idx="23">
                  <c:v>45.2</c:v>
                </c:pt>
                <c:pt idx="24">
                  <c:v>45.75</c:v>
                </c:pt>
                <c:pt idx="25">
                  <c:v>47.6</c:v>
                </c:pt>
                <c:pt idx="26">
                  <c:v>35.31</c:v>
                </c:pt>
                <c:pt idx="27">
                  <c:v>34.700000000000003</c:v>
                </c:pt>
                <c:pt idx="28">
                  <c:v>37.049999999999997</c:v>
                </c:pt>
                <c:pt idx="29">
                  <c:v>34.24</c:v>
                </c:pt>
                <c:pt idx="30">
                  <c:v>39.93</c:v>
                </c:pt>
                <c:pt idx="31">
                  <c:v>36.08</c:v>
                </c:pt>
                <c:pt idx="32">
                  <c:v>37.46</c:v>
                </c:pt>
                <c:pt idx="33">
                  <c:v>36.64</c:v>
                </c:pt>
                <c:pt idx="34">
                  <c:v>33.1</c:v>
                </c:pt>
                <c:pt idx="35">
                  <c:v>34.119999999999997</c:v>
                </c:pt>
                <c:pt idx="36">
                  <c:v>29.8</c:v>
                </c:pt>
                <c:pt idx="37">
                  <c:v>30.5</c:v>
                </c:pt>
                <c:pt idx="38">
                  <c:v>29.9</c:v>
                </c:pt>
                <c:pt idx="39">
                  <c:v>30.3</c:v>
                </c:pt>
                <c:pt idx="40">
                  <c:v>28.3</c:v>
                </c:pt>
                <c:pt idx="41">
                  <c:v>32.5</c:v>
                </c:pt>
                <c:pt idx="42">
                  <c:v>27.1</c:v>
                </c:pt>
                <c:pt idx="43">
                  <c:v>31.6</c:v>
                </c:pt>
                <c:pt idx="44">
                  <c:v>40.595399190000002</c:v>
                </c:pt>
                <c:pt idx="45">
                  <c:v>44.117647060000003</c:v>
                </c:pt>
                <c:pt idx="46">
                  <c:v>44.534412959999997</c:v>
                </c:pt>
                <c:pt idx="47">
                  <c:v>37.953795380000003</c:v>
                </c:pt>
                <c:pt idx="48" formatCode="0.0">
                  <c:v>43.844856661045533</c:v>
                </c:pt>
                <c:pt idx="49" formatCode="0.0">
                  <c:v>42.995839112343965</c:v>
                </c:pt>
                <c:pt idx="50">
                  <c:v>28.32</c:v>
                </c:pt>
                <c:pt idx="51">
                  <c:v>27.08</c:v>
                </c:pt>
                <c:pt idx="52">
                  <c:v>25.45</c:v>
                </c:pt>
                <c:pt idx="53">
                  <c:v>27.05</c:v>
                </c:pt>
                <c:pt idx="54">
                  <c:v>26.74</c:v>
                </c:pt>
                <c:pt idx="55">
                  <c:v>52.75</c:v>
                </c:pt>
                <c:pt idx="56">
                  <c:v>47.81</c:v>
                </c:pt>
                <c:pt idx="57">
                  <c:v>40.9</c:v>
                </c:pt>
                <c:pt idx="58">
                  <c:v>27.07</c:v>
                </c:pt>
                <c:pt idx="59">
                  <c:v>26.18</c:v>
                </c:pt>
                <c:pt idx="60">
                  <c:v>26.61</c:v>
                </c:pt>
                <c:pt idx="61">
                  <c:v>27.05</c:v>
                </c:pt>
                <c:pt idx="62">
                  <c:v>39.69</c:v>
                </c:pt>
                <c:pt idx="63">
                  <c:v>43.7</c:v>
                </c:pt>
                <c:pt idx="64">
                  <c:v>38.51</c:v>
                </c:pt>
                <c:pt idx="65">
                  <c:v>37.65</c:v>
                </c:pt>
                <c:pt idx="66">
                  <c:v>38.520000000000003</c:v>
                </c:pt>
                <c:pt idx="67">
                  <c:v>39.07</c:v>
                </c:pt>
                <c:pt idx="68">
                  <c:v>30.9</c:v>
                </c:pt>
                <c:pt idx="69">
                  <c:v>30.7</c:v>
                </c:pt>
                <c:pt idx="70">
                  <c:v>32</c:v>
                </c:pt>
                <c:pt idx="71">
                  <c:v>41.4</c:v>
                </c:pt>
                <c:pt idx="72">
                  <c:v>41.2</c:v>
                </c:pt>
                <c:pt idx="73">
                  <c:v>41.6</c:v>
                </c:pt>
                <c:pt idx="74">
                  <c:v>30.1</c:v>
                </c:pt>
                <c:pt idx="75">
                  <c:v>29.1</c:v>
                </c:pt>
                <c:pt idx="76">
                  <c:v>46.27</c:v>
                </c:pt>
                <c:pt idx="77">
                  <c:v>39.229999999999997</c:v>
                </c:pt>
                <c:pt idx="78">
                  <c:v>39.9</c:v>
                </c:pt>
                <c:pt idx="79">
                  <c:v>38.799999999999997</c:v>
                </c:pt>
                <c:pt idx="80">
                  <c:v>42.84</c:v>
                </c:pt>
                <c:pt idx="81">
                  <c:v>34.58</c:v>
                </c:pt>
                <c:pt idx="82">
                  <c:v>42.3</c:v>
                </c:pt>
                <c:pt idx="83">
                  <c:v>49.87</c:v>
                </c:pt>
                <c:pt idx="84">
                  <c:v>42.16</c:v>
                </c:pt>
                <c:pt idx="85">
                  <c:v>40.619999999999997</c:v>
                </c:pt>
                <c:pt idx="86">
                  <c:v>39.9</c:v>
                </c:pt>
                <c:pt idx="87">
                  <c:v>38.119999999999997</c:v>
                </c:pt>
                <c:pt idx="88">
                  <c:v>44.52</c:v>
                </c:pt>
                <c:pt idx="89">
                  <c:v>42.35</c:v>
                </c:pt>
                <c:pt idx="90">
                  <c:v>47.06</c:v>
                </c:pt>
                <c:pt idx="91" formatCode="0.0">
                  <c:v>21.431459765467046</c:v>
                </c:pt>
                <c:pt idx="92" formatCode="0.0">
                  <c:v>21.479713603818617</c:v>
                </c:pt>
                <c:pt idx="93" formatCode="0.0">
                  <c:v>21.343377275580664</c:v>
                </c:pt>
                <c:pt idx="94" formatCode="0.0">
                  <c:v>22.255192878338278</c:v>
                </c:pt>
                <c:pt idx="95" formatCode="0.0">
                  <c:v>22.222222222222221</c:v>
                </c:pt>
                <c:pt idx="96" formatCode="0.0">
                  <c:v>22.148394241417495</c:v>
                </c:pt>
                <c:pt idx="97" formatCode="0.0">
                  <c:v>22.197558268590456</c:v>
                </c:pt>
                <c:pt idx="98" formatCode="0.0">
                  <c:v>22.435897435897434</c:v>
                </c:pt>
                <c:pt idx="99" formatCode="0.0">
                  <c:v>21.739130434782609</c:v>
                </c:pt>
                <c:pt idx="100" formatCode="0.0">
                  <c:v>22.022022022022021</c:v>
                </c:pt>
                <c:pt idx="101" formatCode="0.0">
                  <c:v>22.411953041622198</c:v>
                </c:pt>
                <c:pt idx="102" formatCode="0.0">
                  <c:v>22.350396539293438</c:v>
                </c:pt>
                <c:pt idx="103" formatCode="0.0">
                  <c:v>22.906793048973142</c:v>
                </c:pt>
                <c:pt idx="104" formatCode="0.0">
                  <c:v>23.653088042049934</c:v>
                </c:pt>
                <c:pt idx="105" formatCode="0.0">
                  <c:v>22.099447513812155</c:v>
                </c:pt>
                <c:pt idx="106" formatCode="0.0">
                  <c:v>22.099447513812152</c:v>
                </c:pt>
                <c:pt idx="107" formatCode="0.0">
                  <c:v>22.222222222222221</c:v>
                </c:pt>
                <c:pt idx="108" formatCode="0.0">
                  <c:v>21.333333333333332</c:v>
                </c:pt>
                <c:pt idx="109" formatCode="0.0">
                  <c:v>20.905923344947734</c:v>
                </c:pt>
                <c:pt idx="110" formatCode="0.0">
                  <c:v>21.84235517568851</c:v>
                </c:pt>
                <c:pt idx="111" formatCode="0.0">
                  <c:v>20.855057351407716</c:v>
                </c:pt>
                <c:pt idx="112" formatCode="0.0">
                  <c:v>23.305084745762713</c:v>
                </c:pt>
                <c:pt idx="113" formatCode="0.0">
                  <c:v>24.085637823371989</c:v>
                </c:pt>
                <c:pt idx="114" formatCode="0.0">
                  <c:v>22.022022022022021</c:v>
                </c:pt>
                <c:pt idx="115" formatCode="0.0">
                  <c:v>21.170610211706101</c:v>
                </c:pt>
                <c:pt idx="116" formatCode="0.0">
                  <c:v>21.133525456292027</c:v>
                </c:pt>
                <c:pt idx="117" formatCode="0.0">
                  <c:v>20.903573836817262</c:v>
                </c:pt>
                <c:pt idx="118" formatCode="0.0">
                  <c:v>21.298174442190671</c:v>
                </c:pt>
                <c:pt idx="119" formatCode="0.0">
                  <c:v>19.334049409237377</c:v>
                </c:pt>
                <c:pt idx="120" formatCode="0.0">
                  <c:v>20.161290322580644</c:v>
                </c:pt>
                <c:pt idx="121" formatCode="0.0">
                  <c:v>53.691275167785236</c:v>
                </c:pt>
                <c:pt idx="122" formatCode="0.0">
                  <c:v>53.333333333333336</c:v>
                </c:pt>
                <c:pt idx="123" formatCode="0.0">
                  <c:v>49.065420560747661</c:v>
                </c:pt>
                <c:pt idx="124" formatCode="0.0">
                  <c:v>49.019607843137258</c:v>
                </c:pt>
                <c:pt idx="125" formatCode="0.0">
                  <c:v>49.822064056939496</c:v>
                </c:pt>
                <c:pt idx="126" formatCode="0.0">
                  <c:v>50.161812297734627</c:v>
                </c:pt>
                <c:pt idx="127" formatCode="0.0">
                  <c:v>53.763440860215049</c:v>
                </c:pt>
                <c:pt idx="128" formatCode="0.0">
                  <c:v>50.335570469798661</c:v>
                </c:pt>
                <c:pt idx="129" formatCode="0.0">
                  <c:v>49.751243781094523</c:v>
                </c:pt>
                <c:pt idx="130" formatCode="0.0">
                  <c:v>51.546391752577321</c:v>
                </c:pt>
                <c:pt idx="131" formatCode="0.0">
                  <c:v>54.42176870748299</c:v>
                </c:pt>
                <c:pt idx="132" formatCode="0.0">
                  <c:v>54.313099041533548</c:v>
                </c:pt>
                <c:pt idx="133" formatCode="0.0">
                  <c:v>57.534246575342465</c:v>
                </c:pt>
                <c:pt idx="134" formatCode="0.0">
                  <c:v>56.485355648535567</c:v>
                </c:pt>
                <c:pt idx="135" formatCode="0.0">
                  <c:v>54.766734279918865</c:v>
                </c:pt>
                <c:pt idx="136" formatCode="0.0">
                  <c:v>57.851239669421489</c:v>
                </c:pt>
                <c:pt idx="137" formatCode="0.0">
                  <c:v>55.913978494623656</c:v>
                </c:pt>
                <c:pt idx="138" formatCode="0.0">
                  <c:v>29.019607843137258</c:v>
                </c:pt>
                <c:pt idx="139" formatCode="0.0">
                  <c:v>29.059829059829063</c:v>
                </c:pt>
                <c:pt idx="140" formatCode="0.0">
                  <c:v>29.143897996357012</c:v>
                </c:pt>
                <c:pt idx="141" formatCode="0.0">
                  <c:v>27.352297592997811</c:v>
                </c:pt>
                <c:pt idx="142" formatCode="0.0">
                  <c:v>28.950542822677928</c:v>
                </c:pt>
                <c:pt idx="143" formatCode="0.0">
                  <c:v>28.969957081545061</c:v>
                </c:pt>
                <c:pt idx="144" formatCode="0.0">
                  <c:v>52.36486486486487</c:v>
                </c:pt>
                <c:pt idx="145" formatCode="0.0">
                  <c:v>52.173913043478258</c:v>
                </c:pt>
                <c:pt idx="146" formatCode="0.0">
                  <c:v>50.549450549450547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30688"/>
        <c:axId val="110132224"/>
      </c:scatterChart>
      <c:valAx>
        <c:axId val="110130688"/>
        <c:scaling>
          <c:orientation val="minMax"/>
          <c:max val="30"/>
          <c:min val="1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132224"/>
        <c:crosses val="autoZero"/>
        <c:crossBetween val="midCat"/>
        <c:majorUnit val="2"/>
      </c:valAx>
      <c:valAx>
        <c:axId val="110132224"/>
        <c:scaling>
          <c:orientation val="minMax"/>
          <c:max val="60"/>
          <c:min val="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10130688"/>
        <c:crosses val="autoZero"/>
        <c:crossBetween val="midCat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22" l="0.70000000000000018" r="0.70000000000000018" t="0.75000000000000022" header="0.3000000000000001" footer="0.3000000000000001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TW+JC data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46714809697413617"/>
                  <c:y val="9.2464292709679943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vernalis!$F$2:$F$10</c:f>
              <c:numCache>
                <c:formatCode>General</c:formatCode>
                <c:ptCount val="9"/>
                <c:pt idx="0">
                  <c:v>27.8</c:v>
                </c:pt>
                <c:pt idx="1">
                  <c:v>27.8</c:v>
                </c:pt>
                <c:pt idx="2">
                  <c:v>23.8</c:v>
                </c:pt>
                <c:pt idx="3">
                  <c:v>28.4</c:v>
                </c:pt>
                <c:pt idx="4">
                  <c:v>25.8</c:v>
                </c:pt>
                <c:pt idx="5">
                  <c:v>22.6</c:v>
                </c:pt>
                <c:pt idx="6" formatCode="0.0">
                  <c:v>25.2</c:v>
                </c:pt>
                <c:pt idx="7" formatCode="0.0">
                  <c:v>25</c:v>
                </c:pt>
                <c:pt idx="8" formatCode="0.0">
                  <c:v>19.899999999999999</c:v>
                </c:pt>
              </c:numCache>
            </c:numRef>
          </c:xVal>
          <c:yVal>
            <c:numRef>
              <c:f>vernalis!$G$2:$G$10</c:f>
              <c:numCache>
                <c:formatCode>General</c:formatCode>
                <c:ptCount val="9"/>
                <c:pt idx="0">
                  <c:v>40.299999999999997</c:v>
                </c:pt>
                <c:pt idx="1">
                  <c:v>42</c:v>
                </c:pt>
                <c:pt idx="2">
                  <c:v>42.1</c:v>
                </c:pt>
                <c:pt idx="3">
                  <c:v>53.4</c:v>
                </c:pt>
                <c:pt idx="4">
                  <c:v>47</c:v>
                </c:pt>
                <c:pt idx="5">
                  <c:v>39</c:v>
                </c:pt>
                <c:pt idx="6" formatCode="0.0">
                  <c:v>38.200000000000003</c:v>
                </c:pt>
                <c:pt idx="7" formatCode="0.0">
                  <c:v>44.4</c:v>
                </c:pt>
                <c:pt idx="8" formatCode="0.0">
                  <c:v>30</c:v>
                </c:pt>
              </c:numCache>
            </c:numRef>
          </c:yVal>
          <c:smooth val="0"/>
        </c:ser>
        <c:ser>
          <c:idx val="1"/>
          <c:order val="1"/>
          <c:tx>
            <c:v>DF, mid-Atlantic states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3175">
                <a:solidFill>
                  <a:srgbClr val="DD0806"/>
                </a:solidFill>
                <a:prstDash val="lgDash"/>
              </a:ln>
            </c:spPr>
            <c:trendlineType val="linear"/>
            <c:dispRSqr val="0"/>
            <c:dispEq val="0"/>
          </c:trendline>
          <c:xVal>
            <c:numRef>
              <c:f>vernalis!$F$248:$F$249</c:f>
              <c:numCache>
                <c:formatCode>0.0</c:formatCode>
                <c:ptCount val="2"/>
                <c:pt idx="0">
                  <c:v>12.3</c:v>
                </c:pt>
                <c:pt idx="1">
                  <c:v>30</c:v>
                </c:pt>
              </c:numCache>
            </c:numRef>
          </c:xVal>
          <c:yVal>
            <c:numRef>
              <c:f>vernalis!$G$248:$G$249</c:f>
              <c:numCache>
                <c:formatCode>0.0</c:formatCode>
                <c:ptCount val="2"/>
                <c:pt idx="0">
                  <c:v>18.8</c:v>
                </c:pt>
                <c:pt idx="1">
                  <c:v>55.1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79072"/>
        <c:axId val="110180608"/>
      </c:scatterChart>
      <c:valAx>
        <c:axId val="110179072"/>
        <c:scaling>
          <c:orientation val="minMax"/>
          <c:max val="30"/>
          <c:min val="1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180608"/>
        <c:crosses val="autoZero"/>
        <c:crossBetween val="midCat"/>
        <c:majorUnit val="2"/>
      </c:valAx>
      <c:valAx>
        <c:axId val="110180608"/>
        <c:scaling>
          <c:orientation val="minMax"/>
          <c:max val="60"/>
          <c:min val="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10179072"/>
        <c:crosses val="autoZero"/>
        <c:crossBetween val="midCat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47468432643102709"/>
          <c:y val="0.66268656716417906"/>
          <c:w val="0.48734295537001537"/>
          <c:h val="0.14925373134328357"/>
        </c:manualLayout>
      </c:layout>
      <c:overlay val="1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44" l="0.7000000000000004" r="0.7000000000000004" t="0.75000000000000044" header="0.30000000000000021" footer="0.30000000000000021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4.8659187871786302E-2"/>
                  <c:y val="0.39894229639205597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vernalis!$F$20:$F$157</c:f>
              <c:numCache>
                <c:formatCode>General</c:formatCode>
                <c:ptCount val="138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18.5</c:v>
                </c:pt>
                <c:pt idx="5">
                  <c:v>18.5</c:v>
                </c:pt>
                <c:pt idx="6">
                  <c:v>18.5</c:v>
                </c:pt>
                <c:pt idx="7">
                  <c:v>18.5</c:v>
                </c:pt>
                <c:pt idx="8">
                  <c:v>18.5</c:v>
                </c:pt>
                <c:pt idx="9">
                  <c:v>18.5</c:v>
                </c:pt>
                <c:pt idx="10">
                  <c:v>18.5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26.5</c:v>
                </c:pt>
                <c:pt idx="17">
                  <c:v>20.75</c:v>
                </c:pt>
                <c:pt idx="18">
                  <c:v>20.75</c:v>
                </c:pt>
                <c:pt idx="19">
                  <c:v>20.75</c:v>
                </c:pt>
                <c:pt idx="20">
                  <c:v>23</c:v>
                </c:pt>
                <c:pt idx="21">
                  <c:v>21.5</c:v>
                </c:pt>
                <c:pt idx="22">
                  <c:v>21.5</c:v>
                </c:pt>
                <c:pt idx="23">
                  <c:v>21.5</c:v>
                </c:pt>
                <c:pt idx="24">
                  <c:v>21.5</c:v>
                </c:pt>
                <c:pt idx="25">
                  <c:v>19.5</c:v>
                </c:pt>
                <c:pt idx="26">
                  <c:v>20</c:v>
                </c:pt>
                <c:pt idx="27">
                  <c:v>17.600000000000001</c:v>
                </c:pt>
                <c:pt idx="28">
                  <c:v>17.600000000000001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17.600000000000001</c:v>
                </c:pt>
                <c:pt idx="32">
                  <c:v>19</c:v>
                </c:pt>
                <c:pt idx="35">
                  <c:v>22.1</c:v>
                </c:pt>
                <c:pt idx="36">
                  <c:v>22.1</c:v>
                </c:pt>
                <c:pt idx="37">
                  <c:v>22.1</c:v>
                </c:pt>
                <c:pt idx="38">
                  <c:v>22.1</c:v>
                </c:pt>
                <c:pt idx="39">
                  <c:v>24</c:v>
                </c:pt>
                <c:pt idx="40">
                  <c:v>20.8</c:v>
                </c:pt>
                <c:pt idx="41">
                  <c:v>22.5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27.5</c:v>
                </c:pt>
                <c:pt idx="47">
                  <c:v>27.5</c:v>
                </c:pt>
                <c:pt idx="48">
                  <c:v>23</c:v>
                </c:pt>
                <c:pt idx="49">
                  <c:v>16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24.5</c:v>
                </c:pt>
                <c:pt idx="54">
                  <c:v>26</c:v>
                </c:pt>
                <c:pt idx="55">
                  <c:v>26</c:v>
                </c:pt>
                <c:pt idx="56">
                  <c:v>21.5</c:v>
                </c:pt>
                <c:pt idx="57">
                  <c:v>21.5</c:v>
                </c:pt>
                <c:pt idx="58">
                  <c:v>21.5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23</c:v>
                </c:pt>
                <c:pt idx="63">
                  <c:v>23</c:v>
                </c:pt>
                <c:pt idx="64">
                  <c:v>23</c:v>
                </c:pt>
                <c:pt idx="65">
                  <c:v>18</c:v>
                </c:pt>
                <c:pt idx="66">
                  <c:v>18</c:v>
                </c:pt>
                <c:pt idx="67">
                  <c:v>24</c:v>
                </c:pt>
                <c:pt idx="68">
                  <c:v>24</c:v>
                </c:pt>
                <c:pt idx="69">
                  <c:v>24</c:v>
                </c:pt>
                <c:pt idx="70">
                  <c:v>20.5</c:v>
                </c:pt>
                <c:pt idx="71">
                  <c:v>20.5</c:v>
                </c:pt>
                <c:pt idx="72">
                  <c:v>20.5</c:v>
                </c:pt>
                <c:pt idx="73">
                  <c:v>23</c:v>
                </c:pt>
                <c:pt idx="74">
                  <c:v>23</c:v>
                </c:pt>
                <c:pt idx="75">
                  <c:v>23</c:v>
                </c:pt>
                <c:pt idx="76">
                  <c:v>23</c:v>
                </c:pt>
                <c:pt idx="77">
                  <c:v>23</c:v>
                </c:pt>
                <c:pt idx="78">
                  <c:v>23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14.5</c:v>
                </c:pt>
                <c:pt idx="83">
                  <c:v>14.5</c:v>
                </c:pt>
                <c:pt idx="84">
                  <c:v>14.5</c:v>
                </c:pt>
                <c:pt idx="85">
                  <c:v>14.5</c:v>
                </c:pt>
                <c:pt idx="86">
                  <c:v>14.5</c:v>
                </c:pt>
                <c:pt idx="87">
                  <c:v>14.5</c:v>
                </c:pt>
                <c:pt idx="88">
                  <c:v>14.5</c:v>
                </c:pt>
                <c:pt idx="89">
                  <c:v>14.5</c:v>
                </c:pt>
                <c:pt idx="90">
                  <c:v>14.5</c:v>
                </c:pt>
                <c:pt idx="91">
                  <c:v>14.5</c:v>
                </c:pt>
                <c:pt idx="92">
                  <c:v>14.5</c:v>
                </c:pt>
                <c:pt idx="93">
                  <c:v>14.5</c:v>
                </c:pt>
                <c:pt idx="94">
                  <c:v>14.5</c:v>
                </c:pt>
                <c:pt idx="95">
                  <c:v>14.5</c:v>
                </c:pt>
                <c:pt idx="96">
                  <c:v>13.6</c:v>
                </c:pt>
                <c:pt idx="97">
                  <c:v>13.6</c:v>
                </c:pt>
                <c:pt idx="98">
                  <c:v>13.6</c:v>
                </c:pt>
                <c:pt idx="99">
                  <c:v>13.6</c:v>
                </c:pt>
                <c:pt idx="100">
                  <c:v>13.6</c:v>
                </c:pt>
                <c:pt idx="101">
                  <c:v>13.6</c:v>
                </c:pt>
                <c:pt idx="102">
                  <c:v>13.1</c:v>
                </c:pt>
                <c:pt idx="103">
                  <c:v>13.1</c:v>
                </c:pt>
                <c:pt idx="104">
                  <c:v>13.1</c:v>
                </c:pt>
                <c:pt idx="105">
                  <c:v>13.1</c:v>
                </c:pt>
                <c:pt idx="106">
                  <c:v>12.3</c:v>
                </c:pt>
                <c:pt idx="107">
                  <c:v>12.3</c:v>
                </c:pt>
                <c:pt idx="108">
                  <c:v>12.3</c:v>
                </c:pt>
                <c:pt idx="109">
                  <c:v>12.3</c:v>
                </c:pt>
                <c:pt idx="110">
                  <c:v>12.3</c:v>
                </c:pt>
                <c:pt idx="111">
                  <c:v>12.3</c:v>
                </c:pt>
                <c:pt idx="112">
                  <c:v>27.4</c:v>
                </c:pt>
                <c:pt idx="113">
                  <c:v>27.4</c:v>
                </c:pt>
                <c:pt idx="114">
                  <c:v>27.4</c:v>
                </c:pt>
                <c:pt idx="115">
                  <c:v>27.4</c:v>
                </c:pt>
                <c:pt idx="116">
                  <c:v>27.4</c:v>
                </c:pt>
                <c:pt idx="117">
                  <c:v>28.1</c:v>
                </c:pt>
                <c:pt idx="118">
                  <c:v>29.1</c:v>
                </c:pt>
                <c:pt idx="119">
                  <c:v>26.5</c:v>
                </c:pt>
                <c:pt idx="120">
                  <c:v>26.5</c:v>
                </c:pt>
                <c:pt idx="121">
                  <c:v>28.3</c:v>
                </c:pt>
                <c:pt idx="122">
                  <c:v>28.3</c:v>
                </c:pt>
                <c:pt idx="123">
                  <c:v>29.4</c:v>
                </c:pt>
                <c:pt idx="124">
                  <c:v>31.5</c:v>
                </c:pt>
                <c:pt idx="125">
                  <c:v>31.5</c:v>
                </c:pt>
                <c:pt idx="126">
                  <c:v>31.5</c:v>
                </c:pt>
                <c:pt idx="127">
                  <c:v>30</c:v>
                </c:pt>
                <c:pt idx="128">
                  <c:v>29.2</c:v>
                </c:pt>
                <c:pt idx="129">
                  <c:v>17.600000000000001</c:v>
                </c:pt>
                <c:pt idx="130">
                  <c:v>17.600000000000001</c:v>
                </c:pt>
                <c:pt idx="131">
                  <c:v>17.600000000000001</c:v>
                </c:pt>
                <c:pt idx="132">
                  <c:v>17.600000000000001</c:v>
                </c:pt>
                <c:pt idx="133">
                  <c:v>17.600000000000001</c:v>
                </c:pt>
                <c:pt idx="134">
                  <c:v>17.600000000000001</c:v>
                </c:pt>
                <c:pt idx="135">
                  <c:v>27.2</c:v>
                </c:pt>
                <c:pt idx="136">
                  <c:v>27.2</c:v>
                </c:pt>
                <c:pt idx="137">
                  <c:v>27.2</c:v>
                </c:pt>
              </c:numCache>
            </c:numRef>
          </c:xVal>
          <c:yVal>
            <c:numRef>
              <c:f>vernalis!$G$20:$G$157</c:f>
              <c:numCache>
                <c:formatCode>General</c:formatCode>
                <c:ptCount val="138"/>
                <c:pt idx="0">
                  <c:v>29.99</c:v>
                </c:pt>
                <c:pt idx="1">
                  <c:v>27.46</c:v>
                </c:pt>
                <c:pt idx="2">
                  <c:v>34.36</c:v>
                </c:pt>
                <c:pt idx="3">
                  <c:v>30.37</c:v>
                </c:pt>
                <c:pt idx="4">
                  <c:v>30.21</c:v>
                </c:pt>
                <c:pt idx="5">
                  <c:v>31.25</c:v>
                </c:pt>
                <c:pt idx="6">
                  <c:v>26.95</c:v>
                </c:pt>
                <c:pt idx="7">
                  <c:v>29.09</c:v>
                </c:pt>
                <c:pt idx="8">
                  <c:v>27.88</c:v>
                </c:pt>
                <c:pt idx="9">
                  <c:v>27.51</c:v>
                </c:pt>
                <c:pt idx="10">
                  <c:v>31.28</c:v>
                </c:pt>
                <c:pt idx="11">
                  <c:v>49.96</c:v>
                </c:pt>
                <c:pt idx="12">
                  <c:v>47.91</c:v>
                </c:pt>
                <c:pt idx="13">
                  <c:v>45.8</c:v>
                </c:pt>
                <c:pt idx="14">
                  <c:v>45.2</c:v>
                </c:pt>
                <c:pt idx="15">
                  <c:v>45.75</c:v>
                </c:pt>
                <c:pt idx="16">
                  <c:v>47.6</c:v>
                </c:pt>
                <c:pt idx="17">
                  <c:v>35.31</c:v>
                </c:pt>
                <c:pt idx="18">
                  <c:v>34.700000000000003</c:v>
                </c:pt>
                <c:pt idx="19">
                  <c:v>37.049999999999997</c:v>
                </c:pt>
                <c:pt idx="20">
                  <c:v>34.24</c:v>
                </c:pt>
                <c:pt idx="21">
                  <c:v>39.93</c:v>
                </c:pt>
                <c:pt idx="22">
                  <c:v>36.08</c:v>
                </c:pt>
                <c:pt idx="23">
                  <c:v>37.46</c:v>
                </c:pt>
                <c:pt idx="24">
                  <c:v>36.64</c:v>
                </c:pt>
                <c:pt idx="25">
                  <c:v>33.1</c:v>
                </c:pt>
                <c:pt idx="26">
                  <c:v>34.119999999999997</c:v>
                </c:pt>
                <c:pt idx="27">
                  <c:v>29.8</c:v>
                </c:pt>
                <c:pt idx="28">
                  <c:v>30.5</c:v>
                </c:pt>
                <c:pt idx="29">
                  <c:v>29.9</c:v>
                </c:pt>
                <c:pt idx="30">
                  <c:v>30.3</c:v>
                </c:pt>
                <c:pt idx="31">
                  <c:v>28.3</c:v>
                </c:pt>
                <c:pt idx="32">
                  <c:v>32.5</c:v>
                </c:pt>
                <c:pt idx="33">
                  <c:v>27.1</c:v>
                </c:pt>
                <c:pt idx="34">
                  <c:v>31.6</c:v>
                </c:pt>
                <c:pt idx="35">
                  <c:v>40.595399190000002</c:v>
                </c:pt>
                <c:pt idx="36">
                  <c:v>44.117647060000003</c:v>
                </c:pt>
                <c:pt idx="37">
                  <c:v>44.534412959999997</c:v>
                </c:pt>
                <c:pt idx="38">
                  <c:v>37.953795380000003</c:v>
                </c:pt>
                <c:pt idx="39" formatCode="0.0">
                  <c:v>43.844856661045533</c:v>
                </c:pt>
                <c:pt idx="40" formatCode="0.0">
                  <c:v>42.995839112343965</c:v>
                </c:pt>
                <c:pt idx="41">
                  <c:v>28.32</c:v>
                </c:pt>
                <c:pt idx="42">
                  <c:v>27.08</c:v>
                </c:pt>
                <c:pt idx="43">
                  <c:v>25.45</c:v>
                </c:pt>
                <c:pt idx="44">
                  <c:v>27.05</c:v>
                </c:pt>
                <c:pt idx="45">
                  <c:v>26.74</c:v>
                </c:pt>
                <c:pt idx="46">
                  <c:v>52.75</c:v>
                </c:pt>
                <c:pt idx="47">
                  <c:v>47.81</c:v>
                </c:pt>
                <c:pt idx="48">
                  <c:v>40.9</c:v>
                </c:pt>
                <c:pt idx="49">
                  <c:v>27.07</c:v>
                </c:pt>
                <c:pt idx="50">
                  <c:v>26.18</c:v>
                </c:pt>
                <c:pt idx="51">
                  <c:v>26.61</c:v>
                </c:pt>
                <c:pt idx="52">
                  <c:v>27.05</c:v>
                </c:pt>
                <c:pt idx="53">
                  <c:v>39.69</c:v>
                </c:pt>
                <c:pt idx="54">
                  <c:v>43.7</c:v>
                </c:pt>
                <c:pt idx="55">
                  <c:v>38.51</c:v>
                </c:pt>
                <c:pt idx="56">
                  <c:v>37.65</c:v>
                </c:pt>
                <c:pt idx="57">
                  <c:v>38.520000000000003</c:v>
                </c:pt>
                <c:pt idx="58">
                  <c:v>39.07</c:v>
                </c:pt>
                <c:pt idx="59">
                  <c:v>30.9</c:v>
                </c:pt>
                <c:pt idx="60">
                  <c:v>30.7</c:v>
                </c:pt>
                <c:pt idx="61">
                  <c:v>32</c:v>
                </c:pt>
                <c:pt idx="62">
                  <c:v>41.4</c:v>
                </c:pt>
                <c:pt idx="63">
                  <c:v>41.2</c:v>
                </c:pt>
                <c:pt idx="64">
                  <c:v>41.6</c:v>
                </c:pt>
                <c:pt idx="65">
                  <c:v>30.1</c:v>
                </c:pt>
                <c:pt idx="66">
                  <c:v>29.1</c:v>
                </c:pt>
                <c:pt idx="67">
                  <c:v>46.27</c:v>
                </c:pt>
                <c:pt idx="68">
                  <c:v>39.229999999999997</c:v>
                </c:pt>
                <c:pt idx="69">
                  <c:v>39.9</c:v>
                </c:pt>
                <c:pt idx="70">
                  <c:v>38.799999999999997</c:v>
                </c:pt>
                <c:pt idx="71">
                  <c:v>42.84</c:v>
                </c:pt>
                <c:pt idx="72">
                  <c:v>34.58</c:v>
                </c:pt>
                <c:pt idx="73">
                  <c:v>42.3</c:v>
                </c:pt>
                <c:pt idx="74">
                  <c:v>49.87</c:v>
                </c:pt>
                <c:pt idx="75">
                  <c:v>42.16</c:v>
                </c:pt>
                <c:pt idx="76">
                  <c:v>40.619999999999997</c:v>
                </c:pt>
                <c:pt idx="77">
                  <c:v>39.9</c:v>
                </c:pt>
                <c:pt idx="78">
                  <c:v>38.119999999999997</c:v>
                </c:pt>
                <c:pt idx="79">
                  <c:v>44.52</c:v>
                </c:pt>
                <c:pt idx="80">
                  <c:v>42.35</c:v>
                </c:pt>
                <c:pt idx="81">
                  <c:v>47.06</c:v>
                </c:pt>
                <c:pt idx="82" formatCode="0.0">
                  <c:v>21.431459765467046</c:v>
                </c:pt>
                <c:pt idx="83" formatCode="0.0">
                  <c:v>21.479713603818617</c:v>
                </c:pt>
                <c:pt idx="84" formatCode="0.0">
                  <c:v>21.343377275580664</c:v>
                </c:pt>
                <c:pt idx="85" formatCode="0.0">
                  <c:v>22.255192878338278</c:v>
                </c:pt>
                <c:pt idx="86" formatCode="0.0">
                  <c:v>22.222222222222221</c:v>
                </c:pt>
                <c:pt idx="87" formatCode="0.0">
                  <c:v>22.148394241417495</c:v>
                </c:pt>
                <c:pt idx="88" formatCode="0.0">
                  <c:v>22.197558268590456</c:v>
                </c:pt>
                <c:pt idx="89" formatCode="0.0">
                  <c:v>22.435897435897434</c:v>
                </c:pt>
                <c:pt idx="90" formatCode="0.0">
                  <c:v>21.739130434782609</c:v>
                </c:pt>
                <c:pt idx="91" formatCode="0.0">
                  <c:v>22.022022022022021</c:v>
                </c:pt>
                <c:pt idx="92" formatCode="0.0">
                  <c:v>22.411953041622198</c:v>
                </c:pt>
                <c:pt idx="93" formatCode="0.0">
                  <c:v>22.350396539293438</c:v>
                </c:pt>
                <c:pt idx="94" formatCode="0.0">
                  <c:v>22.906793048973142</c:v>
                </c:pt>
                <c:pt idx="95" formatCode="0.0">
                  <c:v>23.653088042049934</c:v>
                </c:pt>
                <c:pt idx="96" formatCode="0.0">
                  <c:v>22.099447513812155</c:v>
                </c:pt>
                <c:pt idx="97" formatCode="0.0">
                  <c:v>22.099447513812152</c:v>
                </c:pt>
                <c:pt idx="98" formatCode="0.0">
                  <c:v>22.222222222222221</c:v>
                </c:pt>
                <c:pt idx="99" formatCode="0.0">
                  <c:v>21.333333333333332</c:v>
                </c:pt>
                <c:pt idx="100" formatCode="0.0">
                  <c:v>20.905923344947734</c:v>
                </c:pt>
                <c:pt idx="101" formatCode="0.0">
                  <c:v>21.84235517568851</c:v>
                </c:pt>
                <c:pt idx="102" formatCode="0.0">
                  <c:v>20.855057351407716</c:v>
                </c:pt>
                <c:pt idx="103" formatCode="0.0">
                  <c:v>23.305084745762713</c:v>
                </c:pt>
                <c:pt idx="104" formatCode="0.0">
                  <c:v>24.085637823371989</c:v>
                </c:pt>
                <c:pt idx="105" formatCode="0.0">
                  <c:v>22.022022022022021</c:v>
                </c:pt>
                <c:pt idx="106" formatCode="0.0">
                  <c:v>21.170610211706101</c:v>
                </c:pt>
                <c:pt idx="107" formatCode="0.0">
                  <c:v>21.133525456292027</c:v>
                </c:pt>
                <c:pt idx="108" formatCode="0.0">
                  <c:v>20.903573836817262</c:v>
                </c:pt>
                <c:pt idx="109" formatCode="0.0">
                  <c:v>21.298174442190671</c:v>
                </c:pt>
                <c:pt idx="110" formatCode="0.0">
                  <c:v>19.334049409237377</c:v>
                </c:pt>
                <c:pt idx="111" formatCode="0.0">
                  <c:v>20.161290322580644</c:v>
                </c:pt>
                <c:pt idx="112" formatCode="0.0">
                  <c:v>53.691275167785236</c:v>
                </c:pt>
                <c:pt idx="113" formatCode="0.0">
                  <c:v>53.333333333333336</c:v>
                </c:pt>
                <c:pt idx="114" formatCode="0.0">
                  <c:v>49.065420560747661</c:v>
                </c:pt>
                <c:pt idx="115" formatCode="0.0">
                  <c:v>49.019607843137258</c:v>
                </c:pt>
                <c:pt idx="116" formatCode="0.0">
                  <c:v>49.822064056939496</c:v>
                </c:pt>
                <c:pt idx="117" formatCode="0.0">
                  <c:v>50.161812297734627</c:v>
                </c:pt>
                <c:pt idx="118" formatCode="0.0">
                  <c:v>53.763440860215049</c:v>
                </c:pt>
                <c:pt idx="119" formatCode="0.0">
                  <c:v>50.335570469798661</c:v>
                </c:pt>
                <c:pt idx="120" formatCode="0.0">
                  <c:v>49.751243781094523</c:v>
                </c:pt>
                <c:pt idx="121" formatCode="0.0">
                  <c:v>51.546391752577321</c:v>
                </c:pt>
                <c:pt idx="122" formatCode="0.0">
                  <c:v>54.42176870748299</c:v>
                </c:pt>
                <c:pt idx="123" formatCode="0.0">
                  <c:v>54.313099041533548</c:v>
                </c:pt>
                <c:pt idx="124" formatCode="0.0">
                  <c:v>57.534246575342465</c:v>
                </c:pt>
                <c:pt idx="125" formatCode="0.0">
                  <c:v>56.485355648535567</c:v>
                </c:pt>
                <c:pt idx="126" formatCode="0.0">
                  <c:v>54.766734279918865</c:v>
                </c:pt>
                <c:pt idx="127" formatCode="0.0">
                  <c:v>57.851239669421489</c:v>
                </c:pt>
                <c:pt idx="128" formatCode="0.0">
                  <c:v>55.913978494623656</c:v>
                </c:pt>
                <c:pt idx="129" formatCode="0.0">
                  <c:v>29.019607843137258</c:v>
                </c:pt>
                <c:pt idx="130" formatCode="0.0">
                  <c:v>29.059829059829063</c:v>
                </c:pt>
                <c:pt idx="131" formatCode="0.0">
                  <c:v>29.143897996357012</c:v>
                </c:pt>
                <c:pt idx="132" formatCode="0.0">
                  <c:v>27.352297592997811</c:v>
                </c:pt>
                <c:pt idx="133" formatCode="0.0">
                  <c:v>28.950542822677928</c:v>
                </c:pt>
                <c:pt idx="134" formatCode="0.0">
                  <c:v>28.969957081545061</c:v>
                </c:pt>
                <c:pt idx="135" formatCode="0.0">
                  <c:v>52.36486486486487</c:v>
                </c:pt>
                <c:pt idx="136" formatCode="0.0">
                  <c:v>52.173913043478258</c:v>
                </c:pt>
                <c:pt idx="137" formatCode="0.0">
                  <c:v>50.549450549450547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202240"/>
        <c:axId val="125703296"/>
      </c:scatterChart>
      <c:valAx>
        <c:axId val="110202240"/>
        <c:scaling>
          <c:orientation val="minMax"/>
          <c:max val="30"/>
          <c:min val="1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5703296"/>
        <c:crosses val="autoZero"/>
        <c:crossBetween val="midCat"/>
        <c:majorUnit val="2"/>
      </c:valAx>
      <c:valAx>
        <c:axId val="125703296"/>
        <c:scaling>
          <c:orientation val="minMax"/>
          <c:max val="60"/>
          <c:min val="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10202240"/>
        <c:crosses val="autoZero"/>
        <c:crossBetween val="midCat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877296587926505E-2"/>
          <c:y val="7.4548702245552628E-2"/>
          <c:w val="0.88337970253718356"/>
          <c:h val="0.8326195683872849"/>
        </c:manualLayout>
      </c:layout>
      <c:scatterChart>
        <c:scatterStyle val="lineMarker"/>
        <c:varyColors val="0"/>
        <c:ser>
          <c:idx val="0"/>
          <c:order val="0"/>
          <c:tx>
            <c:v>TW data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9.3744423922318354E-2"/>
                  <c:y val="0.3543554114559209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exigua!$G$159:$G$201</c:f>
              <c:numCache>
                <c:formatCode>General</c:formatCode>
                <c:ptCount val="43"/>
                <c:pt idx="0">
                  <c:v>42.7</c:v>
                </c:pt>
                <c:pt idx="1">
                  <c:v>43</c:v>
                </c:pt>
                <c:pt idx="2">
                  <c:v>38.1</c:v>
                </c:pt>
                <c:pt idx="3">
                  <c:v>46.8</c:v>
                </c:pt>
                <c:pt idx="5">
                  <c:v>34.700000000000003</c:v>
                </c:pt>
                <c:pt idx="7">
                  <c:v>50</c:v>
                </c:pt>
                <c:pt idx="9">
                  <c:v>38.6</c:v>
                </c:pt>
                <c:pt idx="10">
                  <c:v>40.9</c:v>
                </c:pt>
                <c:pt idx="11">
                  <c:v>42</c:v>
                </c:pt>
                <c:pt idx="12">
                  <c:v>41.1</c:v>
                </c:pt>
                <c:pt idx="13">
                  <c:v>46.8</c:v>
                </c:pt>
                <c:pt idx="14">
                  <c:v>46.6</c:v>
                </c:pt>
                <c:pt idx="15">
                  <c:v>48.7</c:v>
                </c:pt>
                <c:pt idx="16">
                  <c:v>35.4</c:v>
                </c:pt>
                <c:pt idx="17">
                  <c:v>34.1</c:v>
                </c:pt>
                <c:pt idx="18">
                  <c:v>34.4</c:v>
                </c:pt>
                <c:pt idx="19">
                  <c:v>53.2</c:v>
                </c:pt>
                <c:pt idx="20">
                  <c:v>34.200000000000003</c:v>
                </c:pt>
                <c:pt idx="21">
                  <c:v>48.6</c:v>
                </c:pt>
                <c:pt idx="22">
                  <c:v>46.1</c:v>
                </c:pt>
                <c:pt idx="23">
                  <c:v>49.5</c:v>
                </c:pt>
                <c:pt idx="24">
                  <c:v>49.5</c:v>
                </c:pt>
                <c:pt idx="25">
                  <c:v>63.5</c:v>
                </c:pt>
                <c:pt idx="26">
                  <c:v>59.8</c:v>
                </c:pt>
                <c:pt idx="27">
                  <c:v>38.4</c:v>
                </c:pt>
                <c:pt idx="28">
                  <c:v>37.1</c:v>
                </c:pt>
                <c:pt idx="29">
                  <c:v>38.9</c:v>
                </c:pt>
                <c:pt idx="30">
                  <c:v>53.8</c:v>
                </c:pt>
                <c:pt idx="31">
                  <c:v>32.5</c:v>
                </c:pt>
                <c:pt idx="32">
                  <c:v>38.700000000000003</c:v>
                </c:pt>
                <c:pt idx="33">
                  <c:v>44.6</c:v>
                </c:pt>
                <c:pt idx="34">
                  <c:v>45.2</c:v>
                </c:pt>
                <c:pt idx="35">
                  <c:v>44.8</c:v>
                </c:pt>
                <c:pt idx="36">
                  <c:v>49.7</c:v>
                </c:pt>
                <c:pt idx="37">
                  <c:v>42.3</c:v>
                </c:pt>
                <c:pt idx="38">
                  <c:v>46.9</c:v>
                </c:pt>
                <c:pt idx="39">
                  <c:v>49.5</c:v>
                </c:pt>
                <c:pt idx="40">
                  <c:v>42.8</c:v>
                </c:pt>
                <c:pt idx="41">
                  <c:v>41.2</c:v>
                </c:pt>
                <c:pt idx="42">
                  <c:v>49.5</c:v>
                </c:pt>
              </c:numCache>
            </c:numRef>
          </c:xVal>
          <c:yVal>
            <c:numRef>
              <c:f>exigua!$H$159:$H$201</c:f>
              <c:numCache>
                <c:formatCode>General</c:formatCode>
                <c:ptCount val="43"/>
                <c:pt idx="0">
                  <c:v>6.8</c:v>
                </c:pt>
                <c:pt idx="1">
                  <c:v>6.6</c:v>
                </c:pt>
                <c:pt idx="2">
                  <c:v>6.9</c:v>
                </c:pt>
                <c:pt idx="3">
                  <c:v>8.1</c:v>
                </c:pt>
                <c:pt idx="5">
                  <c:v>6.5</c:v>
                </c:pt>
                <c:pt idx="7">
                  <c:v>8.1999999999999993</c:v>
                </c:pt>
                <c:pt idx="9">
                  <c:v>7.9</c:v>
                </c:pt>
                <c:pt idx="10">
                  <c:v>7.3</c:v>
                </c:pt>
                <c:pt idx="11">
                  <c:v>6.8</c:v>
                </c:pt>
                <c:pt idx="12">
                  <c:v>7.5</c:v>
                </c:pt>
                <c:pt idx="13">
                  <c:v>7.3</c:v>
                </c:pt>
                <c:pt idx="14">
                  <c:v>7.6</c:v>
                </c:pt>
                <c:pt idx="16">
                  <c:v>6.1</c:v>
                </c:pt>
                <c:pt idx="17">
                  <c:v>6.1</c:v>
                </c:pt>
                <c:pt idx="18">
                  <c:v>5.8</c:v>
                </c:pt>
                <c:pt idx="19">
                  <c:v>7.6</c:v>
                </c:pt>
                <c:pt idx="20">
                  <c:v>6.9</c:v>
                </c:pt>
                <c:pt idx="21">
                  <c:v>8.1999999999999993</c:v>
                </c:pt>
                <c:pt idx="22">
                  <c:v>8.1999999999999993</c:v>
                </c:pt>
                <c:pt idx="23">
                  <c:v>8.1</c:v>
                </c:pt>
                <c:pt idx="24">
                  <c:v>8.1</c:v>
                </c:pt>
                <c:pt idx="25">
                  <c:v>8.8000000000000007</c:v>
                </c:pt>
                <c:pt idx="26">
                  <c:v>8.6999999999999993</c:v>
                </c:pt>
                <c:pt idx="27">
                  <c:v>6.8</c:v>
                </c:pt>
                <c:pt idx="28">
                  <c:v>7.5</c:v>
                </c:pt>
                <c:pt idx="29">
                  <c:v>7.2</c:v>
                </c:pt>
                <c:pt idx="30">
                  <c:v>8.3000000000000007</c:v>
                </c:pt>
                <c:pt idx="31">
                  <c:v>7.3</c:v>
                </c:pt>
                <c:pt idx="32">
                  <c:v>6.6</c:v>
                </c:pt>
                <c:pt idx="33">
                  <c:v>7.5</c:v>
                </c:pt>
                <c:pt idx="34">
                  <c:v>7.8</c:v>
                </c:pt>
                <c:pt idx="35">
                  <c:v>7.8</c:v>
                </c:pt>
                <c:pt idx="36">
                  <c:v>7.9</c:v>
                </c:pt>
                <c:pt idx="38">
                  <c:v>7.9</c:v>
                </c:pt>
                <c:pt idx="39">
                  <c:v>7.7</c:v>
                </c:pt>
                <c:pt idx="40">
                  <c:v>7.4</c:v>
                </c:pt>
                <c:pt idx="41">
                  <c:v>6.8</c:v>
                </c:pt>
                <c:pt idx="42">
                  <c:v>8.3000000000000007</c:v>
                </c:pt>
              </c:numCache>
            </c:numRef>
          </c:yVal>
          <c:smooth val="0"/>
        </c:ser>
        <c:ser>
          <c:idx val="1"/>
          <c:order val="1"/>
          <c:tx>
            <c:v>DF data, mid-Atlantic states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exigua!$L$297:$L$298</c:f>
              <c:numCache>
                <c:formatCode>General</c:formatCode>
                <c:ptCount val="2"/>
                <c:pt idx="0">
                  <c:v>23</c:v>
                </c:pt>
                <c:pt idx="1">
                  <c:v>55</c:v>
                </c:pt>
              </c:numCache>
            </c:numRef>
          </c:xVal>
          <c:yVal>
            <c:numRef>
              <c:f>exigua!$M$297:$M$298</c:f>
              <c:numCache>
                <c:formatCode>0.0</c:formatCode>
                <c:ptCount val="2"/>
                <c:pt idx="0">
                  <c:v>4.9098000000000006</c:v>
                </c:pt>
                <c:pt idx="1">
                  <c:v>8.4361999999999995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73984"/>
        <c:axId val="90475520"/>
      </c:scatterChart>
      <c:valAx>
        <c:axId val="90473984"/>
        <c:scaling>
          <c:orientation val="minMax"/>
          <c:max val="70"/>
          <c:min val="2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475520"/>
        <c:crosses val="autoZero"/>
        <c:crossBetween val="midCat"/>
        <c:majorUnit val="10"/>
      </c:valAx>
      <c:valAx>
        <c:axId val="90475520"/>
        <c:scaling>
          <c:orientation val="minMax"/>
          <c:max val="10"/>
          <c:min val="4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473984"/>
        <c:crosses val="autoZero"/>
        <c:crossBetween val="midCat"/>
        <c:majorUnit val="1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wMode val="edge"/>
          <c:hMode val="edge"/>
          <c:x val="0.45585733882030177"/>
          <c:y val="0.67455194398278062"/>
          <c:w val="0.95884773662551437"/>
          <c:h val="0.87908091073390904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53775254837333E-2"/>
          <c:y val="3.6228934069808441E-2"/>
          <c:w val="0.88165382075654919"/>
          <c:h val="0.85610279312100912"/>
        </c:manualLayout>
      </c:layout>
      <c:scatterChart>
        <c:scatterStyle val="lineMarker"/>
        <c:varyColors val="0"/>
        <c:ser>
          <c:idx val="0"/>
          <c:order val="0"/>
          <c:tx>
            <c:v>TW data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47583026751677182"/>
                  <c:y val="0.1432096211854115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vernalis!$F$2:$F$7</c:f>
              <c:numCache>
                <c:formatCode>General</c:formatCode>
                <c:ptCount val="6"/>
                <c:pt idx="0">
                  <c:v>27.8</c:v>
                </c:pt>
                <c:pt idx="1">
                  <c:v>27.8</c:v>
                </c:pt>
                <c:pt idx="2">
                  <c:v>23.8</c:v>
                </c:pt>
                <c:pt idx="3">
                  <c:v>28.4</c:v>
                </c:pt>
                <c:pt idx="4">
                  <c:v>25.8</c:v>
                </c:pt>
                <c:pt idx="5">
                  <c:v>22.6</c:v>
                </c:pt>
              </c:numCache>
            </c:numRef>
          </c:xVal>
          <c:yVal>
            <c:numRef>
              <c:f>vernalis!$G$2:$G$7</c:f>
              <c:numCache>
                <c:formatCode>General</c:formatCode>
                <c:ptCount val="6"/>
                <c:pt idx="0">
                  <c:v>40.299999999999997</c:v>
                </c:pt>
                <c:pt idx="1">
                  <c:v>42</c:v>
                </c:pt>
                <c:pt idx="2">
                  <c:v>42.1</c:v>
                </c:pt>
                <c:pt idx="3">
                  <c:v>53.4</c:v>
                </c:pt>
                <c:pt idx="4">
                  <c:v>47</c:v>
                </c:pt>
                <c:pt idx="5">
                  <c:v>39</c:v>
                </c:pt>
              </c:numCache>
            </c:numRef>
          </c:yVal>
          <c:smooth val="0"/>
        </c:ser>
        <c:ser>
          <c:idx val="1"/>
          <c:order val="1"/>
          <c:tx>
            <c:v>DF: mid-Atlantic states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3175">
                <a:solidFill>
                  <a:srgbClr val="DD0806"/>
                </a:solidFill>
                <a:prstDash val="lgDash"/>
              </a:ln>
            </c:spPr>
            <c:trendlineType val="linear"/>
            <c:dispRSqr val="0"/>
            <c:dispEq val="0"/>
          </c:trendline>
          <c:xVal>
            <c:numRef>
              <c:f>vernalis!$F$248:$F$249</c:f>
              <c:numCache>
                <c:formatCode>0.0</c:formatCode>
                <c:ptCount val="2"/>
                <c:pt idx="0">
                  <c:v>12.3</c:v>
                </c:pt>
                <c:pt idx="1">
                  <c:v>30</c:v>
                </c:pt>
              </c:numCache>
            </c:numRef>
          </c:xVal>
          <c:yVal>
            <c:numRef>
              <c:f>vernalis!$G$248:$G$249</c:f>
              <c:numCache>
                <c:formatCode>0.0</c:formatCode>
                <c:ptCount val="2"/>
                <c:pt idx="0">
                  <c:v>18.8</c:v>
                </c:pt>
                <c:pt idx="1">
                  <c:v>55.1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725696"/>
        <c:axId val="125731584"/>
      </c:scatterChart>
      <c:valAx>
        <c:axId val="125725696"/>
        <c:scaling>
          <c:orientation val="minMax"/>
          <c:max val="30"/>
          <c:min val="1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5731584"/>
        <c:crosses val="autoZero"/>
        <c:crossBetween val="midCat"/>
        <c:majorUnit val="2"/>
      </c:valAx>
      <c:valAx>
        <c:axId val="125731584"/>
        <c:scaling>
          <c:orientation val="minMax"/>
          <c:max val="60"/>
          <c:min val="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25725696"/>
        <c:crosses val="autoZero"/>
        <c:crossBetween val="midCat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47457665988144265"/>
          <c:y val="0.65868357772643682"/>
          <c:w val="0.4639835050678785"/>
          <c:h val="0.15568893708645704"/>
        </c:manualLayout>
      </c:layout>
      <c:overlay val="1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3.1016841644794402E-2"/>
                  <c:y val="0.478736876640419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y = 3.0563x - 9.83
r² = 0.9301</a:t>
                    </a:r>
                  </a:p>
                </c:rich>
              </c:tx>
              <c:numFmt formatCode="General" sourceLinked="0"/>
            </c:trendlineLbl>
          </c:trendline>
          <c:xVal>
            <c:numRef>
              <c:f>litarena!$F$2:$F$47</c:f>
              <c:numCache>
                <c:formatCode>General</c:formatCode>
                <c:ptCount val="46"/>
                <c:pt idx="0">
                  <c:v>25.2</c:v>
                </c:pt>
                <c:pt idx="1">
                  <c:v>25.1</c:v>
                </c:pt>
                <c:pt idx="2">
                  <c:v>25.5</c:v>
                </c:pt>
                <c:pt idx="3">
                  <c:v>21</c:v>
                </c:pt>
                <c:pt idx="4">
                  <c:v>24.2</c:v>
                </c:pt>
                <c:pt idx="5">
                  <c:v>22.5</c:v>
                </c:pt>
                <c:pt idx="6">
                  <c:v>24.3</c:v>
                </c:pt>
                <c:pt idx="7">
                  <c:v>30.3</c:v>
                </c:pt>
                <c:pt idx="8">
                  <c:v>17.5</c:v>
                </c:pt>
                <c:pt idx="9">
                  <c:v>20</c:v>
                </c:pt>
                <c:pt idx="10">
                  <c:v>32.6</c:v>
                </c:pt>
                <c:pt idx="11">
                  <c:v>30.3</c:v>
                </c:pt>
                <c:pt idx="12">
                  <c:v>24.5</c:v>
                </c:pt>
                <c:pt idx="13">
                  <c:v>24.4</c:v>
                </c:pt>
                <c:pt idx="14">
                  <c:v>19</c:v>
                </c:pt>
                <c:pt idx="15">
                  <c:v>24.5</c:v>
                </c:pt>
                <c:pt idx="16">
                  <c:v>19.3</c:v>
                </c:pt>
                <c:pt idx="17">
                  <c:v>29.7</c:v>
                </c:pt>
                <c:pt idx="18">
                  <c:v>19.899999999999999</c:v>
                </c:pt>
                <c:pt idx="19">
                  <c:v>25</c:v>
                </c:pt>
                <c:pt idx="20">
                  <c:v>24.4</c:v>
                </c:pt>
                <c:pt idx="21">
                  <c:v>24.5</c:v>
                </c:pt>
                <c:pt idx="22">
                  <c:v>24.2</c:v>
                </c:pt>
                <c:pt idx="23">
                  <c:v>24.5</c:v>
                </c:pt>
                <c:pt idx="24">
                  <c:v>20.3</c:v>
                </c:pt>
                <c:pt idx="25">
                  <c:v>29.6</c:v>
                </c:pt>
                <c:pt idx="26">
                  <c:v>25.4</c:v>
                </c:pt>
                <c:pt idx="27">
                  <c:v>24.7</c:v>
                </c:pt>
                <c:pt idx="28">
                  <c:v>25.5</c:v>
                </c:pt>
                <c:pt idx="29">
                  <c:v>25.6</c:v>
                </c:pt>
                <c:pt idx="30">
                  <c:v>25</c:v>
                </c:pt>
                <c:pt idx="31">
                  <c:v>25.2</c:v>
                </c:pt>
                <c:pt idx="32">
                  <c:v>24.2</c:v>
                </c:pt>
                <c:pt idx="33">
                  <c:v>29.8</c:v>
                </c:pt>
                <c:pt idx="34">
                  <c:v>19.899999999999999</c:v>
                </c:pt>
                <c:pt idx="35">
                  <c:v>25</c:v>
                </c:pt>
                <c:pt idx="36">
                  <c:v>23</c:v>
                </c:pt>
                <c:pt idx="37">
                  <c:v>23</c:v>
                </c:pt>
                <c:pt idx="38">
                  <c:v>23</c:v>
                </c:pt>
                <c:pt idx="39">
                  <c:v>22.5</c:v>
                </c:pt>
                <c:pt idx="40">
                  <c:v>25.9</c:v>
                </c:pt>
                <c:pt idx="41">
                  <c:v>25.9</c:v>
                </c:pt>
                <c:pt idx="42">
                  <c:v>26.1</c:v>
                </c:pt>
                <c:pt idx="43">
                  <c:v>25.7</c:v>
                </c:pt>
                <c:pt idx="44">
                  <c:v>26.3</c:v>
                </c:pt>
                <c:pt idx="45">
                  <c:v>25.5</c:v>
                </c:pt>
              </c:numCache>
            </c:numRef>
          </c:xVal>
          <c:yVal>
            <c:numRef>
              <c:f>litarena!$I$2:$I$47</c:f>
              <c:numCache>
                <c:formatCode>General</c:formatCode>
                <c:ptCount val="46"/>
                <c:pt idx="0">
                  <c:v>68.2</c:v>
                </c:pt>
                <c:pt idx="1">
                  <c:v>70</c:v>
                </c:pt>
                <c:pt idx="2">
                  <c:v>72.400000000000006</c:v>
                </c:pt>
                <c:pt idx="3">
                  <c:v>52</c:v>
                </c:pt>
                <c:pt idx="4">
                  <c:v>65</c:v>
                </c:pt>
                <c:pt idx="5">
                  <c:v>60.5</c:v>
                </c:pt>
                <c:pt idx="6">
                  <c:v>67.8</c:v>
                </c:pt>
                <c:pt idx="7">
                  <c:v>83</c:v>
                </c:pt>
                <c:pt idx="8">
                  <c:v>44.8</c:v>
                </c:pt>
                <c:pt idx="9">
                  <c:v>49.2</c:v>
                </c:pt>
                <c:pt idx="10">
                  <c:v>91</c:v>
                </c:pt>
                <c:pt idx="11">
                  <c:v>82.85</c:v>
                </c:pt>
                <c:pt idx="12">
                  <c:v>62.7</c:v>
                </c:pt>
                <c:pt idx="13">
                  <c:v>64.099999999999994</c:v>
                </c:pt>
                <c:pt idx="14">
                  <c:v>46.8</c:v>
                </c:pt>
                <c:pt idx="15">
                  <c:v>63.3</c:v>
                </c:pt>
                <c:pt idx="16">
                  <c:v>49.2</c:v>
                </c:pt>
                <c:pt idx="17">
                  <c:v>80.7</c:v>
                </c:pt>
                <c:pt idx="18">
                  <c:v>51.1</c:v>
                </c:pt>
                <c:pt idx="19">
                  <c:v>66.2</c:v>
                </c:pt>
                <c:pt idx="20">
                  <c:v>65</c:v>
                </c:pt>
                <c:pt idx="21">
                  <c:v>66.7</c:v>
                </c:pt>
                <c:pt idx="22">
                  <c:v>65.3</c:v>
                </c:pt>
                <c:pt idx="23">
                  <c:v>66.5</c:v>
                </c:pt>
                <c:pt idx="24">
                  <c:v>49.1</c:v>
                </c:pt>
                <c:pt idx="25">
                  <c:v>80.400000000000006</c:v>
                </c:pt>
                <c:pt idx="26">
                  <c:v>61.8</c:v>
                </c:pt>
                <c:pt idx="27">
                  <c:v>65.400000000000006</c:v>
                </c:pt>
                <c:pt idx="28">
                  <c:v>69.5</c:v>
                </c:pt>
                <c:pt idx="29">
                  <c:v>66.900000000000006</c:v>
                </c:pt>
                <c:pt idx="30">
                  <c:v>62.6</c:v>
                </c:pt>
                <c:pt idx="31">
                  <c:v>67.2</c:v>
                </c:pt>
                <c:pt idx="32">
                  <c:v>65.8</c:v>
                </c:pt>
                <c:pt idx="33">
                  <c:v>83</c:v>
                </c:pt>
                <c:pt idx="34">
                  <c:v>53.7</c:v>
                </c:pt>
                <c:pt idx="35">
                  <c:v>60.53</c:v>
                </c:pt>
                <c:pt idx="36">
                  <c:v>66</c:v>
                </c:pt>
                <c:pt idx="37">
                  <c:v>59.6</c:v>
                </c:pt>
                <c:pt idx="38">
                  <c:v>66</c:v>
                </c:pt>
                <c:pt idx="39">
                  <c:v>60</c:v>
                </c:pt>
                <c:pt idx="40">
                  <c:v>71.8</c:v>
                </c:pt>
                <c:pt idx="41">
                  <c:v>67.3</c:v>
                </c:pt>
                <c:pt idx="42">
                  <c:v>68.900000000000006</c:v>
                </c:pt>
                <c:pt idx="43">
                  <c:v>69.5</c:v>
                </c:pt>
                <c:pt idx="44">
                  <c:v>69.2</c:v>
                </c:pt>
                <c:pt idx="45">
                  <c:v>61.290000000000006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08096"/>
        <c:axId val="125909632"/>
      </c:scatterChart>
      <c:valAx>
        <c:axId val="125908096"/>
        <c:scaling>
          <c:orientation val="minMax"/>
          <c:min val="1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5909632"/>
        <c:crosses val="autoZero"/>
        <c:crossBetween val="midCat"/>
      </c:valAx>
      <c:valAx>
        <c:axId val="125909632"/>
        <c:scaling>
          <c:orientation val="minMax"/>
          <c:min val="3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590809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0.10415608331216662"/>
                  <c:y val="0.4629116590689321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y = 3.0318x - 9.4401
r² = 0.935</a:t>
                    </a:r>
                  </a:p>
                </c:rich>
              </c:tx>
              <c:numFmt formatCode="General" sourceLinked="0"/>
            </c:trendlineLbl>
          </c:trendline>
          <c:xVal>
            <c:numRef>
              <c:f>litarena!$F$8:$F$47</c:f>
              <c:numCache>
                <c:formatCode>General</c:formatCode>
                <c:ptCount val="40"/>
                <c:pt idx="0">
                  <c:v>24.3</c:v>
                </c:pt>
                <c:pt idx="1">
                  <c:v>30.3</c:v>
                </c:pt>
                <c:pt idx="2">
                  <c:v>17.5</c:v>
                </c:pt>
                <c:pt idx="3">
                  <c:v>20</c:v>
                </c:pt>
                <c:pt idx="4">
                  <c:v>32.6</c:v>
                </c:pt>
                <c:pt idx="5">
                  <c:v>30.3</c:v>
                </c:pt>
                <c:pt idx="6">
                  <c:v>24.5</c:v>
                </c:pt>
                <c:pt idx="7">
                  <c:v>24.4</c:v>
                </c:pt>
                <c:pt idx="8">
                  <c:v>19</c:v>
                </c:pt>
                <c:pt idx="9">
                  <c:v>24.5</c:v>
                </c:pt>
                <c:pt idx="10">
                  <c:v>19.3</c:v>
                </c:pt>
                <c:pt idx="11">
                  <c:v>29.7</c:v>
                </c:pt>
                <c:pt idx="12">
                  <c:v>19.899999999999999</c:v>
                </c:pt>
                <c:pt idx="13">
                  <c:v>25</c:v>
                </c:pt>
                <c:pt idx="14">
                  <c:v>24.4</c:v>
                </c:pt>
                <c:pt idx="15">
                  <c:v>24.5</c:v>
                </c:pt>
                <c:pt idx="16">
                  <c:v>24.2</c:v>
                </c:pt>
                <c:pt idx="17">
                  <c:v>24.5</c:v>
                </c:pt>
                <c:pt idx="18">
                  <c:v>20.3</c:v>
                </c:pt>
                <c:pt idx="19">
                  <c:v>29.6</c:v>
                </c:pt>
                <c:pt idx="20">
                  <c:v>25.4</c:v>
                </c:pt>
                <c:pt idx="21">
                  <c:v>24.7</c:v>
                </c:pt>
                <c:pt idx="22">
                  <c:v>25.5</c:v>
                </c:pt>
                <c:pt idx="23">
                  <c:v>25.6</c:v>
                </c:pt>
                <c:pt idx="24">
                  <c:v>25</c:v>
                </c:pt>
                <c:pt idx="25">
                  <c:v>25.2</c:v>
                </c:pt>
                <c:pt idx="26">
                  <c:v>24.2</c:v>
                </c:pt>
                <c:pt idx="27">
                  <c:v>29.8</c:v>
                </c:pt>
                <c:pt idx="28">
                  <c:v>19.899999999999999</c:v>
                </c:pt>
                <c:pt idx="29">
                  <c:v>25</c:v>
                </c:pt>
                <c:pt idx="30">
                  <c:v>23</c:v>
                </c:pt>
                <c:pt idx="31">
                  <c:v>23</c:v>
                </c:pt>
                <c:pt idx="32">
                  <c:v>23</c:v>
                </c:pt>
                <c:pt idx="33">
                  <c:v>22.5</c:v>
                </c:pt>
                <c:pt idx="34">
                  <c:v>25.9</c:v>
                </c:pt>
                <c:pt idx="35">
                  <c:v>25.9</c:v>
                </c:pt>
                <c:pt idx="36">
                  <c:v>26.1</c:v>
                </c:pt>
                <c:pt idx="37">
                  <c:v>25.7</c:v>
                </c:pt>
                <c:pt idx="38">
                  <c:v>26.3</c:v>
                </c:pt>
                <c:pt idx="39">
                  <c:v>25.5</c:v>
                </c:pt>
              </c:numCache>
            </c:numRef>
          </c:xVal>
          <c:yVal>
            <c:numRef>
              <c:f>litarena!$I$8:$I$47</c:f>
              <c:numCache>
                <c:formatCode>General</c:formatCode>
                <c:ptCount val="40"/>
                <c:pt idx="0">
                  <c:v>67.8</c:v>
                </c:pt>
                <c:pt idx="1">
                  <c:v>83</c:v>
                </c:pt>
                <c:pt idx="2">
                  <c:v>44.8</c:v>
                </c:pt>
                <c:pt idx="3">
                  <c:v>49.2</c:v>
                </c:pt>
                <c:pt idx="4">
                  <c:v>91</c:v>
                </c:pt>
                <c:pt idx="5">
                  <c:v>82.85</c:v>
                </c:pt>
                <c:pt idx="6">
                  <c:v>62.7</c:v>
                </c:pt>
                <c:pt idx="7">
                  <c:v>64.099999999999994</c:v>
                </c:pt>
                <c:pt idx="8">
                  <c:v>46.8</c:v>
                </c:pt>
                <c:pt idx="9">
                  <c:v>63.3</c:v>
                </c:pt>
                <c:pt idx="10">
                  <c:v>49.2</c:v>
                </c:pt>
                <c:pt idx="11">
                  <c:v>80.7</c:v>
                </c:pt>
                <c:pt idx="12">
                  <c:v>51.1</c:v>
                </c:pt>
                <c:pt idx="13">
                  <c:v>66.2</c:v>
                </c:pt>
                <c:pt idx="14">
                  <c:v>65</c:v>
                </c:pt>
                <c:pt idx="15">
                  <c:v>66.7</c:v>
                </c:pt>
                <c:pt idx="16">
                  <c:v>65.3</c:v>
                </c:pt>
                <c:pt idx="17">
                  <c:v>66.5</c:v>
                </c:pt>
                <c:pt idx="18">
                  <c:v>49.1</c:v>
                </c:pt>
                <c:pt idx="19">
                  <c:v>80.400000000000006</c:v>
                </c:pt>
                <c:pt idx="20">
                  <c:v>61.8</c:v>
                </c:pt>
                <c:pt idx="21">
                  <c:v>65.400000000000006</c:v>
                </c:pt>
                <c:pt idx="22">
                  <c:v>69.5</c:v>
                </c:pt>
                <c:pt idx="23">
                  <c:v>66.900000000000006</c:v>
                </c:pt>
                <c:pt idx="24">
                  <c:v>62.6</c:v>
                </c:pt>
                <c:pt idx="25">
                  <c:v>67.2</c:v>
                </c:pt>
                <c:pt idx="26">
                  <c:v>65.8</c:v>
                </c:pt>
                <c:pt idx="27">
                  <c:v>83</c:v>
                </c:pt>
                <c:pt idx="28">
                  <c:v>53.7</c:v>
                </c:pt>
                <c:pt idx="29">
                  <c:v>60.53</c:v>
                </c:pt>
                <c:pt idx="30">
                  <c:v>66</c:v>
                </c:pt>
                <c:pt idx="31">
                  <c:v>59.6</c:v>
                </c:pt>
                <c:pt idx="32">
                  <c:v>66</c:v>
                </c:pt>
                <c:pt idx="33">
                  <c:v>60</c:v>
                </c:pt>
                <c:pt idx="34">
                  <c:v>71.8</c:v>
                </c:pt>
                <c:pt idx="35">
                  <c:v>67.3</c:v>
                </c:pt>
                <c:pt idx="36">
                  <c:v>68.900000000000006</c:v>
                </c:pt>
                <c:pt idx="37">
                  <c:v>69.5</c:v>
                </c:pt>
                <c:pt idx="38">
                  <c:v>69.2</c:v>
                </c:pt>
                <c:pt idx="39">
                  <c:v>61.290000000000006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30496"/>
        <c:axId val="125944576"/>
      </c:scatterChart>
      <c:valAx>
        <c:axId val="125930496"/>
        <c:scaling>
          <c:orientation val="minMax"/>
          <c:min val="1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5944576"/>
        <c:crosses val="autoZero"/>
        <c:crossBetween val="midCat"/>
      </c:valAx>
      <c:valAx>
        <c:axId val="125944576"/>
        <c:scaling>
          <c:orientation val="minMax"/>
          <c:min val="3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593049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82852143482065E-2"/>
          <c:y val="2.8252405949256341E-2"/>
          <c:w val="0.86929636920384956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0.30621369203849519"/>
                  <c:y val="0.2783236334588611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litarena!$F$48:$F$61</c:f>
              <c:numCache>
                <c:formatCode>General</c:formatCode>
                <c:ptCount val="14"/>
                <c:pt idx="0">
                  <c:v>24</c:v>
                </c:pt>
                <c:pt idx="1">
                  <c:v>27</c:v>
                </c:pt>
                <c:pt idx="2">
                  <c:v>27.3</c:v>
                </c:pt>
                <c:pt idx="3">
                  <c:v>25.8</c:v>
                </c:pt>
                <c:pt idx="4">
                  <c:v>25.2</c:v>
                </c:pt>
                <c:pt idx="5">
                  <c:v>24.6</c:v>
                </c:pt>
                <c:pt idx="6">
                  <c:v>19.3</c:v>
                </c:pt>
                <c:pt idx="7">
                  <c:v>26</c:v>
                </c:pt>
                <c:pt idx="8">
                  <c:v>23.6</c:v>
                </c:pt>
                <c:pt idx="9">
                  <c:v>27</c:v>
                </c:pt>
                <c:pt idx="10">
                  <c:v>23.5</c:v>
                </c:pt>
                <c:pt idx="11">
                  <c:v>23</c:v>
                </c:pt>
                <c:pt idx="12">
                  <c:v>23</c:v>
                </c:pt>
                <c:pt idx="13">
                  <c:v>24</c:v>
                </c:pt>
              </c:numCache>
            </c:numRef>
          </c:xVal>
          <c:yVal>
            <c:numRef>
              <c:f>litarena!$I$48:$I$61</c:f>
              <c:numCache>
                <c:formatCode>General</c:formatCode>
                <c:ptCount val="14"/>
                <c:pt idx="0">
                  <c:v>63.849999999999994</c:v>
                </c:pt>
                <c:pt idx="1">
                  <c:v>73.900000000000006</c:v>
                </c:pt>
                <c:pt idx="2">
                  <c:v>74.58</c:v>
                </c:pt>
                <c:pt idx="3">
                  <c:v>70.760000000000005</c:v>
                </c:pt>
                <c:pt idx="4">
                  <c:v>67.959999999999994</c:v>
                </c:pt>
                <c:pt idx="5">
                  <c:v>72.2</c:v>
                </c:pt>
                <c:pt idx="6">
                  <c:v>53.7</c:v>
                </c:pt>
                <c:pt idx="7">
                  <c:v>74.099999999999994</c:v>
                </c:pt>
                <c:pt idx="8">
                  <c:v>67.900000000000006</c:v>
                </c:pt>
                <c:pt idx="9">
                  <c:v>75.599999999999994</c:v>
                </c:pt>
                <c:pt idx="10">
                  <c:v>58.9</c:v>
                </c:pt>
                <c:pt idx="11">
                  <c:v>56.4</c:v>
                </c:pt>
                <c:pt idx="12">
                  <c:v>58.4</c:v>
                </c:pt>
                <c:pt idx="13">
                  <c:v>61.1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5440"/>
        <c:axId val="125966976"/>
      </c:scatterChart>
      <c:valAx>
        <c:axId val="125965440"/>
        <c:scaling>
          <c:orientation val="minMax"/>
          <c:max val="35"/>
          <c:min val="1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5966976"/>
        <c:crosses val="autoZero"/>
        <c:crossBetween val="midCat"/>
      </c:valAx>
      <c:valAx>
        <c:axId val="125966976"/>
        <c:scaling>
          <c:orientation val="minMax"/>
          <c:max val="100"/>
          <c:min val="3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596544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82852143482065E-2"/>
          <c:y val="2.8252405949256341E-2"/>
          <c:w val="0.86929636920384967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0.32265813648293962"/>
                  <c:y val="0.33592009332166811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litarena!$F$48:$F$56</c:f>
              <c:numCache>
                <c:formatCode>General</c:formatCode>
                <c:ptCount val="9"/>
                <c:pt idx="0">
                  <c:v>24</c:v>
                </c:pt>
                <c:pt idx="1">
                  <c:v>27</c:v>
                </c:pt>
                <c:pt idx="2">
                  <c:v>27.3</c:v>
                </c:pt>
                <c:pt idx="3">
                  <c:v>25.8</c:v>
                </c:pt>
                <c:pt idx="4">
                  <c:v>25.2</c:v>
                </c:pt>
                <c:pt idx="5">
                  <c:v>24.6</c:v>
                </c:pt>
                <c:pt idx="6">
                  <c:v>19.3</c:v>
                </c:pt>
                <c:pt idx="7">
                  <c:v>26</c:v>
                </c:pt>
                <c:pt idx="8">
                  <c:v>23.6</c:v>
                </c:pt>
              </c:numCache>
            </c:numRef>
          </c:xVal>
          <c:yVal>
            <c:numRef>
              <c:f>litarena!$I$48:$I$56</c:f>
              <c:numCache>
                <c:formatCode>General</c:formatCode>
                <c:ptCount val="9"/>
                <c:pt idx="0">
                  <c:v>63.849999999999994</c:v>
                </c:pt>
                <c:pt idx="1">
                  <c:v>73.900000000000006</c:v>
                </c:pt>
                <c:pt idx="2">
                  <c:v>74.58</c:v>
                </c:pt>
                <c:pt idx="3">
                  <c:v>70.760000000000005</c:v>
                </c:pt>
                <c:pt idx="4">
                  <c:v>67.959999999999994</c:v>
                </c:pt>
                <c:pt idx="5">
                  <c:v>72.2</c:v>
                </c:pt>
                <c:pt idx="6">
                  <c:v>53.7</c:v>
                </c:pt>
                <c:pt idx="7">
                  <c:v>74.099999999999994</c:v>
                </c:pt>
                <c:pt idx="8">
                  <c:v>67.900000000000006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012800"/>
        <c:axId val="126018688"/>
      </c:scatterChart>
      <c:valAx>
        <c:axId val="126012800"/>
        <c:scaling>
          <c:orientation val="minMax"/>
          <c:max val="35"/>
          <c:min val="1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018688"/>
        <c:crosses val="autoZero"/>
        <c:crossBetween val="midCat"/>
      </c:valAx>
      <c:valAx>
        <c:axId val="126018688"/>
        <c:scaling>
          <c:orientation val="minMax"/>
          <c:max val="100"/>
          <c:min val="3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01280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111742179768508E-2"/>
          <c:y val="2.8252405949256338E-2"/>
          <c:w val="0.88295748892044235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0.29232480314960629"/>
                  <c:y val="0.32483304170312044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litarena!$F$48:$F$52</c:f>
              <c:numCache>
                <c:formatCode>General</c:formatCode>
                <c:ptCount val="5"/>
                <c:pt idx="0">
                  <c:v>24</c:v>
                </c:pt>
                <c:pt idx="1">
                  <c:v>27</c:v>
                </c:pt>
                <c:pt idx="2">
                  <c:v>27.3</c:v>
                </c:pt>
                <c:pt idx="3">
                  <c:v>25.8</c:v>
                </c:pt>
                <c:pt idx="4">
                  <c:v>25.2</c:v>
                </c:pt>
              </c:numCache>
            </c:numRef>
          </c:xVal>
          <c:yVal>
            <c:numRef>
              <c:f>litarena!$I$48:$I$52</c:f>
              <c:numCache>
                <c:formatCode>General</c:formatCode>
                <c:ptCount val="5"/>
                <c:pt idx="0">
                  <c:v>63.849999999999994</c:v>
                </c:pt>
                <c:pt idx="1">
                  <c:v>73.900000000000006</c:v>
                </c:pt>
                <c:pt idx="2">
                  <c:v>74.58</c:v>
                </c:pt>
                <c:pt idx="3">
                  <c:v>70.760000000000005</c:v>
                </c:pt>
                <c:pt idx="4">
                  <c:v>67.959999999999994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047744"/>
        <c:axId val="126049280"/>
      </c:scatterChart>
      <c:valAx>
        <c:axId val="126047744"/>
        <c:scaling>
          <c:orientation val="minMax"/>
          <c:max val="35"/>
          <c:min val="1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049280"/>
        <c:crosses val="autoZero"/>
        <c:crossBetween val="midCat"/>
      </c:valAx>
      <c:valAx>
        <c:axId val="126049280"/>
        <c:scaling>
          <c:orientation val="minMax"/>
          <c:max val="100"/>
          <c:min val="3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04774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994298307901886E-2"/>
          <c:y val="5.7278774579407082E-2"/>
          <c:w val="0.87429957026914717"/>
          <c:h val="0.8419489694935674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9.0951246324670332E-2"/>
                  <c:y val="0.52440290865281181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litarena!$I$8:$I$47</c:f>
              <c:numCache>
                <c:formatCode>General</c:formatCode>
                <c:ptCount val="40"/>
                <c:pt idx="0">
                  <c:v>67.8</c:v>
                </c:pt>
                <c:pt idx="1">
                  <c:v>83</c:v>
                </c:pt>
                <c:pt idx="2">
                  <c:v>44.8</c:v>
                </c:pt>
                <c:pt idx="3">
                  <c:v>49.2</c:v>
                </c:pt>
                <c:pt idx="4">
                  <c:v>91</c:v>
                </c:pt>
                <c:pt idx="5">
                  <c:v>82.85</c:v>
                </c:pt>
                <c:pt idx="6">
                  <c:v>62.7</c:v>
                </c:pt>
                <c:pt idx="7">
                  <c:v>64.099999999999994</c:v>
                </c:pt>
                <c:pt idx="8">
                  <c:v>46.8</c:v>
                </c:pt>
                <c:pt idx="9">
                  <c:v>63.3</c:v>
                </c:pt>
                <c:pt idx="10">
                  <c:v>49.2</c:v>
                </c:pt>
                <c:pt idx="11">
                  <c:v>80.7</c:v>
                </c:pt>
                <c:pt idx="12">
                  <c:v>51.1</c:v>
                </c:pt>
                <c:pt idx="13">
                  <c:v>66.2</c:v>
                </c:pt>
                <c:pt idx="14">
                  <c:v>65</c:v>
                </c:pt>
                <c:pt idx="15">
                  <c:v>66.7</c:v>
                </c:pt>
                <c:pt idx="16">
                  <c:v>65.3</c:v>
                </c:pt>
                <c:pt idx="17">
                  <c:v>66.5</c:v>
                </c:pt>
                <c:pt idx="18">
                  <c:v>49.1</c:v>
                </c:pt>
                <c:pt idx="19">
                  <c:v>80.400000000000006</c:v>
                </c:pt>
                <c:pt idx="20">
                  <c:v>61.8</c:v>
                </c:pt>
                <c:pt idx="21">
                  <c:v>65.400000000000006</c:v>
                </c:pt>
                <c:pt idx="22">
                  <c:v>69.5</c:v>
                </c:pt>
                <c:pt idx="23">
                  <c:v>66.900000000000006</c:v>
                </c:pt>
                <c:pt idx="24">
                  <c:v>62.6</c:v>
                </c:pt>
                <c:pt idx="25">
                  <c:v>67.2</c:v>
                </c:pt>
                <c:pt idx="26">
                  <c:v>65.8</c:v>
                </c:pt>
                <c:pt idx="27">
                  <c:v>83</c:v>
                </c:pt>
                <c:pt idx="28">
                  <c:v>53.7</c:v>
                </c:pt>
                <c:pt idx="29">
                  <c:v>60.53</c:v>
                </c:pt>
                <c:pt idx="30">
                  <c:v>66</c:v>
                </c:pt>
                <c:pt idx="31">
                  <c:v>59.6</c:v>
                </c:pt>
                <c:pt idx="32">
                  <c:v>66</c:v>
                </c:pt>
                <c:pt idx="33">
                  <c:v>60</c:v>
                </c:pt>
                <c:pt idx="34">
                  <c:v>71.8</c:v>
                </c:pt>
                <c:pt idx="35">
                  <c:v>67.3</c:v>
                </c:pt>
                <c:pt idx="36">
                  <c:v>68.900000000000006</c:v>
                </c:pt>
                <c:pt idx="37">
                  <c:v>69.5</c:v>
                </c:pt>
                <c:pt idx="38">
                  <c:v>69.2</c:v>
                </c:pt>
                <c:pt idx="39">
                  <c:v>61.290000000000006</c:v>
                </c:pt>
              </c:numCache>
            </c:numRef>
          </c:xVal>
          <c:yVal>
            <c:numRef>
              <c:f>litarena!$J$8:$J$47</c:f>
              <c:numCache>
                <c:formatCode>0.0</c:formatCode>
                <c:ptCount val="40"/>
                <c:pt idx="0">
                  <c:v>5.6</c:v>
                </c:pt>
                <c:pt idx="1">
                  <c:v>6.6</c:v>
                </c:pt>
                <c:pt idx="2">
                  <c:v>4.8</c:v>
                </c:pt>
                <c:pt idx="3">
                  <c:v>5</c:v>
                </c:pt>
                <c:pt idx="4">
                  <c:v>6.6</c:v>
                </c:pt>
                <c:pt idx="5">
                  <c:v>6.8</c:v>
                </c:pt>
                <c:pt idx="6">
                  <c:v>6.1</c:v>
                </c:pt>
                <c:pt idx="7">
                  <c:v>6.2</c:v>
                </c:pt>
                <c:pt idx="8">
                  <c:v>5</c:v>
                </c:pt>
                <c:pt idx="9">
                  <c:v>6</c:v>
                </c:pt>
                <c:pt idx="10">
                  <c:v>5.0999999999999996</c:v>
                </c:pt>
                <c:pt idx="11">
                  <c:v>6.7</c:v>
                </c:pt>
                <c:pt idx="12">
                  <c:v>5.3</c:v>
                </c:pt>
                <c:pt idx="13">
                  <c:v>6.3</c:v>
                </c:pt>
                <c:pt idx="14">
                  <c:v>6.2</c:v>
                </c:pt>
                <c:pt idx="15">
                  <c:v>6.2</c:v>
                </c:pt>
                <c:pt idx="16">
                  <c:v>6.3</c:v>
                </c:pt>
                <c:pt idx="17">
                  <c:v>6</c:v>
                </c:pt>
                <c:pt idx="18">
                  <c:v>5.0999999999999996</c:v>
                </c:pt>
                <c:pt idx="19">
                  <c:v>6.1</c:v>
                </c:pt>
                <c:pt idx="20">
                  <c:v>5.9</c:v>
                </c:pt>
                <c:pt idx="21">
                  <c:v>5.4</c:v>
                </c:pt>
                <c:pt idx="22">
                  <c:v>5.9</c:v>
                </c:pt>
                <c:pt idx="23">
                  <c:v>6.2</c:v>
                </c:pt>
                <c:pt idx="24">
                  <c:v>6.3</c:v>
                </c:pt>
                <c:pt idx="25">
                  <c:v>5.9</c:v>
                </c:pt>
                <c:pt idx="26">
                  <c:v>5.9</c:v>
                </c:pt>
                <c:pt idx="27">
                  <c:v>6.4</c:v>
                </c:pt>
                <c:pt idx="28">
                  <c:v>5.0999999999999996</c:v>
                </c:pt>
                <c:pt idx="29">
                  <c:v>6.2</c:v>
                </c:pt>
                <c:pt idx="30">
                  <c:v>5.7</c:v>
                </c:pt>
                <c:pt idx="31">
                  <c:v>5.3</c:v>
                </c:pt>
                <c:pt idx="32">
                  <c:v>5.7</c:v>
                </c:pt>
                <c:pt idx="33">
                  <c:v>5.3</c:v>
                </c:pt>
                <c:pt idx="34">
                  <c:v>6.2</c:v>
                </c:pt>
                <c:pt idx="35">
                  <c:v>6.4</c:v>
                </c:pt>
                <c:pt idx="36">
                  <c:v>5.9</c:v>
                </c:pt>
                <c:pt idx="37">
                  <c:v>6.3</c:v>
                </c:pt>
                <c:pt idx="38">
                  <c:v>6.1</c:v>
                </c:pt>
                <c:pt idx="39">
                  <c:v>5.7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094720"/>
        <c:axId val="126104704"/>
      </c:scatterChart>
      <c:valAx>
        <c:axId val="126094720"/>
        <c:scaling>
          <c:orientation val="minMax"/>
          <c:min val="4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104704"/>
        <c:crosses val="autoZero"/>
        <c:crossBetween val="midCat"/>
      </c:valAx>
      <c:valAx>
        <c:axId val="126104704"/>
        <c:scaling>
          <c:orientation val="minMax"/>
          <c:min val="4"/>
        </c:scaling>
        <c:delete val="0"/>
        <c:axPos val="l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0947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1.0737850023695542E-2"/>
                  <c:y val="0.44896714778715746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litarena!$I$48:$I$61</c:f>
              <c:numCache>
                <c:formatCode>General</c:formatCode>
                <c:ptCount val="14"/>
                <c:pt idx="0">
                  <c:v>63.849999999999994</c:v>
                </c:pt>
                <c:pt idx="1">
                  <c:v>73.900000000000006</c:v>
                </c:pt>
                <c:pt idx="2">
                  <c:v>74.58</c:v>
                </c:pt>
                <c:pt idx="3">
                  <c:v>70.760000000000005</c:v>
                </c:pt>
                <c:pt idx="4">
                  <c:v>67.959999999999994</c:v>
                </c:pt>
                <c:pt idx="5">
                  <c:v>72.2</c:v>
                </c:pt>
                <c:pt idx="6">
                  <c:v>53.7</c:v>
                </c:pt>
                <c:pt idx="7">
                  <c:v>74.099999999999994</c:v>
                </c:pt>
                <c:pt idx="8">
                  <c:v>67.900000000000006</c:v>
                </c:pt>
                <c:pt idx="9">
                  <c:v>75.599999999999994</c:v>
                </c:pt>
                <c:pt idx="10">
                  <c:v>58.9</c:v>
                </c:pt>
                <c:pt idx="11">
                  <c:v>56.4</c:v>
                </c:pt>
                <c:pt idx="12">
                  <c:v>58.4</c:v>
                </c:pt>
                <c:pt idx="13">
                  <c:v>61.1</c:v>
                </c:pt>
              </c:numCache>
            </c:numRef>
          </c:xVal>
          <c:yVal>
            <c:numRef>
              <c:f>litarena!$J$48:$J$61</c:f>
              <c:numCache>
                <c:formatCode>0.0</c:formatCode>
                <c:ptCount val="14"/>
                <c:pt idx="0">
                  <c:v>5.9</c:v>
                </c:pt>
                <c:pt idx="1">
                  <c:v>5.9</c:v>
                </c:pt>
                <c:pt idx="2">
                  <c:v>6.3</c:v>
                </c:pt>
                <c:pt idx="3">
                  <c:v>6.1</c:v>
                </c:pt>
                <c:pt idx="4">
                  <c:v>6</c:v>
                </c:pt>
                <c:pt idx="5">
                  <c:v>6.1</c:v>
                </c:pt>
                <c:pt idx="6">
                  <c:v>5.2</c:v>
                </c:pt>
                <c:pt idx="7">
                  <c:v>6</c:v>
                </c:pt>
                <c:pt idx="8" formatCode="General">
                  <c:v>6.4</c:v>
                </c:pt>
                <c:pt idx="9" formatCode="General">
                  <c:v>6.7</c:v>
                </c:pt>
                <c:pt idx="10">
                  <c:v>6.1</c:v>
                </c:pt>
                <c:pt idx="11">
                  <c:v>5.9</c:v>
                </c:pt>
                <c:pt idx="12">
                  <c:v>6.1</c:v>
                </c:pt>
                <c:pt idx="13">
                  <c:v>5.6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125568"/>
        <c:axId val="126127104"/>
      </c:scatterChart>
      <c:valAx>
        <c:axId val="126125568"/>
        <c:scaling>
          <c:orientation val="minMax"/>
          <c:min val="4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127104"/>
        <c:crosses val="autoZero"/>
        <c:crossBetween val="midCat"/>
      </c:valAx>
      <c:valAx>
        <c:axId val="126127104"/>
        <c:scaling>
          <c:orientation val="minMax"/>
          <c:min val="4"/>
        </c:scaling>
        <c:delete val="0"/>
        <c:axPos val="l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12556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5.8258560703167921E-2"/>
                  <c:y val="0.50242638165527109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litarena!$F$2:$F$61</c:f>
              <c:numCache>
                <c:formatCode>General</c:formatCode>
                <c:ptCount val="60"/>
                <c:pt idx="0">
                  <c:v>25.2</c:v>
                </c:pt>
                <c:pt idx="1">
                  <c:v>25.1</c:v>
                </c:pt>
                <c:pt idx="2">
                  <c:v>25.5</c:v>
                </c:pt>
                <c:pt idx="3">
                  <c:v>21</c:v>
                </c:pt>
                <c:pt idx="4">
                  <c:v>24.2</c:v>
                </c:pt>
                <c:pt idx="5">
                  <c:v>22.5</c:v>
                </c:pt>
                <c:pt idx="6">
                  <c:v>24.3</c:v>
                </c:pt>
                <c:pt idx="7">
                  <c:v>30.3</c:v>
                </c:pt>
                <c:pt idx="8">
                  <c:v>17.5</c:v>
                </c:pt>
                <c:pt idx="9">
                  <c:v>20</c:v>
                </c:pt>
                <c:pt idx="10">
                  <c:v>32.6</c:v>
                </c:pt>
                <c:pt idx="11">
                  <c:v>30.3</c:v>
                </c:pt>
                <c:pt idx="12">
                  <c:v>24.5</c:v>
                </c:pt>
                <c:pt idx="13">
                  <c:v>24.4</c:v>
                </c:pt>
                <c:pt idx="14">
                  <c:v>19</c:v>
                </c:pt>
                <c:pt idx="15">
                  <c:v>24.5</c:v>
                </c:pt>
                <c:pt idx="16">
                  <c:v>19.3</c:v>
                </c:pt>
                <c:pt idx="17">
                  <c:v>29.7</c:v>
                </c:pt>
                <c:pt idx="18">
                  <c:v>19.899999999999999</c:v>
                </c:pt>
                <c:pt idx="19">
                  <c:v>25</c:v>
                </c:pt>
                <c:pt idx="20">
                  <c:v>24.4</c:v>
                </c:pt>
                <c:pt idx="21">
                  <c:v>24.5</c:v>
                </c:pt>
                <c:pt idx="22">
                  <c:v>24.2</c:v>
                </c:pt>
                <c:pt idx="23">
                  <c:v>24.5</c:v>
                </c:pt>
                <c:pt idx="24">
                  <c:v>20.3</c:v>
                </c:pt>
                <c:pt idx="25">
                  <c:v>29.6</c:v>
                </c:pt>
                <c:pt idx="26">
                  <c:v>25.4</c:v>
                </c:pt>
                <c:pt idx="27">
                  <c:v>24.7</c:v>
                </c:pt>
                <c:pt idx="28">
                  <c:v>25.5</c:v>
                </c:pt>
                <c:pt idx="29">
                  <c:v>25.6</c:v>
                </c:pt>
                <c:pt idx="30">
                  <c:v>25</c:v>
                </c:pt>
                <c:pt idx="31">
                  <c:v>25.2</c:v>
                </c:pt>
                <c:pt idx="32">
                  <c:v>24.2</c:v>
                </c:pt>
                <c:pt idx="33">
                  <c:v>29.8</c:v>
                </c:pt>
                <c:pt idx="34">
                  <c:v>19.899999999999999</c:v>
                </c:pt>
                <c:pt idx="35">
                  <c:v>25</c:v>
                </c:pt>
                <c:pt idx="36">
                  <c:v>23</c:v>
                </c:pt>
                <c:pt idx="37">
                  <c:v>23</c:v>
                </c:pt>
                <c:pt idx="38">
                  <c:v>23</c:v>
                </c:pt>
                <c:pt idx="39">
                  <c:v>22.5</c:v>
                </c:pt>
                <c:pt idx="40">
                  <c:v>25.9</c:v>
                </c:pt>
                <c:pt idx="41">
                  <c:v>25.9</c:v>
                </c:pt>
                <c:pt idx="42">
                  <c:v>26.1</c:v>
                </c:pt>
                <c:pt idx="43">
                  <c:v>25.7</c:v>
                </c:pt>
                <c:pt idx="44">
                  <c:v>26.3</c:v>
                </c:pt>
                <c:pt idx="45">
                  <c:v>25.5</c:v>
                </c:pt>
                <c:pt idx="46">
                  <c:v>24</c:v>
                </c:pt>
                <c:pt idx="47">
                  <c:v>27</c:v>
                </c:pt>
                <c:pt idx="48">
                  <c:v>27.3</c:v>
                </c:pt>
                <c:pt idx="49">
                  <c:v>25.8</c:v>
                </c:pt>
                <c:pt idx="50">
                  <c:v>25.2</c:v>
                </c:pt>
                <c:pt idx="51">
                  <c:v>24.6</c:v>
                </c:pt>
                <c:pt idx="52">
                  <c:v>19.3</c:v>
                </c:pt>
                <c:pt idx="53">
                  <c:v>26</c:v>
                </c:pt>
                <c:pt idx="54">
                  <c:v>23.6</c:v>
                </c:pt>
                <c:pt idx="55">
                  <c:v>27</c:v>
                </c:pt>
                <c:pt idx="56">
                  <c:v>23.5</c:v>
                </c:pt>
                <c:pt idx="57">
                  <c:v>23</c:v>
                </c:pt>
                <c:pt idx="58">
                  <c:v>23</c:v>
                </c:pt>
                <c:pt idx="59">
                  <c:v>24</c:v>
                </c:pt>
              </c:numCache>
            </c:numRef>
          </c:xVal>
          <c:yVal>
            <c:numRef>
              <c:f>litarena!$I$2:$I$61</c:f>
              <c:numCache>
                <c:formatCode>General</c:formatCode>
                <c:ptCount val="60"/>
                <c:pt idx="0">
                  <c:v>68.2</c:v>
                </c:pt>
                <c:pt idx="1">
                  <c:v>70</c:v>
                </c:pt>
                <c:pt idx="2">
                  <c:v>72.400000000000006</c:v>
                </c:pt>
                <c:pt idx="3">
                  <c:v>52</c:v>
                </c:pt>
                <c:pt idx="4">
                  <c:v>65</c:v>
                </c:pt>
                <c:pt idx="5">
                  <c:v>60.5</c:v>
                </c:pt>
                <c:pt idx="6">
                  <c:v>67.8</c:v>
                </c:pt>
                <c:pt idx="7">
                  <c:v>83</c:v>
                </c:pt>
                <c:pt idx="8">
                  <c:v>44.8</c:v>
                </c:pt>
                <c:pt idx="9">
                  <c:v>49.2</c:v>
                </c:pt>
                <c:pt idx="10">
                  <c:v>91</c:v>
                </c:pt>
                <c:pt idx="11">
                  <c:v>82.85</c:v>
                </c:pt>
                <c:pt idx="12">
                  <c:v>62.7</c:v>
                </c:pt>
                <c:pt idx="13">
                  <c:v>64.099999999999994</c:v>
                </c:pt>
                <c:pt idx="14">
                  <c:v>46.8</c:v>
                </c:pt>
                <c:pt idx="15">
                  <c:v>63.3</c:v>
                </c:pt>
                <c:pt idx="16">
                  <c:v>49.2</c:v>
                </c:pt>
                <c:pt idx="17">
                  <c:v>80.7</c:v>
                </c:pt>
                <c:pt idx="18">
                  <c:v>51.1</c:v>
                </c:pt>
                <c:pt idx="19">
                  <c:v>66.2</c:v>
                </c:pt>
                <c:pt idx="20">
                  <c:v>65</c:v>
                </c:pt>
                <c:pt idx="21">
                  <c:v>66.7</c:v>
                </c:pt>
                <c:pt idx="22">
                  <c:v>65.3</c:v>
                </c:pt>
                <c:pt idx="23">
                  <c:v>66.5</c:v>
                </c:pt>
                <c:pt idx="24">
                  <c:v>49.1</c:v>
                </c:pt>
                <c:pt idx="25">
                  <c:v>80.400000000000006</c:v>
                </c:pt>
                <c:pt idx="26">
                  <c:v>61.8</c:v>
                </c:pt>
                <c:pt idx="27">
                  <c:v>65.400000000000006</c:v>
                </c:pt>
                <c:pt idx="28">
                  <c:v>69.5</c:v>
                </c:pt>
                <c:pt idx="29">
                  <c:v>66.900000000000006</c:v>
                </c:pt>
                <c:pt idx="30">
                  <c:v>62.6</c:v>
                </c:pt>
                <c:pt idx="31">
                  <c:v>67.2</c:v>
                </c:pt>
                <c:pt idx="32">
                  <c:v>65.8</c:v>
                </c:pt>
                <c:pt idx="33">
                  <c:v>83</c:v>
                </c:pt>
                <c:pt idx="34">
                  <c:v>53.7</c:v>
                </c:pt>
                <c:pt idx="35">
                  <c:v>60.53</c:v>
                </c:pt>
                <c:pt idx="36">
                  <c:v>66</c:v>
                </c:pt>
                <c:pt idx="37">
                  <c:v>59.6</c:v>
                </c:pt>
                <c:pt idx="38">
                  <c:v>66</c:v>
                </c:pt>
                <c:pt idx="39">
                  <c:v>60</c:v>
                </c:pt>
                <c:pt idx="40">
                  <c:v>71.8</c:v>
                </c:pt>
                <c:pt idx="41">
                  <c:v>67.3</c:v>
                </c:pt>
                <c:pt idx="42">
                  <c:v>68.900000000000006</c:v>
                </c:pt>
                <c:pt idx="43">
                  <c:v>69.5</c:v>
                </c:pt>
                <c:pt idx="44">
                  <c:v>69.2</c:v>
                </c:pt>
                <c:pt idx="45">
                  <c:v>61.290000000000006</c:v>
                </c:pt>
                <c:pt idx="46">
                  <c:v>63.849999999999994</c:v>
                </c:pt>
                <c:pt idx="47">
                  <c:v>73.900000000000006</c:v>
                </c:pt>
                <c:pt idx="48">
                  <c:v>74.58</c:v>
                </c:pt>
                <c:pt idx="49">
                  <c:v>70.760000000000005</c:v>
                </c:pt>
                <c:pt idx="50">
                  <c:v>67.959999999999994</c:v>
                </c:pt>
                <c:pt idx="51">
                  <c:v>72.2</c:v>
                </c:pt>
                <c:pt idx="52">
                  <c:v>53.7</c:v>
                </c:pt>
                <c:pt idx="53">
                  <c:v>74.099999999999994</c:v>
                </c:pt>
                <c:pt idx="54">
                  <c:v>67.900000000000006</c:v>
                </c:pt>
                <c:pt idx="55">
                  <c:v>75.599999999999994</c:v>
                </c:pt>
                <c:pt idx="56">
                  <c:v>58.9</c:v>
                </c:pt>
                <c:pt idx="57">
                  <c:v>56.4</c:v>
                </c:pt>
                <c:pt idx="58">
                  <c:v>58.4</c:v>
                </c:pt>
                <c:pt idx="59">
                  <c:v>61.1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157184"/>
        <c:axId val="126158720"/>
      </c:scatterChart>
      <c:valAx>
        <c:axId val="126157184"/>
        <c:scaling>
          <c:orientation val="minMax"/>
          <c:min val="1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158720"/>
        <c:crosses val="autoZero"/>
        <c:crossBetween val="midCat"/>
      </c:valAx>
      <c:valAx>
        <c:axId val="126158720"/>
        <c:scaling>
          <c:orientation val="minMax"/>
          <c:min val="3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15718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78266243773636E-2"/>
          <c:y val="4.1962698587910158E-2"/>
          <c:w val="0.88498761302131823"/>
          <c:h val="0.8498269024783117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xVal>
            <c:numRef>
              <c:f>litarena!$I$8:$I$47</c:f>
              <c:numCache>
                <c:formatCode>General</c:formatCode>
                <c:ptCount val="40"/>
                <c:pt idx="0">
                  <c:v>67.8</c:v>
                </c:pt>
                <c:pt idx="1">
                  <c:v>83</c:v>
                </c:pt>
                <c:pt idx="2">
                  <c:v>44.8</c:v>
                </c:pt>
                <c:pt idx="3">
                  <c:v>49.2</c:v>
                </c:pt>
                <c:pt idx="4">
                  <c:v>91</c:v>
                </c:pt>
                <c:pt idx="5">
                  <c:v>82.85</c:v>
                </c:pt>
                <c:pt idx="6">
                  <c:v>62.7</c:v>
                </c:pt>
                <c:pt idx="7">
                  <c:v>64.099999999999994</c:v>
                </c:pt>
                <c:pt idx="8">
                  <c:v>46.8</c:v>
                </c:pt>
                <c:pt idx="9">
                  <c:v>63.3</c:v>
                </c:pt>
                <c:pt idx="10">
                  <c:v>49.2</c:v>
                </c:pt>
                <c:pt idx="11">
                  <c:v>80.7</c:v>
                </c:pt>
                <c:pt idx="12">
                  <c:v>51.1</c:v>
                </c:pt>
                <c:pt idx="13">
                  <c:v>66.2</c:v>
                </c:pt>
                <c:pt idx="14">
                  <c:v>65</c:v>
                </c:pt>
                <c:pt idx="15">
                  <c:v>66.7</c:v>
                </c:pt>
                <c:pt idx="16">
                  <c:v>65.3</c:v>
                </c:pt>
                <c:pt idx="17">
                  <c:v>66.5</c:v>
                </c:pt>
                <c:pt idx="18">
                  <c:v>49.1</c:v>
                </c:pt>
                <c:pt idx="19">
                  <c:v>80.400000000000006</c:v>
                </c:pt>
                <c:pt idx="20">
                  <c:v>61.8</c:v>
                </c:pt>
                <c:pt idx="21">
                  <c:v>65.400000000000006</c:v>
                </c:pt>
                <c:pt idx="22">
                  <c:v>69.5</c:v>
                </c:pt>
                <c:pt idx="23">
                  <c:v>66.900000000000006</c:v>
                </c:pt>
                <c:pt idx="24">
                  <c:v>62.6</c:v>
                </c:pt>
                <c:pt idx="25">
                  <c:v>67.2</c:v>
                </c:pt>
                <c:pt idx="26">
                  <c:v>65.8</c:v>
                </c:pt>
                <c:pt idx="27">
                  <c:v>83</c:v>
                </c:pt>
                <c:pt idx="28">
                  <c:v>53.7</c:v>
                </c:pt>
                <c:pt idx="29">
                  <c:v>60.53</c:v>
                </c:pt>
                <c:pt idx="30">
                  <c:v>66</c:v>
                </c:pt>
                <c:pt idx="31">
                  <c:v>59.6</c:v>
                </c:pt>
                <c:pt idx="32">
                  <c:v>66</c:v>
                </c:pt>
                <c:pt idx="33">
                  <c:v>60</c:v>
                </c:pt>
                <c:pt idx="34">
                  <c:v>71.8</c:v>
                </c:pt>
                <c:pt idx="35">
                  <c:v>67.3</c:v>
                </c:pt>
                <c:pt idx="36">
                  <c:v>68.900000000000006</c:v>
                </c:pt>
                <c:pt idx="37">
                  <c:v>69.5</c:v>
                </c:pt>
                <c:pt idx="38">
                  <c:v>69.2</c:v>
                </c:pt>
                <c:pt idx="39">
                  <c:v>61.290000000000006</c:v>
                </c:pt>
              </c:numCache>
            </c:numRef>
          </c:xVal>
          <c:yVal>
            <c:numRef>
              <c:f>litarena!$J$8:$J$47</c:f>
              <c:numCache>
                <c:formatCode>0.0</c:formatCode>
                <c:ptCount val="40"/>
                <c:pt idx="0">
                  <c:v>5.6</c:v>
                </c:pt>
                <c:pt idx="1">
                  <c:v>6.6</c:v>
                </c:pt>
                <c:pt idx="2">
                  <c:v>4.8</c:v>
                </c:pt>
                <c:pt idx="3">
                  <c:v>5</c:v>
                </c:pt>
                <c:pt idx="4">
                  <c:v>6.6</c:v>
                </c:pt>
                <c:pt idx="5">
                  <c:v>6.8</c:v>
                </c:pt>
                <c:pt idx="6">
                  <c:v>6.1</c:v>
                </c:pt>
                <c:pt idx="7">
                  <c:v>6.2</c:v>
                </c:pt>
                <c:pt idx="8">
                  <c:v>5</c:v>
                </c:pt>
                <c:pt idx="9">
                  <c:v>6</c:v>
                </c:pt>
                <c:pt idx="10">
                  <c:v>5.0999999999999996</c:v>
                </c:pt>
                <c:pt idx="11">
                  <c:v>6.7</c:v>
                </c:pt>
                <c:pt idx="12">
                  <c:v>5.3</c:v>
                </c:pt>
                <c:pt idx="13">
                  <c:v>6.3</c:v>
                </c:pt>
                <c:pt idx="14">
                  <c:v>6.2</c:v>
                </c:pt>
                <c:pt idx="15">
                  <c:v>6.2</c:v>
                </c:pt>
                <c:pt idx="16">
                  <c:v>6.3</c:v>
                </c:pt>
                <c:pt idx="17">
                  <c:v>6</c:v>
                </c:pt>
                <c:pt idx="18">
                  <c:v>5.0999999999999996</c:v>
                </c:pt>
                <c:pt idx="19">
                  <c:v>6.1</c:v>
                </c:pt>
                <c:pt idx="20">
                  <c:v>5.9</c:v>
                </c:pt>
                <c:pt idx="21">
                  <c:v>5.4</c:v>
                </c:pt>
                <c:pt idx="22">
                  <c:v>5.9</c:v>
                </c:pt>
                <c:pt idx="23">
                  <c:v>6.2</c:v>
                </c:pt>
                <c:pt idx="24">
                  <c:v>6.3</c:v>
                </c:pt>
                <c:pt idx="25">
                  <c:v>5.9</c:v>
                </c:pt>
                <c:pt idx="26">
                  <c:v>5.9</c:v>
                </c:pt>
                <c:pt idx="27">
                  <c:v>6.4</c:v>
                </c:pt>
                <c:pt idx="28">
                  <c:v>5.0999999999999996</c:v>
                </c:pt>
                <c:pt idx="29">
                  <c:v>6.2</c:v>
                </c:pt>
                <c:pt idx="30">
                  <c:v>5.7</c:v>
                </c:pt>
                <c:pt idx="31">
                  <c:v>5.3</c:v>
                </c:pt>
                <c:pt idx="32">
                  <c:v>5.7</c:v>
                </c:pt>
                <c:pt idx="33">
                  <c:v>5.3</c:v>
                </c:pt>
                <c:pt idx="34">
                  <c:v>6.2</c:v>
                </c:pt>
                <c:pt idx="35">
                  <c:v>6.4</c:v>
                </c:pt>
                <c:pt idx="36">
                  <c:v>5.9</c:v>
                </c:pt>
                <c:pt idx="37">
                  <c:v>6.3</c:v>
                </c:pt>
                <c:pt idx="38">
                  <c:v>6.1</c:v>
                </c:pt>
                <c:pt idx="39">
                  <c:v>5.7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7.6335558255618843E-2"/>
                  <c:y val="0.4811862535874604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litarena!$I$2:$I$61</c:f>
              <c:numCache>
                <c:formatCode>General</c:formatCode>
                <c:ptCount val="60"/>
                <c:pt idx="0">
                  <c:v>68.2</c:v>
                </c:pt>
                <c:pt idx="1">
                  <c:v>70</c:v>
                </c:pt>
                <c:pt idx="2">
                  <c:v>72.400000000000006</c:v>
                </c:pt>
                <c:pt idx="3">
                  <c:v>52</c:v>
                </c:pt>
                <c:pt idx="4">
                  <c:v>65</c:v>
                </c:pt>
                <c:pt idx="5">
                  <c:v>60.5</c:v>
                </c:pt>
                <c:pt idx="6">
                  <c:v>67.8</c:v>
                </c:pt>
                <c:pt idx="7">
                  <c:v>83</c:v>
                </c:pt>
                <c:pt idx="8">
                  <c:v>44.8</c:v>
                </c:pt>
                <c:pt idx="9">
                  <c:v>49.2</c:v>
                </c:pt>
                <c:pt idx="10">
                  <c:v>91</c:v>
                </c:pt>
                <c:pt idx="11">
                  <c:v>82.85</c:v>
                </c:pt>
                <c:pt idx="12">
                  <c:v>62.7</c:v>
                </c:pt>
                <c:pt idx="13">
                  <c:v>64.099999999999994</c:v>
                </c:pt>
                <c:pt idx="14">
                  <c:v>46.8</c:v>
                </c:pt>
                <c:pt idx="15">
                  <c:v>63.3</c:v>
                </c:pt>
                <c:pt idx="16">
                  <c:v>49.2</c:v>
                </c:pt>
                <c:pt idx="17">
                  <c:v>80.7</c:v>
                </c:pt>
                <c:pt idx="18">
                  <c:v>51.1</c:v>
                </c:pt>
                <c:pt idx="19">
                  <c:v>66.2</c:v>
                </c:pt>
                <c:pt idx="20">
                  <c:v>65</c:v>
                </c:pt>
                <c:pt idx="21">
                  <c:v>66.7</c:v>
                </c:pt>
                <c:pt idx="22">
                  <c:v>65.3</c:v>
                </c:pt>
                <c:pt idx="23">
                  <c:v>66.5</c:v>
                </c:pt>
                <c:pt idx="24">
                  <c:v>49.1</c:v>
                </c:pt>
                <c:pt idx="25">
                  <c:v>80.400000000000006</c:v>
                </c:pt>
                <c:pt idx="26">
                  <c:v>61.8</c:v>
                </c:pt>
                <c:pt idx="27">
                  <c:v>65.400000000000006</c:v>
                </c:pt>
                <c:pt idx="28">
                  <c:v>69.5</c:v>
                </c:pt>
                <c:pt idx="29">
                  <c:v>66.900000000000006</c:v>
                </c:pt>
                <c:pt idx="30">
                  <c:v>62.6</c:v>
                </c:pt>
                <c:pt idx="31">
                  <c:v>67.2</c:v>
                </c:pt>
                <c:pt idx="32">
                  <c:v>65.8</c:v>
                </c:pt>
                <c:pt idx="33">
                  <c:v>83</c:v>
                </c:pt>
                <c:pt idx="34">
                  <c:v>53.7</c:v>
                </c:pt>
                <c:pt idx="35">
                  <c:v>60.53</c:v>
                </c:pt>
                <c:pt idx="36">
                  <c:v>66</c:v>
                </c:pt>
                <c:pt idx="37">
                  <c:v>59.6</c:v>
                </c:pt>
                <c:pt idx="38">
                  <c:v>66</c:v>
                </c:pt>
                <c:pt idx="39">
                  <c:v>60</c:v>
                </c:pt>
                <c:pt idx="40">
                  <c:v>71.8</c:v>
                </c:pt>
                <c:pt idx="41">
                  <c:v>67.3</c:v>
                </c:pt>
                <c:pt idx="42">
                  <c:v>68.900000000000006</c:v>
                </c:pt>
                <c:pt idx="43">
                  <c:v>69.5</c:v>
                </c:pt>
                <c:pt idx="44">
                  <c:v>69.2</c:v>
                </c:pt>
                <c:pt idx="45">
                  <c:v>61.290000000000006</c:v>
                </c:pt>
                <c:pt idx="46">
                  <c:v>63.849999999999994</c:v>
                </c:pt>
                <c:pt idx="47">
                  <c:v>73.900000000000006</c:v>
                </c:pt>
                <c:pt idx="48">
                  <c:v>74.58</c:v>
                </c:pt>
                <c:pt idx="49">
                  <c:v>70.760000000000005</c:v>
                </c:pt>
                <c:pt idx="50">
                  <c:v>67.959999999999994</c:v>
                </c:pt>
                <c:pt idx="51">
                  <c:v>72.2</c:v>
                </c:pt>
                <c:pt idx="52">
                  <c:v>53.7</c:v>
                </c:pt>
                <c:pt idx="53">
                  <c:v>74.099999999999994</c:v>
                </c:pt>
                <c:pt idx="54">
                  <c:v>67.900000000000006</c:v>
                </c:pt>
                <c:pt idx="55">
                  <c:v>75.599999999999994</c:v>
                </c:pt>
                <c:pt idx="56">
                  <c:v>58.9</c:v>
                </c:pt>
                <c:pt idx="57">
                  <c:v>56.4</c:v>
                </c:pt>
                <c:pt idx="58">
                  <c:v>58.4</c:v>
                </c:pt>
                <c:pt idx="59">
                  <c:v>61.1</c:v>
                </c:pt>
              </c:numCache>
            </c:numRef>
          </c:xVal>
          <c:yVal>
            <c:numRef>
              <c:f>litarena!$J$2:$J$61</c:f>
              <c:numCache>
                <c:formatCode>0.0</c:formatCode>
                <c:ptCount val="60"/>
                <c:pt idx="0">
                  <c:v>6</c:v>
                </c:pt>
                <c:pt idx="1">
                  <c:v>6</c:v>
                </c:pt>
                <c:pt idx="2">
                  <c:v>6.2</c:v>
                </c:pt>
                <c:pt idx="3">
                  <c:v>4.5999999999999996</c:v>
                </c:pt>
                <c:pt idx="4">
                  <c:v>5.7</c:v>
                </c:pt>
                <c:pt idx="5">
                  <c:v>5.0999999999999996</c:v>
                </c:pt>
                <c:pt idx="6">
                  <c:v>5.6</c:v>
                </c:pt>
                <c:pt idx="7">
                  <c:v>6.6</c:v>
                </c:pt>
                <c:pt idx="8">
                  <c:v>4.8</c:v>
                </c:pt>
                <c:pt idx="9">
                  <c:v>5</c:v>
                </c:pt>
                <c:pt idx="10">
                  <c:v>6.6</c:v>
                </c:pt>
                <c:pt idx="11">
                  <c:v>6.8</c:v>
                </c:pt>
                <c:pt idx="12">
                  <c:v>6.1</c:v>
                </c:pt>
                <c:pt idx="13">
                  <c:v>6.2</c:v>
                </c:pt>
                <c:pt idx="14">
                  <c:v>5</c:v>
                </c:pt>
                <c:pt idx="15">
                  <c:v>6</c:v>
                </c:pt>
                <c:pt idx="16">
                  <c:v>5.0999999999999996</c:v>
                </c:pt>
                <c:pt idx="17">
                  <c:v>6.7</c:v>
                </c:pt>
                <c:pt idx="18">
                  <c:v>5.3</c:v>
                </c:pt>
                <c:pt idx="19">
                  <c:v>6.3</c:v>
                </c:pt>
                <c:pt idx="20">
                  <c:v>6.2</c:v>
                </c:pt>
                <c:pt idx="21">
                  <c:v>6.2</c:v>
                </c:pt>
                <c:pt idx="22">
                  <c:v>6.3</c:v>
                </c:pt>
                <c:pt idx="23">
                  <c:v>6</c:v>
                </c:pt>
                <c:pt idx="24">
                  <c:v>5.0999999999999996</c:v>
                </c:pt>
                <c:pt idx="25">
                  <c:v>6.1</c:v>
                </c:pt>
                <c:pt idx="26">
                  <c:v>5.9</c:v>
                </c:pt>
                <c:pt idx="27">
                  <c:v>5.4</c:v>
                </c:pt>
                <c:pt idx="28">
                  <c:v>5.9</c:v>
                </c:pt>
                <c:pt idx="29">
                  <c:v>6.2</c:v>
                </c:pt>
                <c:pt idx="30">
                  <c:v>6.3</c:v>
                </c:pt>
                <c:pt idx="31">
                  <c:v>5.9</c:v>
                </c:pt>
                <c:pt idx="32">
                  <c:v>5.9</c:v>
                </c:pt>
                <c:pt idx="33">
                  <c:v>6.4</c:v>
                </c:pt>
                <c:pt idx="34">
                  <c:v>5.0999999999999996</c:v>
                </c:pt>
                <c:pt idx="35">
                  <c:v>6.2</c:v>
                </c:pt>
                <c:pt idx="36">
                  <c:v>5.7</c:v>
                </c:pt>
                <c:pt idx="37">
                  <c:v>5.3</c:v>
                </c:pt>
                <c:pt idx="38">
                  <c:v>5.7</c:v>
                </c:pt>
                <c:pt idx="39">
                  <c:v>5.3</c:v>
                </c:pt>
                <c:pt idx="40">
                  <c:v>6.2</c:v>
                </c:pt>
                <c:pt idx="41">
                  <c:v>6.4</c:v>
                </c:pt>
                <c:pt idx="42">
                  <c:v>5.9</c:v>
                </c:pt>
                <c:pt idx="43">
                  <c:v>6.3</c:v>
                </c:pt>
                <c:pt idx="44">
                  <c:v>6.1</c:v>
                </c:pt>
                <c:pt idx="45">
                  <c:v>5.7</c:v>
                </c:pt>
                <c:pt idx="46">
                  <c:v>5.9</c:v>
                </c:pt>
                <c:pt idx="47">
                  <c:v>5.9</c:v>
                </c:pt>
                <c:pt idx="48">
                  <c:v>6.3</c:v>
                </c:pt>
                <c:pt idx="49">
                  <c:v>6.1</c:v>
                </c:pt>
                <c:pt idx="50">
                  <c:v>6</c:v>
                </c:pt>
                <c:pt idx="51">
                  <c:v>6.1</c:v>
                </c:pt>
                <c:pt idx="52">
                  <c:v>5.2</c:v>
                </c:pt>
                <c:pt idx="53">
                  <c:v>6</c:v>
                </c:pt>
                <c:pt idx="54" formatCode="General">
                  <c:v>6.4</c:v>
                </c:pt>
                <c:pt idx="55" formatCode="General">
                  <c:v>6.7</c:v>
                </c:pt>
                <c:pt idx="56">
                  <c:v>6.1</c:v>
                </c:pt>
                <c:pt idx="57">
                  <c:v>5.9</c:v>
                </c:pt>
                <c:pt idx="58">
                  <c:v>6.1</c:v>
                </c:pt>
                <c:pt idx="59">
                  <c:v>5.6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200832"/>
        <c:axId val="126202624"/>
      </c:scatterChart>
      <c:valAx>
        <c:axId val="126200832"/>
        <c:scaling>
          <c:orientation val="minMax"/>
          <c:min val="4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202624"/>
        <c:crosses val="autoZero"/>
        <c:crossBetween val="midCat"/>
      </c:valAx>
      <c:valAx>
        <c:axId val="126202624"/>
        <c:scaling>
          <c:orientation val="minMax"/>
          <c:max val="7.5"/>
          <c:min val="4"/>
        </c:scaling>
        <c:delete val="0"/>
        <c:axPos val="l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2008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877296587926505E-2"/>
          <c:y val="7.4548702245552628E-2"/>
          <c:w val="0.88337970253718334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28984001203671195"/>
                  <c:y val="0.42439110336121477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exigua!$G$2:$G$158</c:f>
              <c:numCache>
                <c:formatCode>General</c:formatCode>
                <c:ptCount val="157"/>
                <c:pt idx="0">
                  <c:v>41.55</c:v>
                </c:pt>
                <c:pt idx="1">
                  <c:v>37.81</c:v>
                </c:pt>
                <c:pt idx="2">
                  <c:v>50.9</c:v>
                </c:pt>
                <c:pt idx="3">
                  <c:v>40.479999999999997</c:v>
                </c:pt>
                <c:pt idx="4">
                  <c:v>33.9</c:v>
                </c:pt>
                <c:pt idx="5">
                  <c:v>36</c:v>
                </c:pt>
                <c:pt idx="6">
                  <c:v>35.6</c:v>
                </c:pt>
                <c:pt idx="7">
                  <c:v>34.200000000000003</c:v>
                </c:pt>
                <c:pt idx="8">
                  <c:v>34</c:v>
                </c:pt>
                <c:pt idx="9" formatCode="0.0">
                  <c:v>45.454545454545453</c:v>
                </c:pt>
                <c:pt idx="10">
                  <c:v>36.590000000000003</c:v>
                </c:pt>
                <c:pt idx="11">
                  <c:v>31.79</c:v>
                </c:pt>
                <c:pt idx="12">
                  <c:v>40.700000000000003</c:v>
                </c:pt>
                <c:pt idx="13">
                  <c:v>46.9</c:v>
                </c:pt>
                <c:pt idx="14">
                  <c:v>44</c:v>
                </c:pt>
                <c:pt idx="15">
                  <c:v>40.700000000000003</c:v>
                </c:pt>
                <c:pt idx="16">
                  <c:v>41.002277900000003</c:v>
                </c:pt>
                <c:pt idx="17">
                  <c:v>39.525691700000003</c:v>
                </c:pt>
                <c:pt idx="18">
                  <c:v>41.009463719999999</c:v>
                </c:pt>
                <c:pt idx="19">
                  <c:v>37.20930233</c:v>
                </c:pt>
                <c:pt idx="20">
                  <c:v>35.460992910000002</c:v>
                </c:pt>
                <c:pt idx="21">
                  <c:v>36.409822179999999</c:v>
                </c:pt>
                <c:pt idx="22">
                  <c:v>44.1</c:v>
                </c:pt>
                <c:pt idx="23">
                  <c:v>42.2</c:v>
                </c:pt>
                <c:pt idx="24">
                  <c:v>42.4</c:v>
                </c:pt>
                <c:pt idx="25">
                  <c:v>41.3</c:v>
                </c:pt>
                <c:pt idx="26">
                  <c:v>40.299999999999997</c:v>
                </c:pt>
                <c:pt idx="27">
                  <c:v>31.6</c:v>
                </c:pt>
                <c:pt idx="28">
                  <c:v>29.7</c:v>
                </c:pt>
                <c:pt idx="29">
                  <c:v>36.850921270000001</c:v>
                </c:pt>
                <c:pt idx="30">
                  <c:v>34.100596760000002</c:v>
                </c:pt>
                <c:pt idx="31">
                  <c:v>36.097560979999997</c:v>
                </c:pt>
                <c:pt idx="32">
                  <c:v>35.1</c:v>
                </c:pt>
                <c:pt idx="33">
                  <c:v>31.05</c:v>
                </c:pt>
                <c:pt idx="34">
                  <c:v>31.37</c:v>
                </c:pt>
                <c:pt idx="35">
                  <c:v>28.1</c:v>
                </c:pt>
                <c:pt idx="36">
                  <c:v>40.785498490000002</c:v>
                </c:pt>
                <c:pt idx="37">
                  <c:v>41.39072848</c:v>
                </c:pt>
                <c:pt idx="38">
                  <c:v>41.786743520000002</c:v>
                </c:pt>
                <c:pt idx="39">
                  <c:v>41.379310340000004</c:v>
                </c:pt>
                <c:pt idx="40">
                  <c:v>40.561622460000002</c:v>
                </c:pt>
                <c:pt idx="41">
                  <c:v>40</c:v>
                </c:pt>
                <c:pt idx="42">
                  <c:v>40.816326529999998</c:v>
                </c:pt>
                <c:pt idx="43">
                  <c:v>42.049934299999997</c:v>
                </c:pt>
                <c:pt idx="44">
                  <c:v>40.257648949999997</c:v>
                </c:pt>
                <c:pt idx="45">
                  <c:v>41.257367389999999</c:v>
                </c:pt>
                <c:pt idx="46">
                  <c:v>42.857142860000003</c:v>
                </c:pt>
                <c:pt idx="47">
                  <c:v>36.529680370000001</c:v>
                </c:pt>
                <c:pt idx="48">
                  <c:v>39.711191339999999</c:v>
                </c:pt>
                <c:pt idx="49">
                  <c:v>34.858387800000003</c:v>
                </c:pt>
                <c:pt idx="50">
                  <c:v>40.557667930000001</c:v>
                </c:pt>
                <c:pt idx="51">
                  <c:v>35.582822090000001</c:v>
                </c:pt>
                <c:pt idx="52">
                  <c:v>42.553191490000003</c:v>
                </c:pt>
                <c:pt idx="53">
                  <c:v>42.028985509999998</c:v>
                </c:pt>
                <c:pt idx="54">
                  <c:v>36.93181818</c:v>
                </c:pt>
                <c:pt idx="55">
                  <c:v>44.534412959999997</c:v>
                </c:pt>
                <c:pt idx="56">
                  <c:v>37.239868569999999</c:v>
                </c:pt>
                <c:pt idx="57">
                  <c:v>39.436619720000003</c:v>
                </c:pt>
                <c:pt idx="58" formatCode="0.0">
                  <c:v>42.25352112676056</c:v>
                </c:pt>
                <c:pt idx="59" formatCode="0.0">
                  <c:v>36.075036075036074</c:v>
                </c:pt>
                <c:pt idx="60" formatCode="0.0">
                  <c:v>37.499999999999993</c:v>
                </c:pt>
                <c:pt idx="61" formatCode="0.0">
                  <c:v>37.549407114624508</c:v>
                </c:pt>
                <c:pt idx="62" formatCode="0.0">
                  <c:v>39.215686274509807</c:v>
                </c:pt>
                <c:pt idx="63" formatCode="0.0">
                  <c:v>42.222222222222221</c:v>
                </c:pt>
                <c:pt idx="64">
                  <c:v>35</c:v>
                </c:pt>
                <c:pt idx="65">
                  <c:v>37</c:v>
                </c:pt>
                <c:pt idx="66">
                  <c:v>37.122969840000003</c:v>
                </c:pt>
                <c:pt idx="67">
                  <c:v>37.919826649999997</c:v>
                </c:pt>
                <c:pt idx="68">
                  <c:v>36.847492320000001</c:v>
                </c:pt>
                <c:pt idx="69">
                  <c:v>26.84</c:v>
                </c:pt>
                <c:pt idx="70">
                  <c:v>23.46</c:v>
                </c:pt>
                <c:pt idx="71">
                  <c:v>22.79</c:v>
                </c:pt>
                <c:pt idx="72">
                  <c:v>27.98</c:v>
                </c:pt>
                <c:pt idx="73">
                  <c:v>32.450000000000003</c:v>
                </c:pt>
                <c:pt idx="74">
                  <c:v>41.37</c:v>
                </c:pt>
                <c:pt idx="75">
                  <c:v>36.76</c:v>
                </c:pt>
                <c:pt idx="76">
                  <c:v>35.380000000000003</c:v>
                </c:pt>
                <c:pt idx="77">
                  <c:v>36.11</c:v>
                </c:pt>
                <c:pt idx="78">
                  <c:v>35.71</c:v>
                </c:pt>
                <c:pt idx="79">
                  <c:v>40.799999999999997</c:v>
                </c:pt>
                <c:pt idx="80">
                  <c:v>41.3</c:v>
                </c:pt>
                <c:pt idx="81">
                  <c:v>30.17</c:v>
                </c:pt>
                <c:pt idx="82">
                  <c:v>30.62</c:v>
                </c:pt>
                <c:pt idx="83">
                  <c:v>30.14</c:v>
                </c:pt>
                <c:pt idx="84">
                  <c:v>35.1</c:v>
                </c:pt>
                <c:pt idx="85">
                  <c:v>29.93</c:v>
                </c:pt>
                <c:pt idx="86">
                  <c:v>28.93</c:v>
                </c:pt>
                <c:pt idx="87">
                  <c:v>28.79</c:v>
                </c:pt>
                <c:pt idx="88">
                  <c:v>28.86</c:v>
                </c:pt>
                <c:pt idx="89">
                  <c:v>29.04</c:v>
                </c:pt>
                <c:pt idx="90">
                  <c:v>29.06</c:v>
                </c:pt>
                <c:pt idx="91">
                  <c:v>30.54</c:v>
                </c:pt>
                <c:pt idx="92">
                  <c:v>28.08</c:v>
                </c:pt>
                <c:pt idx="93">
                  <c:v>27.06</c:v>
                </c:pt>
                <c:pt idx="94">
                  <c:v>27.24</c:v>
                </c:pt>
                <c:pt idx="95">
                  <c:v>28.34</c:v>
                </c:pt>
                <c:pt idx="96">
                  <c:v>29</c:v>
                </c:pt>
                <c:pt idx="97">
                  <c:v>38.299999999999997</c:v>
                </c:pt>
                <c:pt idx="98">
                  <c:v>38.200000000000003</c:v>
                </c:pt>
                <c:pt idx="99">
                  <c:v>50.2</c:v>
                </c:pt>
                <c:pt idx="100">
                  <c:v>33</c:v>
                </c:pt>
                <c:pt idx="101">
                  <c:v>51.7</c:v>
                </c:pt>
                <c:pt idx="102">
                  <c:v>44.1</c:v>
                </c:pt>
                <c:pt idx="103">
                  <c:v>42.9</c:v>
                </c:pt>
                <c:pt idx="104">
                  <c:v>43</c:v>
                </c:pt>
                <c:pt idx="105">
                  <c:v>42.4</c:v>
                </c:pt>
                <c:pt idx="106">
                  <c:v>33.9</c:v>
                </c:pt>
                <c:pt idx="107">
                  <c:v>34.6</c:v>
                </c:pt>
                <c:pt idx="108">
                  <c:v>35.200000000000003</c:v>
                </c:pt>
                <c:pt idx="109">
                  <c:v>37.6</c:v>
                </c:pt>
                <c:pt idx="110">
                  <c:v>34.799999999999997</c:v>
                </c:pt>
                <c:pt idx="111">
                  <c:v>35.1</c:v>
                </c:pt>
                <c:pt idx="112">
                  <c:v>30.8</c:v>
                </c:pt>
                <c:pt idx="113">
                  <c:v>33.200000000000003</c:v>
                </c:pt>
                <c:pt idx="114">
                  <c:v>33.799999999999997</c:v>
                </c:pt>
                <c:pt idx="115">
                  <c:v>37.6</c:v>
                </c:pt>
                <c:pt idx="116">
                  <c:v>37.799999999999997</c:v>
                </c:pt>
                <c:pt idx="117">
                  <c:v>34.743202420000003</c:v>
                </c:pt>
                <c:pt idx="118">
                  <c:v>36.505867010000003</c:v>
                </c:pt>
                <c:pt idx="119">
                  <c:v>40.128410909999999</c:v>
                </c:pt>
                <c:pt idx="120">
                  <c:v>32.402234640000003</c:v>
                </c:pt>
                <c:pt idx="121">
                  <c:v>38.243626059999997</c:v>
                </c:pt>
                <c:pt idx="122" formatCode="0.0">
                  <c:v>35.665294924554182</c:v>
                </c:pt>
                <c:pt idx="123" formatCode="0.0">
                  <c:v>34.371643394199786</c:v>
                </c:pt>
                <c:pt idx="124" formatCode="0.0">
                  <c:v>45.351473922902493</c:v>
                </c:pt>
                <c:pt idx="125" formatCode="0.0">
                  <c:v>44.289044289044291</c:v>
                </c:pt>
                <c:pt idx="126" formatCode="0.0">
                  <c:v>42</c:v>
                </c:pt>
                <c:pt idx="127">
                  <c:v>38.46</c:v>
                </c:pt>
                <c:pt idx="128">
                  <c:v>41.28</c:v>
                </c:pt>
                <c:pt idx="129">
                  <c:v>46.38</c:v>
                </c:pt>
                <c:pt idx="130">
                  <c:v>46.1</c:v>
                </c:pt>
                <c:pt idx="131">
                  <c:v>51.9</c:v>
                </c:pt>
                <c:pt idx="132">
                  <c:v>47.66</c:v>
                </c:pt>
                <c:pt idx="133">
                  <c:v>32.57</c:v>
                </c:pt>
                <c:pt idx="134">
                  <c:v>40.17</c:v>
                </c:pt>
                <c:pt idx="135">
                  <c:v>28.34</c:v>
                </c:pt>
                <c:pt idx="136">
                  <c:v>28.1</c:v>
                </c:pt>
                <c:pt idx="137">
                  <c:v>28</c:v>
                </c:pt>
                <c:pt idx="138">
                  <c:v>29.8</c:v>
                </c:pt>
                <c:pt idx="139">
                  <c:v>37.6</c:v>
                </c:pt>
                <c:pt idx="140">
                  <c:v>26.5</c:v>
                </c:pt>
                <c:pt idx="141">
                  <c:v>27.7</c:v>
                </c:pt>
                <c:pt idx="142">
                  <c:v>28.3</c:v>
                </c:pt>
                <c:pt idx="143">
                  <c:v>42.9</c:v>
                </c:pt>
                <c:pt idx="144">
                  <c:v>37.5</c:v>
                </c:pt>
                <c:pt idx="145">
                  <c:v>39</c:v>
                </c:pt>
                <c:pt idx="146">
                  <c:v>38.6</c:v>
                </c:pt>
                <c:pt idx="147">
                  <c:v>37.700000000000003</c:v>
                </c:pt>
                <c:pt idx="148">
                  <c:v>35.9</c:v>
                </c:pt>
                <c:pt idx="149">
                  <c:v>40.299999999999997</c:v>
                </c:pt>
                <c:pt idx="150">
                  <c:v>41.4</c:v>
                </c:pt>
                <c:pt idx="151">
                  <c:v>46.6</c:v>
                </c:pt>
                <c:pt idx="152">
                  <c:v>45.6</c:v>
                </c:pt>
                <c:pt idx="153">
                  <c:v>45.3</c:v>
                </c:pt>
                <c:pt idx="154">
                  <c:v>46.7</c:v>
                </c:pt>
                <c:pt idx="155">
                  <c:v>45.5</c:v>
                </c:pt>
                <c:pt idx="156">
                  <c:v>46.4</c:v>
                </c:pt>
              </c:numCache>
            </c:numRef>
          </c:xVal>
          <c:yVal>
            <c:numRef>
              <c:f>exigua!$H$2:$H$158</c:f>
              <c:numCache>
                <c:formatCode>General</c:formatCode>
                <c:ptCount val="157"/>
                <c:pt idx="0">
                  <c:v>6.5</c:v>
                </c:pt>
                <c:pt idx="1">
                  <c:v>6.3</c:v>
                </c:pt>
                <c:pt idx="2">
                  <c:v>7.53</c:v>
                </c:pt>
                <c:pt idx="3">
                  <c:v>6.77</c:v>
                </c:pt>
                <c:pt idx="4">
                  <c:v>6.1609999999999996</c:v>
                </c:pt>
                <c:pt idx="5">
                  <c:v>6.3120000000000003</c:v>
                </c:pt>
                <c:pt idx="6">
                  <c:v>6.3449999999999998</c:v>
                </c:pt>
                <c:pt idx="7">
                  <c:v>5.98</c:v>
                </c:pt>
                <c:pt idx="8">
                  <c:v>6.27</c:v>
                </c:pt>
                <c:pt idx="9">
                  <c:v>7.7430000000000003</c:v>
                </c:pt>
                <c:pt idx="10">
                  <c:v>6.54</c:v>
                </c:pt>
                <c:pt idx="11">
                  <c:v>5.89</c:v>
                </c:pt>
                <c:pt idx="12">
                  <c:v>6.7839999999999998</c:v>
                </c:pt>
                <c:pt idx="13">
                  <c:v>7.3310000000000004</c:v>
                </c:pt>
                <c:pt idx="14">
                  <c:v>7.3049999999999997</c:v>
                </c:pt>
                <c:pt idx="15">
                  <c:v>6.8869999999999996</c:v>
                </c:pt>
                <c:pt idx="16">
                  <c:v>6.9080000000000004</c:v>
                </c:pt>
                <c:pt idx="17">
                  <c:v>7.085</c:v>
                </c:pt>
                <c:pt idx="18">
                  <c:v>7.3</c:v>
                </c:pt>
                <c:pt idx="19">
                  <c:v>6.1580000000000004</c:v>
                </c:pt>
                <c:pt idx="20">
                  <c:v>6.3840000000000003</c:v>
                </c:pt>
                <c:pt idx="21">
                  <c:v>6.15</c:v>
                </c:pt>
                <c:pt idx="22">
                  <c:v>7.2009999999999996</c:v>
                </c:pt>
                <c:pt idx="23">
                  <c:v>7.359</c:v>
                </c:pt>
                <c:pt idx="24">
                  <c:v>7.157</c:v>
                </c:pt>
                <c:pt idx="25">
                  <c:v>6.8550000000000004</c:v>
                </c:pt>
                <c:pt idx="26">
                  <c:v>7.0789999999999997</c:v>
                </c:pt>
                <c:pt idx="27">
                  <c:v>5.6870000000000003</c:v>
                </c:pt>
                <c:pt idx="28">
                  <c:v>5.7009999999999996</c:v>
                </c:pt>
                <c:pt idx="29">
                  <c:v>6.3730000000000002</c:v>
                </c:pt>
                <c:pt idx="30">
                  <c:v>6.12</c:v>
                </c:pt>
                <c:pt idx="31">
                  <c:v>6.173</c:v>
                </c:pt>
                <c:pt idx="32">
                  <c:v>6.71</c:v>
                </c:pt>
                <c:pt idx="33">
                  <c:v>6.13</c:v>
                </c:pt>
                <c:pt idx="34">
                  <c:v>6.18</c:v>
                </c:pt>
                <c:pt idx="35">
                  <c:v>5.6769999999999996</c:v>
                </c:pt>
                <c:pt idx="36">
                  <c:v>6.6369999999999996</c:v>
                </c:pt>
                <c:pt idx="37">
                  <c:v>7.3090000000000002</c:v>
                </c:pt>
                <c:pt idx="38">
                  <c:v>7.0780000000000003</c:v>
                </c:pt>
                <c:pt idx="39">
                  <c:v>6.9130000000000003</c:v>
                </c:pt>
                <c:pt idx="40">
                  <c:v>6.8710000000000004</c:v>
                </c:pt>
                <c:pt idx="41">
                  <c:v>6.55</c:v>
                </c:pt>
                <c:pt idx="42">
                  <c:v>6.8659999999999997</c:v>
                </c:pt>
                <c:pt idx="43">
                  <c:v>7.0430000000000001</c:v>
                </c:pt>
                <c:pt idx="44">
                  <c:v>6.9870000000000001</c:v>
                </c:pt>
                <c:pt idx="45">
                  <c:v>7.2030000000000003</c:v>
                </c:pt>
                <c:pt idx="46">
                  <c:v>7.4130000000000003</c:v>
                </c:pt>
                <c:pt idx="47">
                  <c:v>6.4180000000000001</c:v>
                </c:pt>
                <c:pt idx="48">
                  <c:v>6.673</c:v>
                </c:pt>
                <c:pt idx="49">
                  <c:v>6.1289999999999996</c:v>
                </c:pt>
                <c:pt idx="50">
                  <c:v>6.98</c:v>
                </c:pt>
                <c:pt idx="51">
                  <c:v>6.2080000000000002</c:v>
                </c:pt>
                <c:pt idx="52">
                  <c:v>7.2679999999999998</c:v>
                </c:pt>
                <c:pt idx="53">
                  <c:v>6.7830000000000004</c:v>
                </c:pt>
                <c:pt idx="54">
                  <c:v>6.4379999999999997</c:v>
                </c:pt>
                <c:pt idx="55">
                  <c:v>7.0659999999999998</c:v>
                </c:pt>
                <c:pt idx="56">
                  <c:v>6.2779999999999996</c:v>
                </c:pt>
                <c:pt idx="57">
                  <c:v>6.7210000000000001</c:v>
                </c:pt>
                <c:pt idx="58">
                  <c:v>7.3029999999999999</c:v>
                </c:pt>
                <c:pt idx="59">
                  <c:v>6.3289999999999997</c:v>
                </c:pt>
                <c:pt idx="60">
                  <c:v>6.85</c:v>
                </c:pt>
                <c:pt idx="61">
                  <c:v>6.4669999999999996</c:v>
                </c:pt>
                <c:pt idx="62">
                  <c:v>6.7759999999999998</c:v>
                </c:pt>
                <c:pt idx="63">
                  <c:v>7.0330000000000004</c:v>
                </c:pt>
                <c:pt idx="64">
                  <c:v>5.83</c:v>
                </c:pt>
                <c:pt idx="65">
                  <c:v>6.21</c:v>
                </c:pt>
                <c:pt idx="66">
                  <c:v>6.6059999999999999</c:v>
                </c:pt>
                <c:pt idx="67">
                  <c:v>6.9770000000000003</c:v>
                </c:pt>
                <c:pt idx="68">
                  <c:v>6.1639999999999997</c:v>
                </c:pt>
                <c:pt idx="69">
                  <c:v>5.08</c:v>
                </c:pt>
                <c:pt idx="70">
                  <c:v>5.05</c:v>
                </c:pt>
                <c:pt idx="71">
                  <c:v>5.0999999999999996</c:v>
                </c:pt>
                <c:pt idx="72">
                  <c:v>5.25</c:v>
                </c:pt>
                <c:pt idx="73">
                  <c:v>6.27</c:v>
                </c:pt>
                <c:pt idx="74">
                  <c:v>6.83</c:v>
                </c:pt>
                <c:pt idx="75">
                  <c:v>5.8</c:v>
                </c:pt>
                <c:pt idx="76">
                  <c:v>6.6</c:v>
                </c:pt>
                <c:pt idx="77">
                  <c:v>6.2</c:v>
                </c:pt>
                <c:pt idx="78">
                  <c:v>6.2</c:v>
                </c:pt>
                <c:pt idx="79">
                  <c:v>6.5</c:v>
                </c:pt>
                <c:pt idx="80">
                  <c:v>6.42</c:v>
                </c:pt>
                <c:pt idx="81">
                  <c:v>5.8</c:v>
                </c:pt>
                <c:pt idx="82">
                  <c:v>5.48</c:v>
                </c:pt>
                <c:pt idx="83">
                  <c:v>5.86</c:v>
                </c:pt>
                <c:pt idx="84">
                  <c:v>6.11</c:v>
                </c:pt>
                <c:pt idx="85">
                  <c:v>5.63</c:v>
                </c:pt>
                <c:pt idx="86">
                  <c:v>5.69</c:v>
                </c:pt>
                <c:pt idx="87">
                  <c:v>5.74</c:v>
                </c:pt>
                <c:pt idx="88">
                  <c:v>6.3</c:v>
                </c:pt>
                <c:pt idx="89">
                  <c:v>5.74</c:v>
                </c:pt>
                <c:pt idx="90">
                  <c:v>5.95</c:v>
                </c:pt>
                <c:pt idx="91">
                  <c:v>5.47</c:v>
                </c:pt>
                <c:pt idx="92">
                  <c:v>5.85</c:v>
                </c:pt>
                <c:pt idx="93">
                  <c:v>5.48</c:v>
                </c:pt>
                <c:pt idx="94">
                  <c:v>5.51</c:v>
                </c:pt>
                <c:pt idx="95">
                  <c:v>5.48</c:v>
                </c:pt>
                <c:pt idx="96">
                  <c:v>5.43</c:v>
                </c:pt>
                <c:pt idx="97">
                  <c:v>6.5229999999999997</c:v>
                </c:pt>
                <c:pt idx="98">
                  <c:v>6.6109999999999998</c:v>
                </c:pt>
                <c:pt idx="99">
                  <c:v>7.891</c:v>
                </c:pt>
                <c:pt idx="100">
                  <c:v>5.9</c:v>
                </c:pt>
                <c:pt idx="101">
                  <c:v>8.234</c:v>
                </c:pt>
                <c:pt idx="102">
                  <c:v>7.1050000000000004</c:v>
                </c:pt>
                <c:pt idx="103">
                  <c:v>7.3159999999999998</c:v>
                </c:pt>
                <c:pt idx="104">
                  <c:v>6.9429999999999996</c:v>
                </c:pt>
                <c:pt idx="105">
                  <c:v>6.4189999999999996</c:v>
                </c:pt>
                <c:pt idx="106">
                  <c:v>6.3230000000000004</c:v>
                </c:pt>
                <c:pt idx="107">
                  <c:v>6.2549999999999999</c:v>
                </c:pt>
                <c:pt idx="108">
                  <c:v>6.282</c:v>
                </c:pt>
                <c:pt idx="109">
                  <c:v>6.157</c:v>
                </c:pt>
                <c:pt idx="110">
                  <c:v>6.3220000000000001</c:v>
                </c:pt>
                <c:pt idx="111">
                  <c:v>5.9240000000000004</c:v>
                </c:pt>
                <c:pt idx="112">
                  <c:v>5.8369999999999997</c:v>
                </c:pt>
                <c:pt idx="113">
                  <c:v>5.8029999999999999</c:v>
                </c:pt>
                <c:pt idx="114">
                  <c:v>6.0949999999999998</c:v>
                </c:pt>
                <c:pt idx="115">
                  <c:v>6.2450000000000001</c:v>
                </c:pt>
                <c:pt idx="116">
                  <c:v>6.2229999999999999</c:v>
                </c:pt>
                <c:pt idx="117">
                  <c:v>5.9550000000000001</c:v>
                </c:pt>
                <c:pt idx="118">
                  <c:v>6.3949999999999996</c:v>
                </c:pt>
                <c:pt idx="119">
                  <c:v>6.9459999999999997</c:v>
                </c:pt>
                <c:pt idx="120">
                  <c:v>5.66</c:v>
                </c:pt>
                <c:pt idx="121">
                  <c:v>6.4619999999999997</c:v>
                </c:pt>
                <c:pt idx="122">
                  <c:v>6.077</c:v>
                </c:pt>
                <c:pt idx="123">
                  <c:v>5.71</c:v>
                </c:pt>
                <c:pt idx="124">
                  <c:v>7.7549999999999999</c:v>
                </c:pt>
                <c:pt idx="125">
                  <c:v>7.1310000000000002</c:v>
                </c:pt>
                <c:pt idx="126">
                  <c:v>7.4139999999999997</c:v>
                </c:pt>
                <c:pt idx="127">
                  <c:v>6.83</c:v>
                </c:pt>
                <c:pt idx="128">
                  <c:v>6.8</c:v>
                </c:pt>
                <c:pt idx="129">
                  <c:v>7.9</c:v>
                </c:pt>
                <c:pt idx="130">
                  <c:v>7.83</c:v>
                </c:pt>
                <c:pt idx="131">
                  <c:v>8.0500000000000007</c:v>
                </c:pt>
                <c:pt idx="132">
                  <c:v>7.82</c:v>
                </c:pt>
                <c:pt idx="133">
                  <c:v>5.91</c:v>
                </c:pt>
                <c:pt idx="134">
                  <c:v>6.7</c:v>
                </c:pt>
                <c:pt idx="135">
                  <c:v>5.48</c:v>
                </c:pt>
                <c:pt idx="136">
                  <c:v>5.008</c:v>
                </c:pt>
                <c:pt idx="137">
                  <c:v>5.3310000000000004</c:v>
                </c:pt>
                <c:pt idx="138">
                  <c:v>5.5250000000000004</c:v>
                </c:pt>
                <c:pt idx="139">
                  <c:v>5.9939999999999998</c:v>
                </c:pt>
                <c:pt idx="140">
                  <c:v>5.4409999999999998</c:v>
                </c:pt>
                <c:pt idx="141">
                  <c:v>5.4139999999999997</c:v>
                </c:pt>
                <c:pt idx="142">
                  <c:v>5.9089999999999998</c:v>
                </c:pt>
                <c:pt idx="143">
                  <c:v>7.3090000000000002</c:v>
                </c:pt>
                <c:pt idx="144">
                  <c:v>6.4859999999999998</c:v>
                </c:pt>
                <c:pt idx="145">
                  <c:v>6.258</c:v>
                </c:pt>
                <c:pt idx="146">
                  <c:v>6.4320000000000004</c:v>
                </c:pt>
                <c:pt idx="147">
                  <c:v>5.7939999999999996</c:v>
                </c:pt>
                <c:pt idx="148">
                  <c:v>6.2519999999999998</c:v>
                </c:pt>
                <c:pt idx="149">
                  <c:v>7.4370000000000003</c:v>
                </c:pt>
                <c:pt idx="150">
                  <c:v>6.8239999999999998</c:v>
                </c:pt>
                <c:pt idx="151">
                  <c:v>7.51</c:v>
                </c:pt>
                <c:pt idx="152">
                  <c:v>8.1120000000000001</c:v>
                </c:pt>
                <c:pt idx="153">
                  <c:v>7.4379999999999997</c:v>
                </c:pt>
                <c:pt idx="154">
                  <c:v>7.4489999999999998</c:v>
                </c:pt>
                <c:pt idx="155">
                  <c:v>7.4580000000000002</c:v>
                </c:pt>
                <c:pt idx="156">
                  <c:v>7.2670000000000003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91520"/>
        <c:axId val="90784128"/>
      </c:scatterChart>
      <c:valAx>
        <c:axId val="90491520"/>
        <c:scaling>
          <c:orientation val="minMax"/>
          <c:max val="70"/>
          <c:min val="2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784128"/>
        <c:crosses val="autoZero"/>
        <c:crossBetween val="midCat"/>
        <c:majorUnit val="10"/>
      </c:valAx>
      <c:valAx>
        <c:axId val="90784128"/>
        <c:scaling>
          <c:orientation val="minMax"/>
          <c:max val="10"/>
          <c:min val="4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491520"/>
        <c:crosses val="autoZero"/>
        <c:crossBetween val="midCat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9.6208736103109066E-2"/>
                  <c:y val="0.43528640315309425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litarena!$I$2:$I$47</c:f>
              <c:numCache>
                <c:formatCode>General</c:formatCode>
                <c:ptCount val="46"/>
                <c:pt idx="0">
                  <c:v>68.2</c:v>
                </c:pt>
                <c:pt idx="1">
                  <c:v>70</c:v>
                </c:pt>
                <c:pt idx="2">
                  <c:v>72.400000000000006</c:v>
                </c:pt>
                <c:pt idx="3">
                  <c:v>52</c:v>
                </c:pt>
                <c:pt idx="4">
                  <c:v>65</c:v>
                </c:pt>
                <c:pt idx="5">
                  <c:v>60.5</c:v>
                </c:pt>
                <c:pt idx="6">
                  <c:v>67.8</c:v>
                </c:pt>
                <c:pt idx="7">
                  <c:v>83</c:v>
                </c:pt>
                <c:pt idx="8">
                  <c:v>44.8</c:v>
                </c:pt>
                <c:pt idx="9">
                  <c:v>49.2</c:v>
                </c:pt>
                <c:pt idx="10">
                  <c:v>91</c:v>
                </c:pt>
                <c:pt idx="11">
                  <c:v>82.85</c:v>
                </c:pt>
                <c:pt idx="12">
                  <c:v>62.7</c:v>
                </c:pt>
                <c:pt idx="13">
                  <c:v>64.099999999999994</c:v>
                </c:pt>
                <c:pt idx="14">
                  <c:v>46.8</c:v>
                </c:pt>
                <c:pt idx="15">
                  <c:v>63.3</c:v>
                </c:pt>
                <c:pt idx="16">
                  <c:v>49.2</c:v>
                </c:pt>
                <c:pt idx="17">
                  <c:v>80.7</c:v>
                </c:pt>
                <c:pt idx="18">
                  <c:v>51.1</c:v>
                </c:pt>
                <c:pt idx="19">
                  <c:v>66.2</c:v>
                </c:pt>
                <c:pt idx="20">
                  <c:v>65</c:v>
                </c:pt>
                <c:pt idx="21">
                  <c:v>66.7</c:v>
                </c:pt>
                <c:pt idx="22">
                  <c:v>65.3</c:v>
                </c:pt>
                <c:pt idx="23">
                  <c:v>66.5</c:v>
                </c:pt>
                <c:pt idx="24">
                  <c:v>49.1</c:v>
                </c:pt>
                <c:pt idx="25">
                  <c:v>80.400000000000006</c:v>
                </c:pt>
                <c:pt idx="26">
                  <c:v>61.8</c:v>
                </c:pt>
                <c:pt idx="27">
                  <c:v>65.400000000000006</c:v>
                </c:pt>
                <c:pt idx="28">
                  <c:v>69.5</c:v>
                </c:pt>
                <c:pt idx="29">
                  <c:v>66.900000000000006</c:v>
                </c:pt>
                <c:pt idx="30">
                  <c:v>62.6</c:v>
                </c:pt>
                <c:pt idx="31">
                  <c:v>67.2</c:v>
                </c:pt>
                <c:pt idx="32">
                  <c:v>65.8</c:v>
                </c:pt>
                <c:pt idx="33">
                  <c:v>83</c:v>
                </c:pt>
                <c:pt idx="34">
                  <c:v>53.7</c:v>
                </c:pt>
                <c:pt idx="35">
                  <c:v>60.53</c:v>
                </c:pt>
                <c:pt idx="36">
                  <c:v>66</c:v>
                </c:pt>
                <c:pt idx="37">
                  <c:v>59.6</c:v>
                </c:pt>
                <c:pt idx="38">
                  <c:v>66</c:v>
                </c:pt>
                <c:pt idx="39">
                  <c:v>60</c:v>
                </c:pt>
                <c:pt idx="40">
                  <c:v>71.8</c:v>
                </c:pt>
                <c:pt idx="41">
                  <c:v>67.3</c:v>
                </c:pt>
                <c:pt idx="42">
                  <c:v>68.900000000000006</c:v>
                </c:pt>
                <c:pt idx="43">
                  <c:v>69.5</c:v>
                </c:pt>
                <c:pt idx="44">
                  <c:v>69.2</c:v>
                </c:pt>
                <c:pt idx="45">
                  <c:v>61.290000000000006</c:v>
                </c:pt>
              </c:numCache>
            </c:numRef>
          </c:xVal>
          <c:yVal>
            <c:numRef>
              <c:f>litarena!$J$2:$J$47</c:f>
              <c:numCache>
                <c:formatCode>0.0</c:formatCode>
                <c:ptCount val="46"/>
                <c:pt idx="0">
                  <c:v>6</c:v>
                </c:pt>
                <c:pt idx="1">
                  <c:v>6</c:v>
                </c:pt>
                <c:pt idx="2">
                  <c:v>6.2</c:v>
                </c:pt>
                <c:pt idx="3">
                  <c:v>4.5999999999999996</c:v>
                </c:pt>
                <c:pt idx="4">
                  <c:v>5.7</c:v>
                </c:pt>
                <c:pt idx="5">
                  <c:v>5.0999999999999996</c:v>
                </c:pt>
                <c:pt idx="6">
                  <c:v>5.6</c:v>
                </c:pt>
                <c:pt idx="7">
                  <c:v>6.6</c:v>
                </c:pt>
                <c:pt idx="8">
                  <c:v>4.8</c:v>
                </c:pt>
                <c:pt idx="9">
                  <c:v>5</c:v>
                </c:pt>
                <c:pt idx="10">
                  <c:v>6.6</c:v>
                </c:pt>
                <c:pt idx="11">
                  <c:v>6.8</c:v>
                </c:pt>
                <c:pt idx="12">
                  <c:v>6.1</c:v>
                </c:pt>
                <c:pt idx="13">
                  <c:v>6.2</c:v>
                </c:pt>
                <c:pt idx="14">
                  <c:v>5</c:v>
                </c:pt>
                <c:pt idx="15">
                  <c:v>6</c:v>
                </c:pt>
                <c:pt idx="16">
                  <c:v>5.0999999999999996</c:v>
                </c:pt>
                <c:pt idx="17">
                  <c:v>6.7</c:v>
                </c:pt>
                <c:pt idx="18">
                  <c:v>5.3</c:v>
                </c:pt>
                <c:pt idx="19">
                  <c:v>6.3</c:v>
                </c:pt>
                <c:pt idx="20">
                  <c:v>6.2</c:v>
                </c:pt>
                <c:pt idx="21">
                  <c:v>6.2</c:v>
                </c:pt>
                <c:pt idx="22">
                  <c:v>6.3</c:v>
                </c:pt>
                <c:pt idx="23">
                  <c:v>6</c:v>
                </c:pt>
                <c:pt idx="24">
                  <c:v>5.0999999999999996</c:v>
                </c:pt>
                <c:pt idx="25">
                  <c:v>6.1</c:v>
                </c:pt>
                <c:pt idx="26">
                  <c:v>5.9</c:v>
                </c:pt>
                <c:pt idx="27">
                  <c:v>5.4</c:v>
                </c:pt>
                <c:pt idx="28">
                  <c:v>5.9</c:v>
                </c:pt>
                <c:pt idx="29">
                  <c:v>6.2</c:v>
                </c:pt>
                <c:pt idx="30">
                  <c:v>6.3</c:v>
                </c:pt>
                <c:pt idx="31">
                  <c:v>5.9</c:v>
                </c:pt>
                <c:pt idx="32">
                  <c:v>5.9</c:v>
                </c:pt>
                <c:pt idx="33">
                  <c:v>6.4</c:v>
                </c:pt>
                <c:pt idx="34">
                  <c:v>5.0999999999999996</c:v>
                </c:pt>
                <c:pt idx="35">
                  <c:v>6.2</c:v>
                </c:pt>
                <c:pt idx="36">
                  <c:v>5.7</c:v>
                </c:pt>
                <c:pt idx="37">
                  <c:v>5.3</c:v>
                </c:pt>
                <c:pt idx="38">
                  <c:v>5.7</c:v>
                </c:pt>
                <c:pt idx="39">
                  <c:v>5.3</c:v>
                </c:pt>
                <c:pt idx="40">
                  <c:v>6.2</c:v>
                </c:pt>
                <c:pt idx="41">
                  <c:v>6.4</c:v>
                </c:pt>
                <c:pt idx="42">
                  <c:v>5.9</c:v>
                </c:pt>
                <c:pt idx="43">
                  <c:v>6.3</c:v>
                </c:pt>
                <c:pt idx="44">
                  <c:v>6.1</c:v>
                </c:pt>
                <c:pt idx="45">
                  <c:v>5.7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236544"/>
        <c:axId val="126238080"/>
      </c:scatterChart>
      <c:valAx>
        <c:axId val="126236544"/>
        <c:scaling>
          <c:orientation val="minMax"/>
          <c:max val="100"/>
          <c:min val="4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238080"/>
        <c:crosses val="autoZero"/>
        <c:crossBetween val="midCat"/>
      </c:valAx>
      <c:valAx>
        <c:axId val="126238080"/>
        <c:scaling>
          <c:orientation val="minMax"/>
          <c:max val="7.5"/>
          <c:min val="4"/>
        </c:scaling>
        <c:delete val="0"/>
        <c:axPos val="l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23654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91763555013902E-2"/>
          <c:y val="5.5167799677214302E-2"/>
          <c:w val="0.86576989485275602"/>
          <c:h val="0.8423599641508230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9.3507384896643495E-2"/>
                  <c:y val="0.4895477242174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rosamacula!$F$2:$F$94</c:f>
              <c:numCache>
                <c:formatCode>General</c:formatCode>
                <c:ptCount val="93"/>
                <c:pt idx="0">
                  <c:v>26</c:v>
                </c:pt>
                <c:pt idx="1">
                  <c:v>22</c:v>
                </c:pt>
                <c:pt idx="2">
                  <c:v>20</c:v>
                </c:pt>
                <c:pt idx="3">
                  <c:v>23.5</c:v>
                </c:pt>
                <c:pt idx="4">
                  <c:v>19.5</c:v>
                </c:pt>
                <c:pt idx="5">
                  <c:v>27.2</c:v>
                </c:pt>
                <c:pt idx="6">
                  <c:v>24</c:v>
                </c:pt>
                <c:pt idx="7">
                  <c:v>19.7</c:v>
                </c:pt>
                <c:pt idx="8">
                  <c:v>16</c:v>
                </c:pt>
                <c:pt idx="9">
                  <c:v>17</c:v>
                </c:pt>
                <c:pt idx="10">
                  <c:v>21.5</c:v>
                </c:pt>
                <c:pt idx="11">
                  <c:v>26</c:v>
                </c:pt>
                <c:pt idx="12">
                  <c:v>31.5</c:v>
                </c:pt>
                <c:pt idx="13">
                  <c:v>25.7</c:v>
                </c:pt>
                <c:pt idx="14">
                  <c:v>21.5</c:v>
                </c:pt>
                <c:pt idx="15">
                  <c:v>21.5</c:v>
                </c:pt>
                <c:pt idx="16">
                  <c:v>29</c:v>
                </c:pt>
                <c:pt idx="17">
                  <c:v>19.2</c:v>
                </c:pt>
                <c:pt idx="18">
                  <c:v>23.5</c:v>
                </c:pt>
                <c:pt idx="19">
                  <c:v>27</c:v>
                </c:pt>
                <c:pt idx="20">
                  <c:v>23.2</c:v>
                </c:pt>
                <c:pt idx="21">
                  <c:v>23.7</c:v>
                </c:pt>
                <c:pt idx="22">
                  <c:v>19</c:v>
                </c:pt>
                <c:pt idx="23">
                  <c:v>21.7</c:v>
                </c:pt>
                <c:pt idx="24">
                  <c:v>26</c:v>
                </c:pt>
                <c:pt idx="25">
                  <c:v>23.7</c:v>
                </c:pt>
                <c:pt idx="26">
                  <c:v>19.5</c:v>
                </c:pt>
                <c:pt idx="27">
                  <c:v>21.5</c:v>
                </c:pt>
                <c:pt idx="28">
                  <c:v>26</c:v>
                </c:pt>
                <c:pt idx="29">
                  <c:v>25.5</c:v>
                </c:pt>
                <c:pt idx="30">
                  <c:v>29</c:v>
                </c:pt>
                <c:pt idx="31">
                  <c:v>19</c:v>
                </c:pt>
                <c:pt idx="32">
                  <c:v>23.5</c:v>
                </c:pt>
                <c:pt idx="33">
                  <c:v>27</c:v>
                </c:pt>
                <c:pt idx="34">
                  <c:v>27</c:v>
                </c:pt>
                <c:pt idx="35">
                  <c:v>26.7</c:v>
                </c:pt>
                <c:pt idx="36">
                  <c:v>26.7</c:v>
                </c:pt>
                <c:pt idx="37">
                  <c:v>28.2</c:v>
                </c:pt>
                <c:pt idx="38">
                  <c:v>27.7</c:v>
                </c:pt>
                <c:pt idx="39">
                  <c:v>27.2</c:v>
                </c:pt>
                <c:pt idx="40">
                  <c:v>26.5</c:v>
                </c:pt>
                <c:pt idx="41">
                  <c:v>27</c:v>
                </c:pt>
                <c:pt idx="42">
                  <c:v>26.6</c:v>
                </c:pt>
                <c:pt idx="43">
                  <c:v>26.8</c:v>
                </c:pt>
                <c:pt idx="44">
                  <c:v>26.8</c:v>
                </c:pt>
                <c:pt idx="45">
                  <c:v>26.1</c:v>
                </c:pt>
                <c:pt idx="46">
                  <c:v>27</c:v>
                </c:pt>
                <c:pt idx="47">
                  <c:v>24.6</c:v>
                </c:pt>
                <c:pt idx="48">
                  <c:v>19.3</c:v>
                </c:pt>
                <c:pt idx="49">
                  <c:v>25</c:v>
                </c:pt>
                <c:pt idx="50">
                  <c:v>25.3</c:v>
                </c:pt>
                <c:pt idx="51">
                  <c:v>24</c:v>
                </c:pt>
                <c:pt idx="52">
                  <c:v>15</c:v>
                </c:pt>
                <c:pt idx="53">
                  <c:v>15</c:v>
                </c:pt>
                <c:pt idx="54">
                  <c:v>19</c:v>
                </c:pt>
                <c:pt idx="55">
                  <c:v>17.5</c:v>
                </c:pt>
                <c:pt idx="56">
                  <c:v>18.5</c:v>
                </c:pt>
                <c:pt idx="57">
                  <c:v>23.8</c:v>
                </c:pt>
                <c:pt idx="58">
                  <c:v>23.8</c:v>
                </c:pt>
                <c:pt idx="59">
                  <c:v>24</c:v>
                </c:pt>
                <c:pt idx="60">
                  <c:v>22.5</c:v>
                </c:pt>
                <c:pt idx="61">
                  <c:v>23</c:v>
                </c:pt>
                <c:pt idx="62">
                  <c:v>20.6</c:v>
                </c:pt>
                <c:pt idx="63">
                  <c:v>21.3</c:v>
                </c:pt>
                <c:pt idx="64">
                  <c:v>21.4</c:v>
                </c:pt>
                <c:pt idx="65">
                  <c:v>23.5</c:v>
                </c:pt>
                <c:pt idx="66">
                  <c:v>23.5</c:v>
                </c:pt>
                <c:pt idx="67">
                  <c:v>22</c:v>
                </c:pt>
                <c:pt idx="68">
                  <c:v>22</c:v>
                </c:pt>
                <c:pt idx="69">
                  <c:v>20.5</c:v>
                </c:pt>
                <c:pt idx="70">
                  <c:v>25.5</c:v>
                </c:pt>
                <c:pt idx="71">
                  <c:v>25</c:v>
                </c:pt>
                <c:pt idx="72">
                  <c:v>25.8</c:v>
                </c:pt>
                <c:pt idx="73">
                  <c:v>25.5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23</c:v>
                </c:pt>
                <c:pt idx="79">
                  <c:v>25</c:v>
                </c:pt>
                <c:pt idx="80">
                  <c:v>22.2</c:v>
                </c:pt>
                <c:pt idx="81">
                  <c:v>22.2</c:v>
                </c:pt>
                <c:pt idx="82">
                  <c:v>27.8</c:v>
                </c:pt>
                <c:pt idx="83">
                  <c:v>23.8</c:v>
                </c:pt>
                <c:pt idx="84">
                  <c:v>26.8</c:v>
                </c:pt>
                <c:pt idx="85">
                  <c:v>24</c:v>
                </c:pt>
                <c:pt idx="86">
                  <c:v>29.2</c:v>
                </c:pt>
                <c:pt idx="87">
                  <c:v>26.7</c:v>
                </c:pt>
                <c:pt idx="88">
                  <c:v>27.8</c:v>
                </c:pt>
                <c:pt idx="89">
                  <c:v>18.399999999999999</c:v>
                </c:pt>
                <c:pt idx="90">
                  <c:v>17.600000000000001</c:v>
                </c:pt>
                <c:pt idx="91">
                  <c:v>26.6</c:v>
                </c:pt>
                <c:pt idx="92">
                  <c:v>22.5</c:v>
                </c:pt>
              </c:numCache>
            </c:numRef>
          </c:xVal>
          <c:yVal>
            <c:numRef>
              <c:f>rosamacula!$G$2:$G$94</c:f>
              <c:numCache>
                <c:formatCode>General</c:formatCode>
                <c:ptCount val="93"/>
                <c:pt idx="0">
                  <c:v>65.599999999999994</c:v>
                </c:pt>
                <c:pt idx="1">
                  <c:v>60</c:v>
                </c:pt>
                <c:pt idx="2">
                  <c:v>44.1</c:v>
                </c:pt>
                <c:pt idx="3">
                  <c:v>60.6</c:v>
                </c:pt>
                <c:pt idx="4">
                  <c:v>46.6</c:v>
                </c:pt>
                <c:pt idx="5">
                  <c:v>70.099999999999994</c:v>
                </c:pt>
                <c:pt idx="6">
                  <c:v>63.5</c:v>
                </c:pt>
                <c:pt idx="7">
                  <c:v>49.8</c:v>
                </c:pt>
                <c:pt idx="8">
                  <c:v>35.5</c:v>
                </c:pt>
                <c:pt idx="9">
                  <c:v>42.3</c:v>
                </c:pt>
                <c:pt idx="10">
                  <c:v>56</c:v>
                </c:pt>
                <c:pt idx="11">
                  <c:v>67.3</c:v>
                </c:pt>
                <c:pt idx="12">
                  <c:v>81</c:v>
                </c:pt>
                <c:pt idx="13">
                  <c:v>66.7</c:v>
                </c:pt>
                <c:pt idx="14">
                  <c:v>55</c:v>
                </c:pt>
                <c:pt idx="15">
                  <c:v>55.2</c:v>
                </c:pt>
                <c:pt idx="16">
                  <c:v>75.400000000000006</c:v>
                </c:pt>
                <c:pt idx="17">
                  <c:v>48.6</c:v>
                </c:pt>
                <c:pt idx="18">
                  <c:v>62</c:v>
                </c:pt>
                <c:pt idx="19">
                  <c:v>69.8</c:v>
                </c:pt>
                <c:pt idx="20">
                  <c:v>61.4</c:v>
                </c:pt>
                <c:pt idx="21">
                  <c:v>63.6</c:v>
                </c:pt>
                <c:pt idx="22">
                  <c:v>49.4</c:v>
                </c:pt>
                <c:pt idx="23">
                  <c:v>56.4</c:v>
                </c:pt>
                <c:pt idx="24">
                  <c:v>67.599999999999994</c:v>
                </c:pt>
                <c:pt idx="25">
                  <c:v>64</c:v>
                </c:pt>
                <c:pt idx="26">
                  <c:v>49.4</c:v>
                </c:pt>
                <c:pt idx="27">
                  <c:v>55.7</c:v>
                </c:pt>
                <c:pt idx="28">
                  <c:v>67.2</c:v>
                </c:pt>
                <c:pt idx="29">
                  <c:v>68</c:v>
                </c:pt>
                <c:pt idx="30">
                  <c:v>74.2</c:v>
                </c:pt>
                <c:pt idx="31">
                  <c:v>48.2</c:v>
                </c:pt>
                <c:pt idx="32">
                  <c:v>62.5</c:v>
                </c:pt>
                <c:pt idx="33">
                  <c:v>70</c:v>
                </c:pt>
                <c:pt idx="34">
                  <c:v>71.7</c:v>
                </c:pt>
                <c:pt idx="35">
                  <c:v>71.8</c:v>
                </c:pt>
                <c:pt idx="36">
                  <c:v>72.2</c:v>
                </c:pt>
                <c:pt idx="37">
                  <c:v>75.400000000000006</c:v>
                </c:pt>
                <c:pt idx="38">
                  <c:v>74.5</c:v>
                </c:pt>
                <c:pt idx="39">
                  <c:v>73.099999999999994</c:v>
                </c:pt>
                <c:pt idx="40">
                  <c:v>72.400000000000006</c:v>
                </c:pt>
                <c:pt idx="41">
                  <c:v>72.2</c:v>
                </c:pt>
                <c:pt idx="42">
                  <c:v>73.099999999999994</c:v>
                </c:pt>
                <c:pt idx="43">
                  <c:v>73.400000000000006</c:v>
                </c:pt>
                <c:pt idx="44">
                  <c:v>73.599999999999994</c:v>
                </c:pt>
                <c:pt idx="45">
                  <c:v>72.8</c:v>
                </c:pt>
                <c:pt idx="46">
                  <c:v>72.3</c:v>
                </c:pt>
                <c:pt idx="47">
                  <c:v>63.2</c:v>
                </c:pt>
                <c:pt idx="48">
                  <c:v>50</c:v>
                </c:pt>
                <c:pt idx="49">
                  <c:v>66.3</c:v>
                </c:pt>
                <c:pt idx="50">
                  <c:v>68.5</c:v>
                </c:pt>
                <c:pt idx="51">
                  <c:v>62.4</c:v>
                </c:pt>
                <c:pt idx="52">
                  <c:v>35.9</c:v>
                </c:pt>
                <c:pt idx="53">
                  <c:v>35</c:v>
                </c:pt>
                <c:pt idx="54">
                  <c:v>41.7</c:v>
                </c:pt>
                <c:pt idx="55">
                  <c:v>39</c:v>
                </c:pt>
                <c:pt idx="56">
                  <c:v>41.4</c:v>
                </c:pt>
                <c:pt idx="57">
                  <c:v>57.8</c:v>
                </c:pt>
                <c:pt idx="58">
                  <c:v>58.8</c:v>
                </c:pt>
                <c:pt idx="59">
                  <c:v>58.6</c:v>
                </c:pt>
                <c:pt idx="60">
                  <c:v>47.6</c:v>
                </c:pt>
                <c:pt idx="61">
                  <c:v>60.5</c:v>
                </c:pt>
                <c:pt idx="62">
                  <c:v>48.5</c:v>
                </c:pt>
                <c:pt idx="63">
                  <c:v>52.9</c:v>
                </c:pt>
                <c:pt idx="64">
                  <c:v>51.5</c:v>
                </c:pt>
                <c:pt idx="65">
                  <c:v>58.5</c:v>
                </c:pt>
                <c:pt idx="66">
                  <c:v>61.2</c:v>
                </c:pt>
                <c:pt idx="67">
                  <c:v>57.4</c:v>
                </c:pt>
                <c:pt idx="68">
                  <c:v>55.9</c:v>
                </c:pt>
                <c:pt idx="69">
                  <c:v>49.6</c:v>
                </c:pt>
                <c:pt idx="70">
                  <c:v>63.2</c:v>
                </c:pt>
                <c:pt idx="71">
                  <c:v>65.599999999999994</c:v>
                </c:pt>
                <c:pt idx="72">
                  <c:v>64.5</c:v>
                </c:pt>
                <c:pt idx="73">
                  <c:v>66.400000000000006</c:v>
                </c:pt>
                <c:pt idx="74">
                  <c:v>64.5</c:v>
                </c:pt>
                <c:pt idx="75">
                  <c:v>61.2</c:v>
                </c:pt>
                <c:pt idx="76">
                  <c:v>63</c:v>
                </c:pt>
                <c:pt idx="77">
                  <c:v>65.900000000000006</c:v>
                </c:pt>
                <c:pt idx="78">
                  <c:v>58.6</c:v>
                </c:pt>
                <c:pt idx="79">
                  <c:v>63.5</c:v>
                </c:pt>
                <c:pt idx="80">
                  <c:v>58.4</c:v>
                </c:pt>
                <c:pt idx="81">
                  <c:v>58.9</c:v>
                </c:pt>
                <c:pt idx="82">
                  <c:v>75.400000000000006</c:v>
                </c:pt>
                <c:pt idx="83">
                  <c:v>57.3</c:v>
                </c:pt>
                <c:pt idx="84">
                  <c:v>73.400000000000006</c:v>
                </c:pt>
                <c:pt idx="85">
                  <c:v>61.6</c:v>
                </c:pt>
                <c:pt idx="86">
                  <c:v>73</c:v>
                </c:pt>
                <c:pt idx="87">
                  <c:v>65.8</c:v>
                </c:pt>
                <c:pt idx="88">
                  <c:v>73.5</c:v>
                </c:pt>
                <c:pt idx="89">
                  <c:v>43.1</c:v>
                </c:pt>
                <c:pt idx="90">
                  <c:v>41.6</c:v>
                </c:pt>
                <c:pt idx="91">
                  <c:v>62.706270627062707</c:v>
                </c:pt>
                <c:pt idx="92">
                  <c:v>51.6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414016"/>
        <c:axId val="123415552"/>
      </c:scatterChart>
      <c:valAx>
        <c:axId val="123414016"/>
        <c:scaling>
          <c:orientation val="minMax"/>
          <c:min val="1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3415552"/>
        <c:crosses val="autoZero"/>
        <c:crossBetween val="midCat"/>
      </c:valAx>
      <c:valAx>
        <c:axId val="123415552"/>
        <c:scaling>
          <c:orientation val="minMax"/>
          <c:min val="3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34140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541274731962798E-2"/>
          <c:y val="2.5035978195033299E-2"/>
          <c:w val="0.88410405221086497"/>
          <c:h val="0.8516751867555020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0.344583014079762"/>
                  <c:y val="0.2640390874217640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rosamacula!$F$67:$F$80</c:f>
              <c:numCache>
                <c:formatCode>General</c:formatCode>
                <c:ptCount val="14"/>
                <c:pt idx="0">
                  <c:v>23.5</c:v>
                </c:pt>
                <c:pt idx="1">
                  <c:v>23.5</c:v>
                </c:pt>
                <c:pt idx="2">
                  <c:v>22</c:v>
                </c:pt>
                <c:pt idx="3">
                  <c:v>22</c:v>
                </c:pt>
                <c:pt idx="4">
                  <c:v>20.5</c:v>
                </c:pt>
                <c:pt idx="5">
                  <c:v>25.5</c:v>
                </c:pt>
                <c:pt idx="6">
                  <c:v>25</c:v>
                </c:pt>
                <c:pt idx="7">
                  <c:v>25.8</c:v>
                </c:pt>
                <c:pt idx="8">
                  <c:v>25.5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23</c:v>
                </c:pt>
              </c:numCache>
            </c:numRef>
          </c:xVal>
          <c:yVal>
            <c:numRef>
              <c:f>rosamacula!$G$67:$G$80</c:f>
              <c:numCache>
                <c:formatCode>General</c:formatCode>
                <c:ptCount val="14"/>
                <c:pt idx="0">
                  <c:v>58.5</c:v>
                </c:pt>
                <c:pt idx="1">
                  <c:v>61.2</c:v>
                </c:pt>
                <c:pt idx="2">
                  <c:v>57.4</c:v>
                </c:pt>
                <c:pt idx="3">
                  <c:v>55.9</c:v>
                </c:pt>
                <c:pt idx="4">
                  <c:v>49.6</c:v>
                </c:pt>
                <c:pt idx="5">
                  <c:v>63.2</c:v>
                </c:pt>
                <c:pt idx="6">
                  <c:v>65.599999999999994</c:v>
                </c:pt>
                <c:pt idx="7">
                  <c:v>64.5</c:v>
                </c:pt>
                <c:pt idx="8">
                  <c:v>66.400000000000006</c:v>
                </c:pt>
                <c:pt idx="9">
                  <c:v>64.5</c:v>
                </c:pt>
                <c:pt idx="10">
                  <c:v>61.2</c:v>
                </c:pt>
                <c:pt idx="11">
                  <c:v>63</c:v>
                </c:pt>
                <c:pt idx="12">
                  <c:v>65.900000000000006</c:v>
                </c:pt>
                <c:pt idx="13">
                  <c:v>58.6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444224"/>
        <c:axId val="123450112"/>
      </c:scatterChart>
      <c:valAx>
        <c:axId val="123444224"/>
        <c:scaling>
          <c:orientation val="minMax"/>
          <c:max val="35"/>
          <c:min val="1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3450112"/>
        <c:crosses val="autoZero"/>
        <c:crossBetween val="midCat"/>
      </c:valAx>
      <c:valAx>
        <c:axId val="123450112"/>
        <c:scaling>
          <c:orientation val="minMax"/>
          <c:max val="90"/>
          <c:min val="3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344422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0.21463504308924899"/>
                  <c:y val="0.405818946544725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rosamacula!$F$81:$F$90</c:f>
              <c:numCache>
                <c:formatCode>General</c:formatCode>
                <c:ptCount val="10"/>
                <c:pt idx="0">
                  <c:v>25</c:v>
                </c:pt>
                <c:pt idx="1">
                  <c:v>22.2</c:v>
                </c:pt>
                <c:pt idx="2">
                  <c:v>22.2</c:v>
                </c:pt>
                <c:pt idx="3">
                  <c:v>27.8</c:v>
                </c:pt>
                <c:pt idx="4">
                  <c:v>23.8</c:v>
                </c:pt>
                <c:pt idx="5">
                  <c:v>26.8</c:v>
                </c:pt>
                <c:pt idx="6">
                  <c:v>24</c:v>
                </c:pt>
                <c:pt idx="7">
                  <c:v>29.2</c:v>
                </c:pt>
                <c:pt idx="8">
                  <c:v>26.7</c:v>
                </c:pt>
                <c:pt idx="9">
                  <c:v>27.8</c:v>
                </c:pt>
              </c:numCache>
            </c:numRef>
          </c:xVal>
          <c:yVal>
            <c:numRef>
              <c:f>rosamacula!$G$81:$G$90</c:f>
              <c:numCache>
                <c:formatCode>General</c:formatCode>
                <c:ptCount val="10"/>
                <c:pt idx="0">
                  <c:v>63.5</c:v>
                </c:pt>
                <c:pt idx="1">
                  <c:v>58.4</c:v>
                </c:pt>
                <c:pt idx="2">
                  <c:v>58.9</c:v>
                </c:pt>
                <c:pt idx="3">
                  <c:v>75.400000000000006</c:v>
                </c:pt>
                <c:pt idx="4">
                  <c:v>57.3</c:v>
                </c:pt>
                <c:pt idx="5">
                  <c:v>73.400000000000006</c:v>
                </c:pt>
                <c:pt idx="6">
                  <c:v>61.6</c:v>
                </c:pt>
                <c:pt idx="7">
                  <c:v>73</c:v>
                </c:pt>
                <c:pt idx="8">
                  <c:v>65.8</c:v>
                </c:pt>
                <c:pt idx="9">
                  <c:v>73.5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479168"/>
        <c:axId val="123480704"/>
      </c:scatterChart>
      <c:valAx>
        <c:axId val="123479168"/>
        <c:scaling>
          <c:orientation val="minMax"/>
          <c:max val="35"/>
          <c:min val="1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3480704"/>
        <c:crosses val="autoZero"/>
        <c:crossBetween val="midCat"/>
      </c:valAx>
      <c:valAx>
        <c:axId val="123480704"/>
        <c:scaling>
          <c:orientation val="minMax"/>
          <c:max val="90"/>
          <c:min val="3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347916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721795758793806E-2"/>
          <c:y val="5.5167799677214302E-2"/>
          <c:w val="0.88383970832097902"/>
          <c:h val="0.8273607465733450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6.5571113234276696E-2"/>
                  <c:y val="0.49298814920862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rosamacula!$G$2:$G$53</c:f>
              <c:numCache>
                <c:formatCode>General</c:formatCode>
                <c:ptCount val="52"/>
                <c:pt idx="0">
                  <c:v>65.599999999999994</c:v>
                </c:pt>
                <c:pt idx="1">
                  <c:v>60</c:v>
                </c:pt>
                <c:pt idx="2">
                  <c:v>44.1</c:v>
                </c:pt>
                <c:pt idx="3">
                  <c:v>60.6</c:v>
                </c:pt>
                <c:pt idx="4">
                  <c:v>46.6</c:v>
                </c:pt>
                <c:pt idx="5">
                  <c:v>70.099999999999994</c:v>
                </c:pt>
                <c:pt idx="6">
                  <c:v>63.5</c:v>
                </c:pt>
                <c:pt idx="7">
                  <c:v>49.8</c:v>
                </c:pt>
                <c:pt idx="8">
                  <c:v>35.5</c:v>
                </c:pt>
                <c:pt idx="9">
                  <c:v>42.3</c:v>
                </c:pt>
                <c:pt idx="10">
                  <c:v>56</c:v>
                </c:pt>
                <c:pt idx="11">
                  <c:v>67.3</c:v>
                </c:pt>
                <c:pt idx="12">
                  <c:v>81</c:v>
                </c:pt>
                <c:pt idx="13">
                  <c:v>66.7</c:v>
                </c:pt>
                <c:pt idx="14">
                  <c:v>55</c:v>
                </c:pt>
                <c:pt idx="15">
                  <c:v>55.2</c:v>
                </c:pt>
                <c:pt idx="16">
                  <c:v>75.400000000000006</c:v>
                </c:pt>
                <c:pt idx="17">
                  <c:v>48.6</c:v>
                </c:pt>
                <c:pt idx="18">
                  <c:v>62</c:v>
                </c:pt>
                <c:pt idx="19">
                  <c:v>69.8</c:v>
                </c:pt>
                <c:pt idx="20">
                  <c:v>61.4</c:v>
                </c:pt>
                <c:pt idx="21">
                  <c:v>63.6</c:v>
                </c:pt>
                <c:pt idx="22">
                  <c:v>49.4</c:v>
                </c:pt>
                <c:pt idx="23">
                  <c:v>56.4</c:v>
                </c:pt>
                <c:pt idx="24">
                  <c:v>67.599999999999994</c:v>
                </c:pt>
                <c:pt idx="25">
                  <c:v>64</c:v>
                </c:pt>
                <c:pt idx="26">
                  <c:v>49.4</c:v>
                </c:pt>
                <c:pt idx="27">
                  <c:v>55.7</c:v>
                </c:pt>
                <c:pt idx="28">
                  <c:v>67.2</c:v>
                </c:pt>
                <c:pt idx="29">
                  <c:v>68</c:v>
                </c:pt>
                <c:pt idx="30">
                  <c:v>74.2</c:v>
                </c:pt>
                <c:pt idx="31">
                  <c:v>48.2</c:v>
                </c:pt>
                <c:pt idx="32">
                  <c:v>62.5</c:v>
                </c:pt>
                <c:pt idx="33">
                  <c:v>70</c:v>
                </c:pt>
                <c:pt idx="34">
                  <c:v>71.7</c:v>
                </c:pt>
                <c:pt idx="35">
                  <c:v>71.8</c:v>
                </c:pt>
                <c:pt idx="36">
                  <c:v>72.2</c:v>
                </c:pt>
                <c:pt idx="37">
                  <c:v>75.400000000000006</c:v>
                </c:pt>
                <c:pt idx="38">
                  <c:v>74.5</c:v>
                </c:pt>
                <c:pt idx="39">
                  <c:v>73.099999999999994</c:v>
                </c:pt>
                <c:pt idx="40">
                  <c:v>72.400000000000006</c:v>
                </c:pt>
                <c:pt idx="41">
                  <c:v>72.2</c:v>
                </c:pt>
                <c:pt idx="42">
                  <c:v>73.099999999999994</c:v>
                </c:pt>
                <c:pt idx="43">
                  <c:v>73.400000000000006</c:v>
                </c:pt>
                <c:pt idx="44">
                  <c:v>73.599999999999994</c:v>
                </c:pt>
                <c:pt idx="45">
                  <c:v>72.8</c:v>
                </c:pt>
                <c:pt idx="46">
                  <c:v>72.3</c:v>
                </c:pt>
                <c:pt idx="47">
                  <c:v>63.2</c:v>
                </c:pt>
                <c:pt idx="48">
                  <c:v>50</c:v>
                </c:pt>
                <c:pt idx="49">
                  <c:v>66.3</c:v>
                </c:pt>
                <c:pt idx="50">
                  <c:v>68.5</c:v>
                </c:pt>
                <c:pt idx="51">
                  <c:v>62.4</c:v>
                </c:pt>
              </c:numCache>
            </c:numRef>
          </c:xVal>
          <c:yVal>
            <c:numRef>
              <c:f>rosamacula!$H$2:$H$53</c:f>
              <c:numCache>
                <c:formatCode>General</c:formatCode>
                <c:ptCount val="52"/>
                <c:pt idx="0">
                  <c:v>5.5</c:v>
                </c:pt>
                <c:pt idx="1">
                  <c:v>5.5</c:v>
                </c:pt>
                <c:pt idx="2">
                  <c:v>4.8</c:v>
                </c:pt>
                <c:pt idx="3">
                  <c:v>5.9</c:v>
                </c:pt>
                <c:pt idx="4">
                  <c:v>4.8</c:v>
                </c:pt>
                <c:pt idx="5">
                  <c:v>6.3</c:v>
                </c:pt>
                <c:pt idx="6">
                  <c:v>6.1</c:v>
                </c:pt>
                <c:pt idx="7">
                  <c:v>5.0999999999999996</c:v>
                </c:pt>
                <c:pt idx="8">
                  <c:v>4.0999999999999996</c:v>
                </c:pt>
                <c:pt idx="9">
                  <c:v>4.5999999999999996</c:v>
                </c:pt>
                <c:pt idx="10">
                  <c:v>5.6</c:v>
                </c:pt>
                <c:pt idx="11">
                  <c:v>6.2</c:v>
                </c:pt>
                <c:pt idx="12">
                  <c:v>6.2</c:v>
                </c:pt>
                <c:pt idx="13">
                  <c:v>6.9</c:v>
                </c:pt>
                <c:pt idx="14">
                  <c:v>6.1</c:v>
                </c:pt>
                <c:pt idx="15">
                  <c:v>6.1</c:v>
                </c:pt>
                <c:pt idx="16">
                  <c:v>6.4</c:v>
                </c:pt>
                <c:pt idx="17">
                  <c:v>5.6</c:v>
                </c:pt>
                <c:pt idx="18">
                  <c:v>6.1</c:v>
                </c:pt>
                <c:pt idx="19">
                  <c:v>6.4</c:v>
                </c:pt>
                <c:pt idx="20">
                  <c:v>6.1</c:v>
                </c:pt>
                <c:pt idx="21">
                  <c:v>6.3</c:v>
                </c:pt>
                <c:pt idx="22">
                  <c:v>5.2</c:v>
                </c:pt>
                <c:pt idx="23">
                  <c:v>5.7</c:v>
                </c:pt>
                <c:pt idx="24">
                  <c:v>6.3</c:v>
                </c:pt>
                <c:pt idx="25">
                  <c:v>6.2</c:v>
                </c:pt>
                <c:pt idx="26">
                  <c:v>4.9000000000000004</c:v>
                </c:pt>
                <c:pt idx="27">
                  <c:v>5.8</c:v>
                </c:pt>
                <c:pt idx="28">
                  <c:v>6.4</c:v>
                </c:pt>
                <c:pt idx="29">
                  <c:v>6.4</c:v>
                </c:pt>
                <c:pt idx="30">
                  <c:v>6.3</c:v>
                </c:pt>
                <c:pt idx="31">
                  <c:v>4.9000000000000004</c:v>
                </c:pt>
                <c:pt idx="32">
                  <c:v>5.9</c:v>
                </c:pt>
                <c:pt idx="33">
                  <c:v>6.2</c:v>
                </c:pt>
                <c:pt idx="34">
                  <c:v>7.2</c:v>
                </c:pt>
                <c:pt idx="35">
                  <c:v>7.2</c:v>
                </c:pt>
                <c:pt idx="36">
                  <c:v>7.2</c:v>
                </c:pt>
                <c:pt idx="37">
                  <c:v>7.2</c:v>
                </c:pt>
                <c:pt idx="38">
                  <c:v>7.2</c:v>
                </c:pt>
                <c:pt idx="39">
                  <c:v>7.2</c:v>
                </c:pt>
                <c:pt idx="40">
                  <c:v>7.2</c:v>
                </c:pt>
                <c:pt idx="41">
                  <c:v>7.3</c:v>
                </c:pt>
                <c:pt idx="42">
                  <c:v>7.3</c:v>
                </c:pt>
                <c:pt idx="43">
                  <c:v>7.2</c:v>
                </c:pt>
                <c:pt idx="44">
                  <c:v>7.3</c:v>
                </c:pt>
                <c:pt idx="45">
                  <c:v>7.2</c:v>
                </c:pt>
                <c:pt idx="46">
                  <c:v>6.6</c:v>
                </c:pt>
                <c:pt idx="47">
                  <c:v>6.2</c:v>
                </c:pt>
                <c:pt idx="48">
                  <c:v>5.3</c:v>
                </c:pt>
                <c:pt idx="49">
                  <c:v>5.0999999999999996</c:v>
                </c:pt>
                <c:pt idx="50">
                  <c:v>6</c:v>
                </c:pt>
                <c:pt idx="51">
                  <c:v>5.6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501568"/>
        <c:axId val="123507456"/>
      </c:scatterChart>
      <c:valAx>
        <c:axId val="123501568"/>
        <c:scaling>
          <c:orientation val="minMax"/>
          <c:min val="3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3507456"/>
        <c:crosses val="autoZero"/>
        <c:crossBetween val="midCat"/>
      </c:valAx>
      <c:valAx>
        <c:axId val="123507456"/>
        <c:scaling>
          <c:orientation val="minMax"/>
          <c:max val="8"/>
          <c:min val="3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3501568"/>
        <c:crosses val="autoZero"/>
        <c:crossBetween val="midCat"/>
        <c:majorUnit val="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645124043812199E-2"/>
          <c:y val="5.5167799677214302E-2"/>
          <c:w val="0.873916534363958"/>
          <c:h val="0.8179697202483839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5.69152888475499E-2"/>
                  <c:y val="0.574913577875936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rosamacula!$F$2:$F$53</c:f>
              <c:numCache>
                <c:formatCode>General</c:formatCode>
                <c:ptCount val="52"/>
                <c:pt idx="0">
                  <c:v>26</c:v>
                </c:pt>
                <c:pt idx="1">
                  <c:v>22</c:v>
                </c:pt>
                <c:pt idx="2">
                  <c:v>20</c:v>
                </c:pt>
                <c:pt idx="3">
                  <c:v>23.5</c:v>
                </c:pt>
                <c:pt idx="4">
                  <c:v>19.5</c:v>
                </c:pt>
                <c:pt idx="5">
                  <c:v>27.2</c:v>
                </c:pt>
                <c:pt idx="6">
                  <c:v>24</c:v>
                </c:pt>
                <c:pt idx="7">
                  <c:v>19.7</c:v>
                </c:pt>
                <c:pt idx="8">
                  <c:v>16</c:v>
                </c:pt>
                <c:pt idx="9">
                  <c:v>17</c:v>
                </c:pt>
                <c:pt idx="10">
                  <c:v>21.5</c:v>
                </c:pt>
                <c:pt idx="11">
                  <c:v>26</c:v>
                </c:pt>
                <c:pt idx="12">
                  <c:v>31.5</c:v>
                </c:pt>
                <c:pt idx="13">
                  <c:v>25.7</c:v>
                </c:pt>
                <c:pt idx="14">
                  <c:v>21.5</c:v>
                </c:pt>
                <c:pt idx="15">
                  <c:v>21.5</c:v>
                </c:pt>
                <c:pt idx="16">
                  <c:v>29</c:v>
                </c:pt>
                <c:pt idx="17">
                  <c:v>19.2</c:v>
                </c:pt>
                <c:pt idx="18">
                  <c:v>23.5</c:v>
                </c:pt>
                <c:pt idx="19">
                  <c:v>27</c:v>
                </c:pt>
                <c:pt idx="20">
                  <c:v>23.2</c:v>
                </c:pt>
                <c:pt idx="21">
                  <c:v>23.7</c:v>
                </c:pt>
                <c:pt idx="22">
                  <c:v>19</c:v>
                </c:pt>
                <c:pt idx="23">
                  <c:v>21.7</c:v>
                </c:pt>
                <c:pt idx="24">
                  <c:v>26</c:v>
                </c:pt>
                <c:pt idx="25">
                  <c:v>23.7</c:v>
                </c:pt>
                <c:pt idx="26">
                  <c:v>19.5</c:v>
                </c:pt>
                <c:pt idx="27">
                  <c:v>21.5</c:v>
                </c:pt>
                <c:pt idx="28">
                  <c:v>26</c:v>
                </c:pt>
                <c:pt idx="29">
                  <c:v>25.5</c:v>
                </c:pt>
                <c:pt idx="30">
                  <c:v>29</c:v>
                </c:pt>
                <c:pt idx="31">
                  <c:v>19</c:v>
                </c:pt>
                <c:pt idx="32">
                  <c:v>23.5</c:v>
                </c:pt>
                <c:pt idx="33">
                  <c:v>27</c:v>
                </c:pt>
                <c:pt idx="34">
                  <c:v>27</c:v>
                </c:pt>
                <c:pt idx="35">
                  <c:v>26.7</c:v>
                </c:pt>
                <c:pt idx="36">
                  <c:v>26.7</c:v>
                </c:pt>
                <c:pt idx="37">
                  <c:v>28.2</c:v>
                </c:pt>
                <c:pt idx="38">
                  <c:v>27.7</c:v>
                </c:pt>
                <c:pt idx="39">
                  <c:v>27.2</c:v>
                </c:pt>
                <c:pt idx="40">
                  <c:v>26.5</c:v>
                </c:pt>
                <c:pt idx="41">
                  <c:v>27</c:v>
                </c:pt>
                <c:pt idx="42">
                  <c:v>26.6</c:v>
                </c:pt>
                <c:pt idx="43">
                  <c:v>26.8</c:v>
                </c:pt>
                <c:pt idx="44">
                  <c:v>26.8</c:v>
                </c:pt>
                <c:pt idx="45">
                  <c:v>26.1</c:v>
                </c:pt>
                <c:pt idx="46">
                  <c:v>27</c:v>
                </c:pt>
                <c:pt idx="47">
                  <c:v>24.6</c:v>
                </c:pt>
                <c:pt idx="48">
                  <c:v>19.3</c:v>
                </c:pt>
                <c:pt idx="49">
                  <c:v>25</c:v>
                </c:pt>
                <c:pt idx="50">
                  <c:v>25.3</c:v>
                </c:pt>
                <c:pt idx="51">
                  <c:v>24</c:v>
                </c:pt>
              </c:numCache>
            </c:numRef>
          </c:xVal>
          <c:yVal>
            <c:numRef>
              <c:f>rosamacula!$G$2:$G$53</c:f>
              <c:numCache>
                <c:formatCode>General</c:formatCode>
                <c:ptCount val="52"/>
                <c:pt idx="0">
                  <c:v>65.599999999999994</c:v>
                </c:pt>
                <c:pt idx="1">
                  <c:v>60</c:v>
                </c:pt>
                <c:pt idx="2">
                  <c:v>44.1</c:v>
                </c:pt>
                <c:pt idx="3">
                  <c:v>60.6</c:v>
                </c:pt>
                <c:pt idx="4">
                  <c:v>46.6</c:v>
                </c:pt>
                <c:pt idx="5">
                  <c:v>70.099999999999994</c:v>
                </c:pt>
                <c:pt idx="6">
                  <c:v>63.5</c:v>
                </c:pt>
                <c:pt idx="7">
                  <c:v>49.8</c:v>
                </c:pt>
                <c:pt idx="8">
                  <c:v>35.5</c:v>
                </c:pt>
                <c:pt idx="9">
                  <c:v>42.3</c:v>
                </c:pt>
                <c:pt idx="10">
                  <c:v>56</c:v>
                </c:pt>
                <c:pt idx="11">
                  <c:v>67.3</c:v>
                </c:pt>
                <c:pt idx="12">
                  <c:v>81</c:v>
                </c:pt>
                <c:pt idx="13">
                  <c:v>66.7</c:v>
                </c:pt>
                <c:pt idx="14">
                  <c:v>55</c:v>
                </c:pt>
                <c:pt idx="15">
                  <c:v>55.2</c:v>
                </c:pt>
                <c:pt idx="16">
                  <c:v>75.400000000000006</c:v>
                </c:pt>
                <c:pt idx="17">
                  <c:v>48.6</c:v>
                </c:pt>
                <c:pt idx="18">
                  <c:v>62</c:v>
                </c:pt>
                <c:pt idx="19">
                  <c:v>69.8</c:v>
                </c:pt>
                <c:pt idx="20">
                  <c:v>61.4</c:v>
                </c:pt>
                <c:pt idx="21">
                  <c:v>63.6</c:v>
                </c:pt>
                <c:pt idx="22">
                  <c:v>49.4</c:v>
                </c:pt>
                <c:pt idx="23">
                  <c:v>56.4</c:v>
                </c:pt>
                <c:pt idx="24">
                  <c:v>67.599999999999994</c:v>
                </c:pt>
                <c:pt idx="25">
                  <c:v>64</c:v>
                </c:pt>
                <c:pt idx="26">
                  <c:v>49.4</c:v>
                </c:pt>
                <c:pt idx="27">
                  <c:v>55.7</c:v>
                </c:pt>
                <c:pt idx="28">
                  <c:v>67.2</c:v>
                </c:pt>
                <c:pt idx="29">
                  <c:v>68</c:v>
                </c:pt>
                <c:pt idx="30">
                  <c:v>74.2</c:v>
                </c:pt>
                <c:pt idx="31">
                  <c:v>48.2</c:v>
                </c:pt>
                <c:pt idx="32">
                  <c:v>62.5</c:v>
                </c:pt>
                <c:pt idx="33">
                  <c:v>70</c:v>
                </c:pt>
                <c:pt idx="34">
                  <c:v>71.7</c:v>
                </c:pt>
                <c:pt idx="35">
                  <c:v>71.8</c:v>
                </c:pt>
                <c:pt idx="36">
                  <c:v>72.2</c:v>
                </c:pt>
                <c:pt idx="37">
                  <c:v>75.400000000000006</c:v>
                </c:pt>
                <c:pt idx="38">
                  <c:v>74.5</c:v>
                </c:pt>
                <c:pt idx="39">
                  <c:v>73.099999999999994</c:v>
                </c:pt>
                <c:pt idx="40">
                  <c:v>72.400000000000006</c:v>
                </c:pt>
                <c:pt idx="41">
                  <c:v>72.2</c:v>
                </c:pt>
                <c:pt idx="42">
                  <c:v>73.099999999999994</c:v>
                </c:pt>
                <c:pt idx="43">
                  <c:v>73.400000000000006</c:v>
                </c:pt>
                <c:pt idx="44">
                  <c:v>73.599999999999994</c:v>
                </c:pt>
                <c:pt idx="45">
                  <c:v>72.8</c:v>
                </c:pt>
                <c:pt idx="46">
                  <c:v>72.3</c:v>
                </c:pt>
                <c:pt idx="47">
                  <c:v>63.2</c:v>
                </c:pt>
                <c:pt idx="48">
                  <c:v>50</c:v>
                </c:pt>
                <c:pt idx="49">
                  <c:v>66.3</c:v>
                </c:pt>
                <c:pt idx="50">
                  <c:v>68.5</c:v>
                </c:pt>
                <c:pt idx="51">
                  <c:v>62.4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556992"/>
        <c:axId val="123558528"/>
      </c:scatterChart>
      <c:valAx>
        <c:axId val="123556992"/>
        <c:scaling>
          <c:orientation val="minMax"/>
          <c:min val="1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3558528"/>
        <c:crosses val="autoZero"/>
        <c:crossBetween val="midCat"/>
      </c:valAx>
      <c:valAx>
        <c:axId val="123558528"/>
        <c:scaling>
          <c:orientation val="minMax"/>
          <c:min val="3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355699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720524934383204E-2"/>
          <c:y val="5.9282913709860302E-2"/>
          <c:w val="0.88417448818897704"/>
          <c:h val="0.8310719288923239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7.4344566929133896E-2"/>
                  <c:y val="0.52517319594309997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rosamacula!$G$2:$G$94</c:f>
              <c:numCache>
                <c:formatCode>General</c:formatCode>
                <c:ptCount val="93"/>
                <c:pt idx="0">
                  <c:v>65.599999999999994</c:v>
                </c:pt>
                <c:pt idx="1">
                  <c:v>60</c:v>
                </c:pt>
                <c:pt idx="2">
                  <c:v>44.1</c:v>
                </c:pt>
                <c:pt idx="3">
                  <c:v>60.6</c:v>
                </c:pt>
                <c:pt idx="4">
                  <c:v>46.6</c:v>
                </c:pt>
                <c:pt idx="5">
                  <c:v>70.099999999999994</c:v>
                </c:pt>
                <c:pt idx="6">
                  <c:v>63.5</c:v>
                </c:pt>
                <c:pt idx="7">
                  <c:v>49.8</c:v>
                </c:pt>
                <c:pt idx="8">
                  <c:v>35.5</c:v>
                </c:pt>
                <c:pt idx="9">
                  <c:v>42.3</c:v>
                </c:pt>
                <c:pt idx="10">
                  <c:v>56</c:v>
                </c:pt>
                <c:pt idx="11">
                  <c:v>67.3</c:v>
                </c:pt>
                <c:pt idx="12">
                  <c:v>81</c:v>
                </c:pt>
                <c:pt idx="13">
                  <c:v>66.7</c:v>
                </c:pt>
                <c:pt idx="14">
                  <c:v>55</c:v>
                </c:pt>
                <c:pt idx="15">
                  <c:v>55.2</c:v>
                </c:pt>
                <c:pt idx="16">
                  <c:v>75.400000000000006</c:v>
                </c:pt>
                <c:pt idx="17">
                  <c:v>48.6</c:v>
                </c:pt>
                <c:pt idx="18">
                  <c:v>62</c:v>
                </c:pt>
                <c:pt idx="19">
                  <c:v>69.8</c:v>
                </c:pt>
                <c:pt idx="20">
                  <c:v>61.4</c:v>
                </c:pt>
                <c:pt idx="21">
                  <c:v>63.6</c:v>
                </c:pt>
                <c:pt idx="22">
                  <c:v>49.4</c:v>
                </c:pt>
                <c:pt idx="23">
                  <c:v>56.4</c:v>
                </c:pt>
                <c:pt idx="24">
                  <c:v>67.599999999999994</c:v>
                </c:pt>
                <c:pt idx="25">
                  <c:v>64</c:v>
                </c:pt>
                <c:pt idx="26">
                  <c:v>49.4</c:v>
                </c:pt>
                <c:pt idx="27">
                  <c:v>55.7</c:v>
                </c:pt>
                <c:pt idx="28">
                  <c:v>67.2</c:v>
                </c:pt>
                <c:pt idx="29">
                  <c:v>68</c:v>
                </c:pt>
                <c:pt idx="30">
                  <c:v>74.2</c:v>
                </c:pt>
                <c:pt idx="31">
                  <c:v>48.2</c:v>
                </c:pt>
                <c:pt idx="32">
                  <c:v>62.5</c:v>
                </c:pt>
                <c:pt idx="33">
                  <c:v>70</c:v>
                </c:pt>
                <c:pt idx="34">
                  <c:v>71.7</c:v>
                </c:pt>
                <c:pt idx="35">
                  <c:v>71.8</c:v>
                </c:pt>
                <c:pt idx="36">
                  <c:v>72.2</c:v>
                </c:pt>
                <c:pt idx="37">
                  <c:v>75.400000000000006</c:v>
                </c:pt>
                <c:pt idx="38">
                  <c:v>74.5</c:v>
                </c:pt>
                <c:pt idx="39">
                  <c:v>73.099999999999994</c:v>
                </c:pt>
                <c:pt idx="40">
                  <c:v>72.400000000000006</c:v>
                </c:pt>
                <c:pt idx="41">
                  <c:v>72.2</c:v>
                </c:pt>
                <c:pt idx="42">
                  <c:v>73.099999999999994</c:v>
                </c:pt>
                <c:pt idx="43">
                  <c:v>73.400000000000006</c:v>
                </c:pt>
                <c:pt idx="44">
                  <c:v>73.599999999999994</c:v>
                </c:pt>
                <c:pt idx="45">
                  <c:v>72.8</c:v>
                </c:pt>
                <c:pt idx="46">
                  <c:v>72.3</c:v>
                </c:pt>
                <c:pt idx="47">
                  <c:v>63.2</c:v>
                </c:pt>
                <c:pt idx="48">
                  <c:v>50</c:v>
                </c:pt>
                <c:pt idx="49">
                  <c:v>66.3</c:v>
                </c:pt>
                <c:pt idx="50">
                  <c:v>68.5</c:v>
                </c:pt>
                <c:pt idx="51">
                  <c:v>62.4</c:v>
                </c:pt>
                <c:pt idx="52">
                  <c:v>35.9</c:v>
                </c:pt>
                <c:pt idx="53">
                  <c:v>35</c:v>
                </c:pt>
                <c:pt idx="54">
                  <c:v>41.7</c:v>
                </c:pt>
                <c:pt idx="55">
                  <c:v>39</c:v>
                </c:pt>
                <c:pt idx="56">
                  <c:v>41.4</c:v>
                </c:pt>
                <c:pt idx="57">
                  <c:v>57.8</c:v>
                </c:pt>
                <c:pt idx="58">
                  <c:v>58.8</c:v>
                </c:pt>
                <c:pt idx="59">
                  <c:v>58.6</c:v>
                </c:pt>
                <c:pt idx="60">
                  <c:v>47.6</c:v>
                </c:pt>
                <c:pt idx="61">
                  <c:v>60.5</c:v>
                </c:pt>
                <c:pt idx="62">
                  <c:v>48.5</c:v>
                </c:pt>
                <c:pt idx="63">
                  <c:v>52.9</c:v>
                </c:pt>
                <c:pt idx="64">
                  <c:v>51.5</c:v>
                </c:pt>
                <c:pt idx="65">
                  <c:v>58.5</c:v>
                </c:pt>
                <c:pt idx="66">
                  <c:v>61.2</c:v>
                </c:pt>
                <c:pt idx="67">
                  <c:v>57.4</c:v>
                </c:pt>
                <c:pt idx="68">
                  <c:v>55.9</c:v>
                </c:pt>
                <c:pt idx="69">
                  <c:v>49.6</c:v>
                </c:pt>
                <c:pt idx="70">
                  <c:v>63.2</c:v>
                </c:pt>
                <c:pt idx="71">
                  <c:v>65.599999999999994</c:v>
                </c:pt>
                <c:pt idx="72">
                  <c:v>64.5</c:v>
                </c:pt>
                <c:pt idx="73">
                  <c:v>66.400000000000006</c:v>
                </c:pt>
                <c:pt idx="74">
                  <c:v>64.5</c:v>
                </c:pt>
                <c:pt idx="75">
                  <c:v>61.2</c:v>
                </c:pt>
                <c:pt idx="76">
                  <c:v>63</c:v>
                </c:pt>
                <c:pt idx="77">
                  <c:v>65.900000000000006</c:v>
                </c:pt>
                <c:pt idx="78">
                  <c:v>58.6</c:v>
                </c:pt>
                <c:pt idx="79">
                  <c:v>63.5</c:v>
                </c:pt>
                <c:pt idx="80">
                  <c:v>58.4</c:v>
                </c:pt>
                <c:pt idx="81">
                  <c:v>58.9</c:v>
                </c:pt>
                <c:pt idx="82">
                  <c:v>75.400000000000006</c:v>
                </c:pt>
                <c:pt idx="83">
                  <c:v>57.3</c:v>
                </c:pt>
                <c:pt idx="84">
                  <c:v>73.400000000000006</c:v>
                </c:pt>
                <c:pt idx="85">
                  <c:v>61.6</c:v>
                </c:pt>
                <c:pt idx="86">
                  <c:v>73</c:v>
                </c:pt>
                <c:pt idx="87">
                  <c:v>65.8</c:v>
                </c:pt>
                <c:pt idx="88">
                  <c:v>73.5</c:v>
                </c:pt>
                <c:pt idx="89">
                  <c:v>43.1</c:v>
                </c:pt>
                <c:pt idx="90">
                  <c:v>41.6</c:v>
                </c:pt>
                <c:pt idx="91">
                  <c:v>62.706270627062707</c:v>
                </c:pt>
                <c:pt idx="92">
                  <c:v>51.6</c:v>
                </c:pt>
              </c:numCache>
            </c:numRef>
          </c:xVal>
          <c:yVal>
            <c:numRef>
              <c:f>rosamacula!$H$2:$H$94</c:f>
              <c:numCache>
                <c:formatCode>General</c:formatCode>
                <c:ptCount val="93"/>
                <c:pt idx="0">
                  <c:v>5.5</c:v>
                </c:pt>
                <c:pt idx="1">
                  <c:v>5.5</c:v>
                </c:pt>
                <c:pt idx="2">
                  <c:v>4.8</c:v>
                </c:pt>
                <c:pt idx="3">
                  <c:v>5.9</c:v>
                </c:pt>
                <c:pt idx="4">
                  <c:v>4.8</c:v>
                </c:pt>
                <c:pt idx="5">
                  <c:v>6.3</c:v>
                </c:pt>
                <c:pt idx="6">
                  <c:v>6.1</c:v>
                </c:pt>
                <c:pt idx="7">
                  <c:v>5.0999999999999996</c:v>
                </c:pt>
                <c:pt idx="8">
                  <c:v>4.0999999999999996</c:v>
                </c:pt>
                <c:pt idx="9">
                  <c:v>4.5999999999999996</c:v>
                </c:pt>
                <c:pt idx="10">
                  <c:v>5.6</c:v>
                </c:pt>
                <c:pt idx="11">
                  <c:v>6.2</c:v>
                </c:pt>
                <c:pt idx="12">
                  <c:v>6.2</c:v>
                </c:pt>
                <c:pt idx="13">
                  <c:v>6.9</c:v>
                </c:pt>
                <c:pt idx="14">
                  <c:v>6.1</c:v>
                </c:pt>
                <c:pt idx="15">
                  <c:v>6.1</c:v>
                </c:pt>
                <c:pt idx="16">
                  <c:v>6.4</c:v>
                </c:pt>
                <c:pt idx="17">
                  <c:v>5.6</c:v>
                </c:pt>
                <c:pt idx="18">
                  <c:v>6.1</c:v>
                </c:pt>
                <c:pt idx="19">
                  <c:v>6.4</c:v>
                </c:pt>
                <c:pt idx="20">
                  <c:v>6.1</c:v>
                </c:pt>
                <c:pt idx="21">
                  <c:v>6.3</c:v>
                </c:pt>
                <c:pt idx="22">
                  <c:v>5.2</c:v>
                </c:pt>
                <c:pt idx="23">
                  <c:v>5.7</c:v>
                </c:pt>
                <c:pt idx="24">
                  <c:v>6.3</c:v>
                </c:pt>
                <c:pt idx="25">
                  <c:v>6.2</c:v>
                </c:pt>
                <c:pt idx="26">
                  <c:v>4.9000000000000004</c:v>
                </c:pt>
                <c:pt idx="27">
                  <c:v>5.8</c:v>
                </c:pt>
                <c:pt idx="28">
                  <c:v>6.4</c:v>
                </c:pt>
                <c:pt idx="29">
                  <c:v>6.4</c:v>
                </c:pt>
                <c:pt idx="30">
                  <c:v>6.3</c:v>
                </c:pt>
                <c:pt idx="31">
                  <c:v>4.9000000000000004</c:v>
                </c:pt>
                <c:pt idx="32">
                  <c:v>5.9</c:v>
                </c:pt>
                <c:pt idx="33">
                  <c:v>6.2</c:v>
                </c:pt>
                <c:pt idx="34">
                  <c:v>7.2</c:v>
                </c:pt>
                <c:pt idx="35">
                  <c:v>7.2</c:v>
                </c:pt>
                <c:pt idx="36">
                  <c:v>7.2</c:v>
                </c:pt>
                <c:pt idx="37">
                  <c:v>7.2</c:v>
                </c:pt>
                <c:pt idx="38">
                  <c:v>7.2</c:v>
                </c:pt>
                <c:pt idx="39">
                  <c:v>7.2</c:v>
                </c:pt>
                <c:pt idx="40">
                  <c:v>7.2</c:v>
                </c:pt>
                <c:pt idx="41">
                  <c:v>7.3</c:v>
                </c:pt>
                <c:pt idx="42">
                  <c:v>7.3</c:v>
                </c:pt>
                <c:pt idx="43">
                  <c:v>7.2</c:v>
                </c:pt>
                <c:pt idx="44">
                  <c:v>7.3</c:v>
                </c:pt>
                <c:pt idx="45">
                  <c:v>7.2</c:v>
                </c:pt>
                <c:pt idx="46">
                  <c:v>6.6</c:v>
                </c:pt>
                <c:pt idx="47">
                  <c:v>6.2</c:v>
                </c:pt>
                <c:pt idx="48">
                  <c:v>5.3</c:v>
                </c:pt>
                <c:pt idx="49">
                  <c:v>5.0999999999999996</c:v>
                </c:pt>
                <c:pt idx="50">
                  <c:v>6</c:v>
                </c:pt>
                <c:pt idx="51">
                  <c:v>5.6</c:v>
                </c:pt>
                <c:pt idx="52">
                  <c:v>4</c:v>
                </c:pt>
                <c:pt idx="53">
                  <c:v>4.0999999999999996</c:v>
                </c:pt>
                <c:pt idx="54">
                  <c:v>4.3</c:v>
                </c:pt>
                <c:pt idx="55">
                  <c:v>4.2</c:v>
                </c:pt>
                <c:pt idx="56">
                  <c:v>4.5</c:v>
                </c:pt>
                <c:pt idx="57">
                  <c:v>5.8</c:v>
                </c:pt>
                <c:pt idx="58">
                  <c:v>5.5</c:v>
                </c:pt>
                <c:pt idx="59">
                  <c:v>5.6</c:v>
                </c:pt>
                <c:pt idx="60">
                  <c:v>4.5999999999999996</c:v>
                </c:pt>
                <c:pt idx="61">
                  <c:v>5.8</c:v>
                </c:pt>
                <c:pt idx="62">
                  <c:v>5.3</c:v>
                </c:pt>
                <c:pt idx="63">
                  <c:v>5.6</c:v>
                </c:pt>
                <c:pt idx="64">
                  <c:v>5.5</c:v>
                </c:pt>
                <c:pt idx="65">
                  <c:v>5.8</c:v>
                </c:pt>
                <c:pt idx="66">
                  <c:v>6</c:v>
                </c:pt>
                <c:pt idx="67">
                  <c:v>5.5</c:v>
                </c:pt>
                <c:pt idx="68">
                  <c:v>5.6</c:v>
                </c:pt>
                <c:pt idx="69">
                  <c:v>5.4</c:v>
                </c:pt>
                <c:pt idx="70">
                  <c:v>6.3</c:v>
                </c:pt>
                <c:pt idx="71">
                  <c:v>6.1</c:v>
                </c:pt>
                <c:pt idx="72">
                  <c:v>6</c:v>
                </c:pt>
                <c:pt idx="73">
                  <c:v>6.2</c:v>
                </c:pt>
                <c:pt idx="74">
                  <c:v>6</c:v>
                </c:pt>
                <c:pt idx="75">
                  <c:v>6.4</c:v>
                </c:pt>
                <c:pt idx="76">
                  <c:v>6.3</c:v>
                </c:pt>
                <c:pt idx="77">
                  <c:v>6.2</c:v>
                </c:pt>
                <c:pt idx="78">
                  <c:v>5.8</c:v>
                </c:pt>
                <c:pt idx="79">
                  <c:v>6.6</c:v>
                </c:pt>
                <c:pt idx="80">
                  <c:v>6</c:v>
                </c:pt>
                <c:pt idx="81">
                  <c:v>5.8</c:v>
                </c:pt>
                <c:pt idx="82">
                  <c:v>6.9</c:v>
                </c:pt>
                <c:pt idx="83">
                  <c:v>6.3</c:v>
                </c:pt>
                <c:pt idx="84">
                  <c:v>6.9</c:v>
                </c:pt>
                <c:pt idx="85">
                  <c:v>5.8</c:v>
                </c:pt>
                <c:pt idx="86">
                  <c:v>6.3</c:v>
                </c:pt>
                <c:pt idx="87">
                  <c:v>6.2</c:v>
                </c:pt>
                <c:pt idx="88">
                  <c:v>6.7</c:v>
                </c:pt>
                <c:pt idx="89">
                  <c:v>4.5</c:v>
                </c:pt>
                <c:pt idx="90">
                  <c:v>4.3879999999999999</c:v>
                </c:pt>
                <c:pt idx="91">
                  <c:v>5.8940000000000001</c:v>
                </c:pt>
                <c:pt idx="92">
                  <c:v>5.22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596800"/>
        <c:axId val="123598336"/>
      </c:scatterChart>
      <c:valAx>
        <c:axId val="123596800"/>
        <c:scaling>
          <c:orientation val="minMax"/>
          <c:min val="3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3598336"/>
        <c:crosses val="autoZero"/>
        <c:crossBetween val="midCat"/>
      </c:valAx>
      <c:valAx>
        <c:axId val="123598336"/>
        <c:scaling>
          <c:orientation val="minMax"/>
          <c:min val="3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3596800"/>
        <c:crosses val="autoZero"/>
        <c:crossBetween val="midCat"/>
        <c:majorUnit val="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21062992125984"/>
          <c:y val="6.0659813356663747E-2"/>
          <c:w val="0.83615748031496062"/>
          <c:h val="0.7756019477828429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15818219597550306"/>
                  <c:y val="0.28989363171708799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fultoni!$F$2:$F$23</c:f>
              <c:numCache>
                <c:formatCode>General</c:formatCode>
                <c:ptCount val="22"/>
                <c:pt idx="0">
                  <c:v>19.5</c:v>
                </c:pt>
                <c:pt idx="1">
                  <c:v>19.5</c:v>
                </c:pt>
                <c:pt idx="2">
                  <c:v>23.2</c:v>
                </c:pt>
                <c:pt idx="3">
                  <c:v>19</c:v>
                </c:pt>
                <c:pt idx="4">
                  <c:v>24.7</c:v>
                </c:pt>
                <c:pt idx="5">
                  <c:v>19</c:v>
                </c:pt>
                <c:pt idx="6">
                  <c:v>16.7</c:v>
                </c:pt>
                <c:pt idx="7">
                  <c:v>21.7</c:v>
                </c:pt>
                <c:pt idx="8">
                  <c:v>26.2</c:v>
                </c:pt>
                <c:pt idx="9">
                  <c:v>23.4</c:v>
                </c:pt>
                <c:pt idx="10">
                  <c:v>19.7</c:v>
                </c:pt>
                <c:pt idx="11">
                  <c:v>27.5</c:v>
                </c:pt>
                <c:pt idx="12">
                  <c:v>24.7</c:v>
                </c:pt>
                <c:pt idx="13">
                  <c:v>19.2</c:v>
                </c:pt>
                <c:pt idx="14">
                  <c:v>17</c:v>
                </c:pt>
                <c:pt idx="15">
                  <c:v>25.5</c:v>
                </c:pt>
                <c:pt idx="16">
                  <c:v>31.2</c:v>
                </c:pt>
                <c:pt idx="17">
                  <c:v>23.5</c:v>
                </c:pt>
                <c:pt idx="18">
                  <c:v>18.7</c:v>
                </c:pt>
                <c:pt idx="19">
                  <c:v>17.5</c:v>
                </c:pt>
                <c:pt idx="20">
                  <c:v>21.5</c:v>
                </c:pt>
                <c:pt idx="21">
                  <c:v>19.5</c:v>
                </c:pt>
              </c:numCache>
            </c:numRef>
          </c:xVal>
          <c:yVal>
            <c:numRef>
              <c:f>fultoni!$G$2:$G$23</c:f>
              <c:numCache>
                <c:formatCode>General</c:formatCode>
                <c:ptCount val="22"/>
                <c:pt idx="0">
                  <c:v>32</c:v>
                </c:pt>
                <c:pt idx="1">
                  <c:v>30.2</c:v>
                </c:pt>
                <c:pt idx="2">
                  <c:v>40.200000000000003</c:v>
                </c:pt>
                <c:pt idx="3">
                  <c:v>30</c:v>
                </c:pt>
                <c:pt idx="4">
                  <c:v>41.6</c:v>
                </c:pt>
                <c:pt idx="5">
                  <c:v>32</c:v>
                </c:pt>
                <c:pt idx="6">
                  <c:v>26.4</c:v>
                </c:pt>
                <c:pt idx="7">
                  <c:v>36.4</c:v>
                </c:pt>
                <c:pt idx="8">
                  <c:v>43.7</c:v>
                </c:pt>
                <c:pt idx="9">
                  <c:v>40.6</c:v>
                </c:pt>
                <c:pt idx="10">
                  <c:v>30.2</c:v>
                </c:pt>
                <c:pt idx="11">
                  <c:v>46.9</c:v>
                </c:pt>
                <c:pt idx="12">
                  <c:v>42.2</c:v>
                </c:pt>
                <c:pt idx="13">
                  <c:v>31.4</c:v>
                </c:pt>
                <c:pt idx="14">
                  <c:v>26.8</c:v>
                </c:pt>
                <c:pt idx="15">
                  <c:v>44</c:v>
                </c:pt>
                <c:pt idx="16">
                  <c:v>53.4</c:v>
                </c:pt>
                <c:pt idx="17">
                  <c:v>40.299999999999997</c:v>
                </c:pt>
                <c:pt idx="18">
                  <c:v>31.2</c:v>
                </c:pt>
                <c:pt idx="19">
                  <c:v>26.4</c:v>
                </c:pt>
                <c:pt idx="20">
                  <c:v>35.299999999999997</c:v>
                </c:pt>
                <c:pt idx="21">
                  <c:v>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37408"/>
        <c:axId val="126755968"/>
      </c:scatterChart>
      <c:valAx>
        <c:axId val="126737408"/>
        <c:scaling>
          <c:orientation val="minMax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</a:t>
                </a:r>
                <a:r>
                  <a:rPr lang="en-US">
                    <a:latin typeface="Calibri"/>
                  </a:rPr>
                  <a:t>°C)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3151845149791063"/>
              <c:y val="0.915436179030252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755968"/>
        <c:crosses val="autoZero"/>
        <c:crossBetween val="midCat"/>
      </c:valAx>
      <c:valAx>
        <c:axId val="126755968"/>
        <c:scaling>
          <c:orientation val="minMax"/>
          <c:min val="2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Pulse rate (p/s)</a:t>
                </a:r>
              </a:p>
            </c:rich>
          </c:tx>
          <c:layout>
            <c:manualLayout>
              <c:xMode val="edge"/>
              <c:yMode val="edge"/>
              <c:x val="1.0541508398406721E-2"/>
              <c:y val="0.315858543997789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26737408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9.7280621172353463E-2"/>
                  <c:y val="0.32359944590259548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fultoni!$F$2:$F$38</c:f>
              <c:numCache>
                <c:formatCode>General</c:formatCode>
                <c:ptCount val="37"/>
                <c:pt idx="0">
                  <c:v>19.5</c:v>
                </c:pt>
                <c:pt idx="1">
                  <c:v>19.5</c:v>
                </c:pt>
                <c:pt idx="2">
                  <c:v>23.2</c:v>
                </c:pt>
                <c:pt idx="3">
                  <c:v>19</c:v>
                </c:pt>
                <c:pt idx="4">
                  <c:v>24.7</c:v>
                </c:pt>
                <c:pt idx="5">
                  <c:v>19</c:v>
                </c:pt>
                <c:pt idx="6">
                  <c:v>16.7</c:v>
                </c:pt>
                <c:pt idx="7">
                  <c:v>21.7</c:v>
                </c:pt>
                <c:pt idx="8">
                  <c:v>26.2</c:v>
                </c:pt>
                <c:pt idx="9">
                  <c:v>23.4</c:v>
                </c:pt>
                <c:pt idx="10">
                  <c:v>19.7</c:v>
                </c:pt>
                <c:pt idx="11">
                  <c:v>27.5</c:v>
                </c:pt>
                <c:pt idx="12">
                  <c:v>24.7</c:v>
                </c:pt>
                <c:pt idx="13">
                  <c:v>19.2</c:v>
                </c:pt>
                <c:pt idx="14">
                  <c:v>17</c:v>
                </c:pt>
                <c:pt idx="15">
                  <c:v>25.5</c:v>
                </c:pt>
                <c:pt idx="16">
                  <c:v>31.2</c:v>
                </c:pt>
                <c:pt idx="17">
                  <c:v>23.5</c:v>
                </c:pt>
                <c:pt idx="18">
                  <c:v>18.7</c:v>
                </c:pt>
                <c:pt idx="19">
                  <c:v>17.5</c:v>
                </c:pt>
                <c:pt idx="20">
                  <c:v>21.5</c:v>
                </c:pt>
                <c:pt idx="21">
                  <c:v>19.5</c:v>
                </c:pt>
                <c:pt idx="22">
                  <c:v>24.5</c:v>
                </c:pt>
                <c:pt idx="23">
                  <c:v>25</c:v>
                </c:pt>
                <c:pt idx="24">
                  <c:v>21.5</c:v>
                </c:pt>
                <c:pt idx="25">
                  <c:v>19</c:v>
                </c:pt>
                <c:pt idx="26">
                  <c:v>18.5</c:v>
                </c:pt>
                <c:pt idx="27">
                  <c:v>19.5</c:v>
                </c:pt>
                <c:pt idx="28">
                  <c:v>24.5</c:v>
                </c:pt>
                <c:pt idx="29">
                  <c:v>24.5</c:v>
                </c:pt>
                <c:pt idx="30">
                  <c:v>24.5</c:v>
                </c:pt>
                <c:pt idx="31">
                  <c:v>25</c:v>
                </c:pt>
                <c:pt idx="32">
                  <c:v>23.5</c:v>
                </c:pt>
                <c:pt idx="33">
                  <c:v>23.5</c:v>
                </c:pt>
                <c:pt idx="34">
                  <c:v>25.3</c:v>
                </c:pt>
                <c:pt idx="35">
                  <c:v>24.6</c:v>
                </c:pt>
                <c:pt idx="36">
                  <c:v>18.8</c:v>
                </c:pt>
              </c:numCache>
            </c:numRef>
          </c:xVal>
          <c:yVal>
            <c:numRef>
              <c:f>fultoni!$G$2:$G$38</c:f>
              <c:numCache>
                <c:formatCode>General</c:formatCode>
                <c:ptCount val="37"/>
                <c:pt idx="0">
                  <c:v>32</c:v>
                </c:pt>
                <c:pt idx="1">
                  <c:v>30.2</c:v>
                </c:pt>
                <c:pt idx="2">
                  <c:v>40.200000000000003</c:v>
                </c:pt>
                <c:pt idx="3">
                  <c:v>30</c:v>
                </c:pt>
                <c:pt idx="4">
                  <c:v>41.6</c:v>
                </c:pt>
                <c:pt idx="5">
                  <c:v>32</c:v>
                </c:pt>
                <c:pt idx="6">
                  <c:v>26.4</c:v>
                </c:pt>
                <c:pt idx="7">
                  <c:v>36.4</c:v>
                </c:pt>
                <c:pt idx="8">
                  <c:v>43.7</c:v>
                </c:pt>
                <c:pt idx="9">
                  <c:v>40.6</c:v>
                </c:pt>
                <c:pt idx="10">
                  <c:v>30.2</c:v>
                </c:pt>
                <c:pt idx="11">
                  <c:v>46.9</c:v>
                </c:pt>
                <c:pt idx="12">
                  <c:v>42.2</c:v>
                </c:pt>
                <c:pt idx="13">
                  <c:v>31.4</c:v>
                </c:pt>
                <c:pt idx="14">
                  <c:v>26.8</c:v>
                </c:pt>
                <c:pt idx="15">
                  <c:v>44</c:v>
                </c:pt>
                <c:pt idx="16">
                  <c:v>53.4</c:v>
                </c:pt>
                <c:pt idx="17">
                  <c:v>40.299999999999997</c:v>
                </c:pt>
                <c:pt idx="18">
                  <c:v>31.2</c:v>
                </c:pt>
                <c:pt idx="19">
                  <c:v>26.4</c:v>
                </c:pt>
                <c:pt idx="20">
                  <c:v>35.299999999999997</c:v>
                </c:pt>
                <c:pt idx="21">
                  <c:v>31</c:v>
                </c:pt>
                <c:pt idx="22">
                  <c:v>40.25</c:v>
                </c:pt>
                <c:pt idx="23">
                  <c:v>41.1</c:v>
                </c:pt>
                <c:pt idx="24">
                  <c:v>33</c:v>
                </c:pt>
                <c:pt idx="25">
                  <c:v>29.5</c:v>
                </c:pt>
                <c:pt idx="26">
                  <c:v>23.8</c:v>
                </c:pt>
                <c:pt idx="27">
                  <c:v>32.5</c:v>
                </c:pt>
                <c:pt idx="28">
                  <c:v>42.4</c:v>
                </c:pt>
                <c:pt idx="29">
                  <c:v>40.799999999999997</c:v>
                </c:pt>
                <c:pt idx="30">
                  <c:v>40.799999999999997</c:v>
                </c:pt>
                <c:pt idx="31">
                  <c:v>41</c:v>
                </c:pt>
                <c:pt idx="32">
                  <c:v>38.799999999999997</c:v>
                </c:pt>
                <c:pt idx="33">
                  <c:v>40.200000000000003</c:v>
                </c:pt>
                <c:pt idx="34">
                  <c:v>42.2</c:v>
                </c:pt>
                <c:pt idx="35">
                  <c:v>42.9</c:v>
                </c:pt>
                <c:pt idx="36">
                  <c:v>25.3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89120"/>
        <c:axId val="126790656"/>
      </c:scatterChart>
      <c:valAx>
        <c:axId val="126789120"/>
        <c:scaling>
          <c:orientation val="minMax"/>
          <c:min val="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790656"/>
        <c:crosses val="autoZero"/>
        <c:crossBetween val="midCat"/>
      </c:valAx>
      <c:valAx>
        <c:axId val="126790656"/>
        <c:scaling>
          <c:orientation val="minMax"/>
          <c:min val="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2678912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Alachua Co.; 22 lab recordings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37109164479440082"/>
                  <c:y val="4.1192038495188099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fultoni!$F$2:$F$23</c:f>
              <c:numCache>
                <c:formatCode>General</c:formatCode>
                <c:ptCount val="22"/>
                <c:pt idx="0">
                  <c:v>19.5</c:v>
                </c:pt>
                <c:pt idx="1">
                  <c:v>19.5</c:v>
                </c:pt>
                <c:pt idx="2">
                  <c:v>23.2</c:v>
                </c:pt>
                <c:pt idx="3">
                  <c:v>19</c:v>
                </c:pt>
                <c:pt idx="4">
                  <c:v>24.7</c:v>
                </c:pt>
                <c:pt idx="5">
                  <c:v>19</c:v>
                </c:pt>
                <c:pt idx="6">
                  <c:v>16.7</c:v>
                </c:pt>
                <c:pt idx="7">
                  <c:v>21.7</c:v>
                </c:pt>
                <c:pt idx="8">
                  <c:v>26.2</c:v>
                </c:pt>
                <c:pt idx="9">
                  <c:v>23.4</c:v>
                </c:pt>
                <c:pt idx="10">
                  <c:v>19.7</c:v>
                </c:pt>
                <c:pt idx="11">
                  <c:v>27.5</c:v>
                </c:pt>
                <c:pt idx="12">
                  <c:v>24.7</c:v>
                </c:pt>
                <c:pt idx="13">
                  <c:v>19.2</c:v>
                </c:pt>
                <c:pt idx="14">
                  <c:v>17</c:v>
                </c:pt>
                <c:pt idx="15">
                  <c:v>25.5</c:v>
                </c:pt>
                <c:pt idx="16">
                  <c:v>31.2</c:v>
                </c:pt>
                <c:pt idx="17">
                  <c:v>23.5</c:v>
                </c:pt>
                <c:pt idx="18">
                  <c:v>18.7</c:v>
                </c:pt>
                <c:pt idx="19">
                  <c:v>17.5</c:v>
                </c:pt>
                <c:pt idx="20">
                  <c:v>21.5</c:v>
                </c:pt>
                <c:pt idx="21">
                  <c:v>19.5</c:v>
                </c:pt>
              </c:numCache>
            </c:numRef>
          </c:xVal>
          <c:yVal>
            <c:numRef>
              <c:f>fultoni!$G$2:$G$23</c:f>
              <c:numCache>
                <c:formatCode>General</c:formatCode>
                <c:ptCount val="22"/>
                <c:pt idx="0">
                  <c:v>32</c:v>
                </c:pt>
                <c:pt idx="1">
                  <c:v>30.2</c:v>
                </c:pt>
                <c:pt idx="2">
                  <c:v>40.200000000000003</c:v>
                </c:pt>
                <c:pt idx="3">
                  <c:v>30</c:v>
                </c:pt>
                <c:pt idx="4">
                  <c:v>41.6</c:v>
                </c:pt>
                <c:pt idx="5">
                  <c:v>32</c:v>
                </c:pt>
                <c:pt idx="6">
                  <c:v>26.4</c:v>
                </c:pt>
                <c:pt idx="7">
                  <c:v>36.4</c:v>
                </c:pt>
                <c:pt idx="8">
                  <c:v>43.7</c:v>
                </c:pt>
                <c:pt idx="9">
                  <c:v>40.6</c:v>
                </c:pt>
                <c:pt idx="10">
                  <c:v>30.2</c:v>
                </c:pt>
                <c:pt idx="11">
                  <c:v>46.9</c:v>
                </c:pt>
                <c:pt idx="12">
                  <c:v>42.2</c:v>
                </c:pt>
                <c:pt idx="13">
                  <c:v>31.4</c:v>
                </c:pt>
                <c:pt idx="14">
                  <c:v>26.8</c:v>
                </c:pt>
                <c:pt idx="15">
                  <c:v>44</c:v>
                </c:pt>
                <c:pt idx="16">
                  <c:v>53.4</c:v>
                </c:pt>
                <c:pt idx="17">
                  <c:v>40.299999999999997</c:v>
                </c:pt>
                <c:pt idx="18">
                  <c:v>31.2</c:v>
                </c:pt>
                <c:pt idx="19">
                  <c:v>26.4</c:v>
                </c:pt>
                <c:pt idx="20">
                  <c:v>35.299999999999997</c:v>
                </c:pt>
                <c:pt idx="21">
                  <c:v>31</c:v>
                </c:pt>
              </c:numCache>
            </c:numRef>
          </c:yVal>
          <c:smooth val="0"/>
        </c:ser>
        <c:ser>
          <c:idx val="1"/>
          <c:order val="1"/>
          <c:tx>
            <c:v>8 other FL counties;18 males; 3L, 16F recordings 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xVal>
            <c:numRef>
              <c:f>fultoni!$F$39:$F$57</c:f>
              <c:numCache>
                <c:formatCode>General</c:formatCode>
                <c:ptCount val="19"/>
                <c:pt idx="0">
                  <c:v>27</c:v>
                </c:pt>
                <c:pt idx="1">
                  <c:v>22.2</c:v>
                </c:pt>
                <c:pt idx="2">
                  <c:v>22.2</c:v>
                </c:pt>
                <c:pt idx="3">
                  <c:v>24.2</c:v>
                </c:pt>
                <c:pt idx="4">
                  <c:v>21</c:v>
                </c:pt>
                <c:pt idx="5">
                  <c:v>24</c:v>
                </c:pt>
                <c:pt idx="6">
                  <c:v>21</c:v>
                </c:pt>
                <c:pt idx="7">
                  <c:v>22.5</c:v>
                </c:pt>
                <c:pt idx="8">
                  <c:v>21.8</c:v>
                </c:pt>
                <c:pt idx="9">
                  <c:v>21.8</c:v>
                </c:pt>
                <c:pt idx="10">
                  <c:v>23.8</c:v>
                </c:pt>
                <c:pt idx="11">
                  <c:v>27.4</c:v>
                </c:pt>
                <c:pt idx="12">
                  <c:v>27.2</c:v>
                </c:pt>
                <c:pt idx="13">
                  <c:v>23</c:v>
                </c:pt>
                <c:pt idx="14">
                  <c:v>23</c:v>
                </c:pt>
                <c:pt idx="15">
                  <c:v>20.6</c:v>
                </c:pt>
                <c:pt idx="16">
                  <c:v>20.6</c:v>
                </c:pt>
                <c:pt idx="17">
                  <c:v>21.6</c:v>
                </c:pt>
                <c:pt idx="18">
                  <c:v>21.6</c:v>
                </c:pt>
              </c:numCache>
            </c:numRef>
          </c:xVal>
          <c:yVal>
            <c:numRef>
              <c:f>fultoni!$G$39:$G$57</c:f>
              <c:numCache>
                <c:formatCode>General</c:formatCode>
                <c:ptCount val="19"/>
                <c:pt idx="0">
                  <c:v>45.7</c:v>
                </c:pt>
                <c:pt idx="1">
                  <c:v>38.799999999999997</c:v>
                </c:pt>
                <c:pt idx="2">
                  <c:v>38.9</c:v>
                </c:pt>
                <c:pt idx="3">
                  <c:v>36.6</c:v>
                </c:pt>
                <c:pt idx="4">
                  <c:v>32.1</c:v>
                </c:pt>
                <c:pt idx="5">
                  <c:v>42.4</c:v>
                </c:pt>
                <c:pt idx="6">
                  <c:v>29.6</c:v>
                </c:pt>
                <c:pt idx="7">
                  <c:v>30.1</c:v>
                </c:pt>
                <c:pt idx="8">
                  <c:v>35.299999999999997</c:v>
                </c:pt>
                <c:pt idx="9">
                  <c:v>35.5</c:v>
                </c:pt>
                <c:pt idx="10">
                  <c:v>40.1</c:v>
                </c:pt>
                <c:pt idx="11">
                  <c:v>46</c:v>
                </c:pt>
                <c:pt idx="12">
                  <c:v>47</c:v>
                </c:pt>
                <c:pt idx="13">
                  <c:v>39</c:v>
                </c:pt>
                <c:pt idx="14">
                  <c:v>39.1</c:v>
                </c:pt>
                <c:pt idx="15">
                  <c:v>30.4</c:v>
                </c:pt>
                <c:pt idx="16">
                  <c:v>27.5</c:v>
                </c:pt>
                <c:pt idx="17">
                  <c:v>38.4</c:v>
                </c:pt>
                <c:pt idx="18">
                  <c:v>29.2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850176"/>
        <c:axId val="126852096"/>
      </c:scatterChart>
      <c:valAx>
        <c:axId val="126850176"/>
        <c:scaling>
          <c:orientation val="minMax"/>
          <c:min val="1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852096"/>
        <c:crosses val="autoZero"/>
        <c:crossBetween val="midCat"/>
      </c:valAx>
      <c:valAx>
        <c:axId val="126852096"/>
        <c:scaling>
          <c:orientation val="minMax"/>
          <c:min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2685017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3924183390119715"/>
          <c:y val="0.31358885017421601"/>
          <c:w val="0.94514968237665953"/>
          <c:h val="0.82926829268292679"/>
        </c:manualLayout>
      </c:layout>
      <c:overlay val="1"/>
      <c:spPr>
        <a:noFill/>
        <a:ln w="127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877296587926505E-2"/>
          <c:y val="7.4548702245552628E-2"/>
          <c:w val="0.8833797025371839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26027974898199452"/>
                  <c:y val="0.37449000535832677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exigua!$G$34:$G$158</c:f>
              <c:numCache>
                <c:formatCode>General</c:formatCode>
                <c:ptCount val="125"/>
                <c:pt idx="0">
                  <c:v>35.1</c:v>
                </c:pt>
                <c:pt idx="1">
                  <c:v>31.05</c:v>
                </c:pt>
                <c:pt idx="2">
                  <c:v>31.37</c:v>
                </c:pt>
                <c:pt idx="3">
                  <c:v>28.1</c:v>
                </c:pt>
                <c:pt idx="4">
                  <c:v>40.785498490000002</c:v>
                </c:pt>
                <c:pt idx="5">
                  <c:v>41.39072848</c:v>
                </c:pt>
                <c:pt idx="6">
                  <c:v>41.786743520000002</c:v>
                </c:pt>
                <c:pt idx="7">
                  <c:v>41.379310340000004</c:v>
                </c:pt>
                <c:pt idx="8">
                  <c:v>40.561622460000002</c:v>
                </c:pt>
                <c:pt idx="9">
                  <c:v>40</c:v>
                </c:pt>
                <c:pt idx="10">
                  <c:v>40.816326529999998</c:v>
                </c:pt>
                <c:pt idx="11">
                  <c:v>42.049934299999997</c:v>
                </c:pt>
                <c:pt idx="12">
                  <c:v>40.257648949999997</c:v>
                </c:pt>
                <c:pt idx="13">
                  <c:v>41.257367389999999</c:v>
                </c:pt>
                <c:pt idx="14">
                  <c:v>42.857142860000003</c:v>
                </c:pt>
                <c:pt idx="15">
                  <c:v>36.529680370000001</c:v>
                </c:pt>
                <c:pt idx="16">
                  <c:v>39.711191339999999</c:v>
                </c:pt>
                <c:pt idx="17">
                  <c:v>34.858387800000003</c:v>
                </c:pt>
                <c:pt idx="18">
                  <c:v>40.557667930000001</c:v>
                </c:pt>
                <c:pt idx="19">
                  <c:v>35.582822090000001</c:v>
                </c:pt>
                <c:pt idx="20">
                  <c:v>42.553191490000003</c:v>
                </c:pt>
                <c:pt idx="21">
                  <c:v>42.028985509999998</c:v>
                </c:pt>
                <c:pt idx="22">
                  <c:v>36.93181818</c:v>
                </c:pt>
                <c:pt idx="23">
                  <c:v>44.534412959999997</c:v>
                </c:pt>
                <c:pt idx="24">
                  <c:v>37.239868569999999</c:v>
                </c:pt>
                <c:pt idx="25">
                  <c:v>39.436619720000003</c:v>
                </c:pt>
                <c:pt idx="26" formatCode="0.0">
                  <c:v>42.25352112676056</c:v>
                </c:pt>
                <c:pt idx="27" formatCode="0.0">
                  <c:v>36.075036075036074</c:v>
                </c:pt>
                <c:pt idx="28" formatCode="0.0">
                  <c:v>37.499999999999993</c:v>
                </c:pt>
                <c:pt idx="29" formatCode="0.0">
                  <c:v>37.549407114624508</c:v>
                </c:pt>
                <c:pt idx="30" formatCode="0.0">
                  <c:v>39.215686274509807</c:v>
                </c:pt>
                <c:pt idx="31" formatCode="0.0">
                  <c:v>42.222222222222221</c:v>
                </c:pt>
                <c:pt idx="32">
                  <c:v>35</c:v>
                </c:pt>
                <c:pt idx="33">
                  <c:v>37</c:v>
                </c:pt>
                <c:pt idx="34">
                  <c:v>37.122969840000003</c:v>
                </c:pt>
                <c:pt idx="35">
                  <c:v>37.919826649999997</c:v>
                </c:pt>
                <c:pt idx="36">
                  <c:v>36.847492320000001</c:v>
                </c:pt>
                <c:pt idx="37">
                  <c:v>26.84</c:v>
                </c:pt>
                <c:pt idx="38">
                  <c:v>23.46</c:v>
                </c:pt>
                <c:pt idx="39">
                  <c:v>22.79</c:v>
                </c:pt>
                <c:pt idx="40">
                  <c:v>27.98</c:v>
                </c:pt>
                <c:pt idx="41">
                  <c:v>32.450000000000003</c:v>
                </c:pt>
                <c:pt idx="42">
                  <c:v>41.37</c:v>
                </c:pt>
                <c:pt idx="43">
                  <c:v>36.76</c:v>
                </c:pt>
                <c:pt idx="44">
                  <c:v>35.380000000000003</c:v>
                </c:pt>
                <c:pt idx="45">
                  <c:v>36.11</c:v>
                </c:pt>
                <c:pt idx="46">
                  <c:v>35.71</c:v>
                </c:pt>
                <c:pt idx="47">
                  <c:v>40.799999999999997</c:v>
                </c:pt>
                <c:pt idx="48">
                  <c:v>41.3</c:v>
                </c:pt>
                <c:pt idx="49">
                  <c:v>30.17</c:v>
                </c:pt>
                <c:pt idx="50">
                  <c:v>30.62</c:v>
                </c:pt>
                <c:pt idx="51">
                  <c:v>30.14</c:v>
                </c:pt>
                <c:pt idx="52">
                  <c:v>35.1</c:v>
                </c:pt>
                <c:pt idx="53">
                  <c:v>29.93</c:v>
                </c:pt>
                <c:pt idx="54">
                  <c:v>28.93</c:v>
                </c:pt>
                <c:pt idx="55">
                  <c:v>28.79</c:v>
                </c:pt>
                <c:pt idx="56">
                  <c:v>28.86</c:v>
                </c:pt>
                <c:pt idx="57">
                  <c:v>29.04</c:v>
                </c:pt>
                <c:pt idx="58">
                  <c:v>29.06</c:v>
                </c:pt>
                <c:pt idx="59">
                  <c:v>30.54</c:v>
                </c:pt>
                <c:pt idx="60">
                  <c:v>28.08</c:v>
                </c:pt>
                <c:pt idx="61">
                  <c:v>27.06</c:v>
                </c:pt>
                <c:pt idx="62">
                  <c:v>27.24</c:v>
                </c:pt>
                <c:pt idx="63">
                  <c:v>28.34</c:v>
                </c:pt>
                <c:pt idx="64">
                  <c:v>29</c:v>
                </c:pt>
                <c:pt idx="65">
                  <c:v>38.299999999999997</c:v>
                </c:pt>
                <c:pt idx="66">
                  <c:v>38.200000000000003</c:v>
                </c:pt>
                <c:pt idx="67">
                  <c:v>50.2</c:v>
                </c:pt>
                <c:pt idx="68">
                  <c:v>33</c:v>
                </c:pt>
                <c:pt idx="69">
                  <c:v>51.7</c:v>
                </c:pt>
                <c:pt idx="70">
                  <c:v>44.1</c:v>
                </c:pt>
                <c:pt idx="71">
                  <c:v>42.9</c:v>
                </c:pt>
                <c:pt idx="72">
                  <c:v>43</c:v>
                </c:pt>
                <c:pt idx="73">
                  <c:v>42.4</c:v>
                </c:pt>
                <c:pt idx="74">
                  <c:v>33.9</c:v>
                </c:pt>
                <c:pt idx="75">
                  <c:v>34.6</c:v>
                </c:pt>
                <c:pt idx="76">
                  <c:v>35.200000000000003</c:v>
                </c:pt>
                <c:pt idx="77">
                  <c:v>37.6</c:v>
                </c:pt>
                <c:pt idx="78">
                  <c:v>34.799999999999997</c:v>
                </c:pt>
                <c:pt idx="79">
                  <c:v>35.1</c:v>
                </c:pt>
                <c:pt idx="80">
                  <c:v>30.8</c:v>
                </c:pt>
                <c:pt idx="81">
                  <c:v>33.200000000000003</c:v>
                </c:pt>
                <c:pt idx="82">
                  <c:v>33.799999999999997</c:v>
                </c:pt>
                <c:pt idx="83">
                  <c:v>37.6</c:v>
                </c:pt>
                <c:pt idx="84">
                  <c:v>37.799999999999997</c:v>
                </c:pt>
                <c:pt idx="85">
                  <c:v>34.743202420000003</c:v>
                </c:pt>
                <c:pt idx="86">
                  <c:v>36.505867010000003</c:v>
                </c:pt>
                <c:pt idx="87">
                  <c:v>40.128410909999999</c:v>
                </c:pt>
                <c:pt idx="88">
                  <c:v>32.402234640000003</c:v>
                </c:pt>
                <c:pt idx="89">
                  <c:v>38.243626059999997</c:v>
                </c:pt>
                <c:pt idx="90" formatCode="0.0">
                  <c:v>35.665294924554182</c:v>
                </c:pt>
                <c:pt idx="91" formatCode="0.0">
                  <c:v>34.371643394199786</c:v>
                </c:pt>
                <c:pt idx="92" formatCode="0.0">
                  <c:v>45.351473922902493</c:v>
                </c:pt>
                <c:pt idx="93" formatCode="0.0">
                  <c:v>44.289044289044291</c:v>
                </c:pt>
                <c:pt idx="94" formatCode="0.0">
                  <c:v>42</c:v>
                </c:pt>
                <c:pt idx="95">
                  <c:v>38.46</c:v>
                </c:pt>
                <c:pt idx="96">
                  <c:v>41.28</c:v>
                </c:pt>
                <c:pt idx="97">
                  <c:v>46.38</c:v>
                </c:pt>
                <c:pt idx="98">
                  <c:v>46.1</c:v>
                </c:pt>
                <c:pt idx="99">
                  <c:v>51.9</c:v>
                </c:pt>
                <c:pt idx="100">
                  <c:v>47.66</c:v>
                </c:pt>
                <c:pt idx="101">
                  <c:v>32.57</c:v>
                </c:pt>
                <c:pt idx="102">
                  <c:v>40.17</c:v>
                </c:pt>
                <c:pt idx="103">
                  <c:v>28.34</c:v>
                </c:pt>
                <c:pt idx="104">
                  <c:v>28.1</c:v>
                </c:pt>
                <c:pt idx="105">
                  <c:v>28</c:v>
                </c:pt>
                <c:pt idx="106">
                  <c:v>29.8</c:v>
                </c:pt>
                <c:pt idx="107">
                  <c:v>37.6</c:v>
                </c:pt>
                <c:pt idx="108">
                  <c:v>26.5</c:v>
                </c:pt>
                <c:pt idx="109">
                  <c:v>27.7</c:v>
                </c:pt>
                <c:pt idx="110">
                  <c:v>28.3</c:v>
                </c:pt>
                <c:pt idx="111">
                  <c:v>42.9</c:v>
                </c:pt>
                <c:pt idx="112">
                  <c:v>37.5</c:v>
                </c:pt>
                <c:pt idx="113">
                  <c:v>39</c:v>
                </c:pt>
                <c:pt idx="114">
                  <c:v>38.6</c:v>
                </c:pt>
                <c:pt idx="115">
                  <c:v>37.700000000000003</c:v>
                </c:pt>
                <c:pt idx="116">
                  <c:v>35.9</c:v>
                </c:pt>
                <c:pt idx="117">
                  <c:v>40.299999999999997</c:v>
                </c:pt>
                <c:pt idx="118">
                  <c:v>41.4</c:v>
                </c:pt>
                <c:pt idx="119">
                  <c:v>46.6</c:v>
                </c:pt>
                <c:pt idx="120">
                  <c:v>45.6</c:v>
                </c:pt>
                <c:pt idx="121">
                  <c:v>45.3</c:v>
                </c:pt>
                <c:pt idx="122">
                  <c:v>46.7</c:v>
                </c:pt>
                <c:pt idx="123">
                  <c:v>45.5</c:v>
                </c:pt>
                <c:pt idx="124">
                  <c:v>46.4</c:v>
                </c:pt>
              </c:numCache>
            </c:numRef>
          </c:xVal>
          <c:yVal>
            <c:numRef>
              <c:f>exigua!$H$34:$H$158</c:f>
              <c:numCache>
                <c:formatCode>General</c:formatCode>
                <c:ptCount val="125"/>
                <c:pt idx="0">
                  <c:v>6.71</c:v>
                </c:pt>
                <c:pt idx="1">
                  <c:v>6.13</c:v>
                </c:pt>
                <c:pt idx="2">
                  <c:v>6.18</c:v>
                </c:pt>
                <c:pt idx="3">
                  <c:v>5.6769999999999996</c:v>
                </c:pt>
                <c:pt idx="4">
                  <c:v>6.6369999999999996</c:v>
                </c:pt>
                <c:pt idx="5">
                  <c:v>7.3090000000000002</c:v>
                </c:pt>
                <c:pt idx="6">
                  <c:v>7.0780000000000003</c:v>
                </c:pt>
                <c:pt idx="7">
                  <c:v>6.9130000000000003</c:v>
                </c:pt>
                <c:pt idx="8">
                  <c:v>6.8710000000000004</c:v>
                </c:pt>
                <c:pt idx="9">
                  <c:v>6.55</c:v>
                </c:pt>
                <c:pt idx="10">
                  <c:v>6.8659999999999997</c:v>
                </c:pt>
                <c:pt idx="11">
                  <c:v>7.0430000000000001</c:v>
                </c:pt>
                <c:pt idx="12">
                  <c:v>6.9870000000000001</c:v>
                </c:pt>
                <c:pt idx="13">
                  <c:v>7.2030000000000003</c:v>
                </c:pt>
                <c:pt idx="14">
                  <c:v>7.4130000000000003</c:v>
                </c:pt>
                <c:pt idx="15">
                  <c:v>6.4180000000000001</c:v>
                </c:pt>
                <c:pt idx="16">
                  <c:v>6.673</c:v>
                </c:pt>
                <c:pt idx="17">
                  <c:v>6.1289999999999996</c:v>
                </c:pt>
                <c:pt idx="18">
                  <c:v>6.98</c:v>
                </c:pt>
                <c:pt idx="19">
                  <c:v>6.2080000000000002</c:v>
                </c:pt>
                <c:pt idx="20">
                  <c:v>7.2679999999999998</c:v>
                </c:pt>
                <c:pt idx="21">
                  <c:v>6.7830000000000004</c:v>
                </c:pt>
                <c:pt idx="22">
                  <c:v>6.4379999999999997</c:v>
                </c:pt>
                <c:pt idx="23">
                  <c:v>7.0659999999999998</c:v>
                </c:pt>
                <c:pt idx="24">
                  <c:v>6.2779999999999996</c:v>
                </c:pt>
                <c:pt idx="25">
                  <c:v>6.7210000000000001</c:v>
                </c:pt>
                <c:pt idx="26">
                  <c:v>7.3029999999999999</c:v>
                </c:pt>
                <c:pt idx="27">
                  <c:v>6.3289999999999997</c:v>
                </c:pt>
                <c:pt idx="28">
                  <c:v>6.85</c:v>
                </c:pt>
                <c:pt idx="29">
                  <c:v>6.4669999999999996</c:v>
                </c:pt>
                <c:pt idx="30">
                  <c:v>6.7759999999999998</c:v>
                </c:pt>
                <c:pt idx="31">
                  <c:v>7.0330000000000004</c:v>
                </c:pt>
                <c:pt idx="32">
                  <c:v>5.83</c:v>
                </c:pt>
                <c:pt idx="33">
                  <c:v>6.21</c:v>
                </c:pt>
                <c:pt idx="34">
                  <c:v>6.6059999999999999</c:v>
                </c:pt>
                <c:pt idx="35">
                  <c:v>6.9770000000000003</c:v>
                </c:pt>
                <c:pt idx="36">
                  <c:v>6.1639999999999997</c:v>
                </c:pt>
                <c:pt idx="37">
                  <c:v>5.08</c:v>
                </c:pt>
                <c:pt idx="38">
                  <c:v>5.05</c:v>
                </c:pt>
                <c:pt idx="39">
                  <c:v>5.0999999999999996</c:v>
                </c:pt>
                <c:pt idx="40">
                  <c:v>5.25</c:v>
                </c:pt>
                <c:pt idx="41">
                  <c:v>6.27</c:v>
                </c:pt>
                <c:pt idx="42">
                  <c:v>6.83</c:v>
                </c:pt>
                <c:pt idx="43">
                  <c:v>5.8</c:v>
                </c:pt>
                <c:pt idx="44">
                  <c:v>6.6</c:v>
                </c:pt>
                <c:pt idx="45">
                  <c:v>6.2</c:v>
                </c:pt>
                <c:pt idx="46">
                  <c:v>6.2</c:v>
                </c:pt>
                <c:pt idx="47">
                  <c:v>6.5</c:v>
                </c:pt>
                <c:pt idx="48">
                  <c:v>6.42</c:v>
                </c:pt>
                <c:pt idx="49">
                  <c:v>5.8</c:v>
                </c:pt>
                <c:pt idx="50">
                  <c:v>5.48</c:v>
                </c:pt>
                <c:pt idx="51">
                  <c:v>5.86</c:v>
                </c:pt>
                <c:pt idx="52">
                  <c:v>6.11</c:v>
                </c:pt>
                <c:pt idx="53">
                  <c:v>5.63</c:v>
                </c:pt>
                <c:pt idx="54">
                  <c:v>5.69</c:v>
                </c:pt>
                <c:pt idx="55">
                  <c:v>5.74</c:v>
                </c:pt>
                <c:pt idx="56">
                  <c:v>6.3</c:v>
                </c:pt>
                <c:pt idx="57">
                  <c:v>5.74</c:v>
                </c:pt>
                <c:pt idx="58">
                  <c:v>5.95</c:v>
                </c:pt>
                <c:pt idx="59">
                  <c:v>5.47</c:v>
                </c:pt>
                <c:pt idx="60">
                  <c:v>5.85</c:v>
                </c:pt>
                <c:pt idx="61">
                  <c:v>5.48</c:v>
                </c:pt>
                <c:pt idx="62">
                  <c:v>5.51</c:v>
                </c:pt>
                <c:pt idx="63">
                  <c:v>5.48</c:v>
                </c:pt>
                <c:pt idx="64">
                  <c:v>5.43</c:v>
                </c:pt>
                <c:pt idx="65">
                  <c:v>6.5229999999999997</c:v>
                </c:pt>
                <c:pt idx="66">
                  <c:v>6.6109999999999998</c:v>
                </c:pt>
                <c:pt idx="67">
                  <c:v>7.891</c:v>
                </c:pt>
                <c:pt idx="68">
                  <c:v>5.9</c:v>
                </c:pt>
                <c:pt idx="69">
                  <c:v>8.234</c:v>
                </c:pt>
                <c:pt idx="70">
                  <c:v>7.1050000000000004</c:v>
                </c:pt>
                <c:pt idx="71">
                  <c:v>7.3159999999999998</c:v>
                </c:pt>
                <c:pt idx="72">
                  <c:v>6.9429999999999996</c:v>
                </c:pt>
                <c:pt idx="73">
                  <c:v>6.4189999999999996</c:v>
                </c:pt>
                <c:pt idx="74">
                  <c:v>6.3230000000000004</c:v>
                </c:pt>
                <c:pt idx="75">
                  <c:v>6.2549999999999999</c:v>
                </c:pt>
                <c:pt idx="76">
                  <c:v>6.282</c:v>
                </c:pt>
                <c:pt idx="77">
                  <c:v>6.157</c:v>
                </c:pt>
                <c:pt idx="78">
                  <c:v>6.3220000000000001</c:v>
                </c:pt>
                <c:pt idx="79">
                  <c:v>5.9240000000000004</c:v>
                </c:pt>
                <c:pt idx="80">
                  <c:v>5.8369999999999997</c:v>
                </c:pt>
                <c:pt idx="81">
                  <c:v>5.8029999999999999</c:v>
                </c:pt>
                <c:pt idx="82">
                  <c:v>6.0949999999999998</c:v>
                </c:pt>
                <c:pt idx="83">
                  <c:v>6.2450000000000001</c:v>
                </c:pt>
                <c:pt idx="84">
                  <c:v>6.2229999999999999</c:v>
                </c:pt>
                <c:pt idx="85">
                  <c:v>5.9550000000000001</c:v>
                </c:pt>
                <c:pt idx="86">
                  <c:v>6.3949999999999996</c:v>
                </c:pt>
                <c:pt idx="87">
                  <c:v>6.9459999999999997</c:v>
                </c:pt>
                <c:pt idx="88">
                  <c:v>5.66</c:v>
                </c:pt>
                <c:pt idx="89">
                  <c:v>6.4619999999999997</c:v>
                </c:pt>
                <c:pt idx="90">
                  <c:v>6.077</c:v>
                </c:pt>
                <c:pt idx="91">
                  <c:v>5.71</c:v>
                </c:pt>
                <c:pt idx="92">
                  <c:v>7.7549999999999999</c:v>
                </c:pt>
                <c:pt idx="93">
                  <c:v>7.1310000000000002</c:v>
                </c:pt>
                <c:pt idx="94">
                  <c:v>7.4139999999999997</c:v>
                </c:pt>
                <c:pt idx="95">
                  <c:v>6.83</c:v>
                </c:pt>
                <c:pt idx="96">
                  <c:v>6.8</c:v>
                </c:pt>
                <c:pt idx="97">
                  <c:v>7.9</c:v>
                </c:pt>
                <c:pt idx="98">
                  <c:v>7.83</c:v>
                </c:pt>
                <c:pt idx="99">
                  <c:v>8.0500000000000007</c:v>
                </c:pt>
                <c:pt idx="100">
                  <c:v>7.82</c:v>
                </c:pt>
                <c:pt idx="101">
                  <c:v>5.91</c:v>
                </c:pt>
                <c:pt idx="102">
                  <c:v>6.7</c:v>
                </c:pt>
                <c:pt idx="103">
                  <c:v>5.48</c:v>
                </c:pt>
                <c:pt idx="104">
                  <c:v>5.008</c:v>
                </c:pt>
                <c:pt idx="105">
                  <c:v>5.3310000000000004</c:v>
                </c:pt>
                <c:pt idx="106">
                  <c:v>5.5250000000000004</c:v>
                </c:pt>
                <c:pt idx="107">
                  <c:v>5.9939999999999998</c:v>
                </c:pt>
                <c:pt idx="108">
                  <c:v>5.4409999999999998</c:v>
                </c:pt>
                <c:pt idx="109">
                  <c:v>5.4139999999999997</c:v>
                </c:pt>
                <c:pt idx="110">
                  <c:v>5.9089999999999998</c:v>
                </c:pt>
                <c:pt idx="111">
                  <c:v>7.3090000000000002</c:v>
                </c:pt>
                <c:pt idx="112">
                  <c:v>6.4859999999999998</c:v>
                </c:pt>
                <c:pt idx="113">
                  <c:v>6.258</c:v>
                </c:pt>
                <c:pt idx="114">
                  <c:v>6.4320000000000004</c:v>
                </c:pt>
                <c:pt idx="115">
                  <c:v>5.7939999999999996</c:v>
                </c:pt>
                <c:pt idx="116">
                  <c:v>6.2519999999999998</c:v>
                </c:pt>
                <c:pt idx="117">
                  <c:v>7.4370000000000003</c:v>
                </c:pt>
                <c:pt idx="118">
                  <c:v>6.8239999999999998</c:v>
                </c:pt>
                <c:pt idx="119">
                  <c:v>7.51</c:v>
                </c:pt>
                <c:pt idx="120">
                  <c:v>8.1120000000000001</c:v>
                </c:pt>
                <c:pt idx="121">
                  <c:v>7.4379999999999997</c:v>
                </c:pt>
                <c:pt idx="122">
                  <c:v>7.4489999999999998</c:v>
                </c:pt>
                <c:pt idx="123">
                  <c:v>7.4580000000000002</c:v>
                </c:pt>
                <c:pt idx="124">
                  <c:v>7.2670000000000003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816896"/>
        <c:axId val="90818432"/>
      </c:scatterChart>
      <c:valAx>
        <c:axId val="90816896"/>
        <c:scaling>
          <c:orientation val="minMax"/>
          <c:max val="70"/>
          <c:min val="2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818432"/>
        <c:crosses val="autoZero"/>
        <c:crossBetween val="midCat"/>
        <c:majorUnit val="10"/>
      </c:valAx>
      <c:valAx>
        <c:axId val="90818432"/>
        <c:scaling>
          <c:orientation val="minMax"/>
          <c:max val="10"/>
          <c:min val="4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816896"/>
        <c:crosses val="autoZero"/>
        <c:crossBetween val="midCat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Alachua Co., FL; 22 lab recordings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37109164479440082"/>
                  <c:y val="4.1192038495188099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fultoni!$F$2:$F$23</c:f>
              <c:numCache>
                <c:formatCode>General</c:formatCode>
                <c:ptCount val="22"/>
                <c:pt idx="0">
                  <c:v>19.5</c:v>
                </c:pt>
                <c:pt idx="1">
                  <c:v>19.5</c:v>
                </c:pt>
                <c:pt idx="2">
                  <c:v>23.2</c:v>
                </c:pt>
                <c:pt idx="3">
                  <c:v>19</c:v>
                </c:pt>
                <c:pt idx="4">
                  <c:v>24.7</c:v>
                </c:pt>
                <c:pt idx="5">
                  <c:v>19</c:v>
                </c:pt>
                <c:pt idx="6">
                  <c:v>16.7</c:v>
                </c:pt>
                <c:pt idx="7">
                  <c:v>21.7</c:v>
                </c:pt>
                <c:pt idx="8">
                  <c:v>26.2</c:v>
                </c:pt>
                <c:pt idx="9">
                  <c:v>23.4</c:v>
                </c:pt>
                <c:pt idx="10">
                  <c:v>19.7</c:v>
                </c:pt>
                <c:pt idx="11">
                  <c:v>27.5</c:v>
                </c:pt>
                <c:pt idx="12">
                  <c:v>24.7</c:v>
                </c:pt>
                <c:pt idx="13">
                  <c:v>19.2</c:v>
                </c:pt>
                <c:pt idx="14">
                  <c:v>17</c:v>
                </c:pt>
                <c:pt idx="15">
                  <c:v>25.5</c:v>
                </c:pt>
                <c:pt idx="16">
                  <c:v>31.2</c:v>
                </c:pt>
                <c:pt idx="17">
                  <c:v>23.5</c:v>
                </c:pt>
                <c:pt idx="18">
                  <c:v>18.7</c:v>
                </c:pt>
                <c:pt idx="19">
                  <c:v>17.5</c:v>
                </c:pt>
                <c:pt idx="20">
                  <c:v>21.5</c:v>
                </c:pt>
                <c:pt idx="21">
                  <c:v>19.5</c:v>
                </c:pt>
              </c:numCache>
            </c:numRef>
          </c:xVal>
          <c:yVal>
            <c:numRef>
              <c:f>fultoni!$G$2:$G$23</c:f>
              <c:numCache>
                <c:formatCode>General</c:formatCode>
                <c:ptCount val="22"/>
                <c:pt idx="0">
                  <c:v>32</c:v>
                </c:pt>
                <c:pt idx="1">
                  <c:v>30.2</c:v>
                </c:pt>
                <c:pt idx="2">
                  <c:v>40.200000000000003</c:v>
                </c:pt>
                <c:pt idx="3">
                  <c:v>30</c:v>
                </c:pt>
                <c:pt idx="4">
                  <c:v>41.6</c:v>
                </c:pt>
                <c:pt idx="5">
                  <c:v>32</c:v>
                </c:pt>
                <c:pt idx="6">
                  <c:v>26.4</c:v>
                </c:pt>
                <c:pt idx="7">
                  <c:v>36.4</c:v>
                </c:pt>
                <c:pt idx="8">
                  <c:v>43.7</c:v>
                </c:pt>
                <c:pt idx="9">
                  <c:v>40.6</c:v>
                </c:pt>
                <c:pt idx="10">
                  <c:v>30.2</c:v>
                </c:pt>
                <c:pt idx="11">
                  <c:v>46.9</c:v>
                </c:pt>
                <c:pt idx="12">
                  <c:v>42.2</c:v>
                </c:pt>
                <c:pt idx="13">
                  <c:v>31.4</c:v>
                </c:pt>
                <c:pt idx="14">
                  <c:v>26.8</c:v>
                </c:pt>
                <c:pt idx="15">
                  <c:v>44</c:v>
                </c:pt>
                <c:pt idx="16">
                  <c:v>53.4</c:v>
                </c:pt>
                <c:pt idx="17">
                  <c:v>40.299999999999997</c:v>
                </c:pt>
                <c:pt idx="18">
                  <c:v>31.2</c:v>
                </c:pt>
                <c:pt idx="19">
                  <c:v>26.4</c:v>
                </c:pt>
                <c:pt idx="20">
                  <c:v>35.299999999999997</c:v>
                </c:pt>
                <c:pt idx="21">
                  <c:v>31</c:v>
                </c:pt>
              </c:numCache>
            </c:numRef>
          </c:yVal>
          <c:smooth val="0"/>
        </c:ser>
        <c:ser>
          <c:idx val="1"/>
          <c:order val="1"/>
          <c:tx>
            <c:v>5 GA and AL field recordings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xVal>
            <c:numRef>
              <c:f>fultoni!$F$58:$F$62</c:f>
              <c:numCache>
                <c:formatCode>General</c:formatCode>
                <c:ptCount val="5"/>
                <c:pt idx="0">
                  <c:v>25.2</c:v>
                </c:pt>
                <c:pt idx="1">
                  <c:v>20.5</c:v>
                </c:pt>
                <c:pt idx="2">
                  <c:v>20.5</c:v>
                </c:pt>
                <c:pt idx="3">
                  <c:v>17</c:v>
                </c:pt>
                <c:pt idx="4">
                  <c:v>16.5</c:v>
                </c:pt>
              </c:numCache>
            </c:numRef>
          </c:xVal>
          <c:yVal>
            <c:numRef>
              <c:f>fultoni!$G$58:$G$62</c:f>
              <c:numCache>
                <c:formatCode>General</c:formatCode>
                <c:ptCount val="5"/>
                <c:pt idx="0">
                  <c:v>43.2</c:v>
                </c:pt>
                <c:pt idx="1">
                  <c:v>26.4</c:v>
                </c:pt>
                <c:pt idx="2">
                  <c:v>29.7</c:v>
                </c:pt>
                <c:pt idx="3">
                  <c:v>23.9</c:v>
                </c:pt>
                <c:pt idx="4">
                  <c:v>22.8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165184"/>
        <c:axId val="127167104"/>
      </c:scatterChart>
      <c:valAx>
        <c:axId val="127165184"/>
        <c:scaling>
          <c:orientation val="minMax"/>
          <c:min val="1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7167104"/>
        <c:crosses val="autoZero"/>
        <c:crossBetween val="midCat"/>
      </c:valAx>
      <c:valAx>
        <c:axId val="127167104"/>
        <c:scaling>
          <c:orientation val="minMax"/>
          <c:min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2716518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5063399683735192"/>
          <c:y val="0.46875145815106445"/>
          <c:w val="0.94936915494258878"/>
          <c:h val="0.80208588509769618"/>
        </c:manualLayout>
      </c:layout>
      <c:overlay val="1"/>
      <c:spPr>
        <a:noFill/>
        <a:ln w="127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21062992125985"/>
          <c:y val="6.0659813356663754E-2"/>
          <c:w val="0.8111574803149606"/>
          <c:h val="0.7569096765112562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11070888013998251"/>
                  <c:y val="0.2539188752825455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fultoni!$G$2:$G$23</c:f>
              <c:numCache>
                <c:formatCode>General</c:formatCode>
                <c:ptCount val="22"/>
                <c:pt idx="0">
                  <c:v>32</c:v>
                </c:pt>
                <c:pt idx="1">
                  <c:v>30.2</c:v>
                </c:pt>
                <c:pt idx="2">
                  <c:v>40.200000000000003</c:v>
                </c:pt>
                <c:pt idx="3">
                  <c:v>30</c:v>
                </c:pt>
                <c:pt idx="4">
                  <c:v>41.6</c:v>
                </c:pt>
                <c:pt idx="5">
                  <c:v>32</c:v>
                </c:pt>
                <c:pt idx="6">
                  <c:v>26.4</c:v>
                </c:pt>
                <c:pt idx="7">
                  <c:v>36.4</c:v>
                </c:pt>
                <c:pt idx="8">
                  <c:v>43.7</c:v>
                </c:pt>
                <c:pt idx="9">
                  <c:v>40.6</c:v>
                </c:pt>
                <c:pt idx="10">
                  <c:v>30.2</c:v>
                </c:pt>
                <c:pt idx="11">
                  <c:v>46.9</c:v>
                </c:pt>
                <c:pt idx="12">
                  <c:v>42.2</c:v>
                </c:pt>
                <c:pt idx="13">
                  <c:v>31.4</c:v>
                </c:pt>
                <c:pt idx="14">
                  <c:v>26.8</c:v>
                </c:pt>
                <c:pt idx="15">
                  <c:v>44</c:v>
                </c:pt>
                <c:pt idx="16">
                  <c:v>53.4</c:v>
                </c:pt>
                <c:pt idx="17">
                  <c:v>40.299999999999997</c:v>
                </c:pt>
                <c:pt idx="18">
                  <c:v>31.2</c:v>
                </c:pt>
                <c:pt idx="19">
                  <c:v>26.4</c:v>
                </c:pt>
                <c:pt idx="20">
                  <c:v>35.299999999999997</c:v>
                </c:pt>
                <c:pt idx="21">
                  <c:v>31</c:v>
                </c:pt>
              </c:numCache>
            </c:numRef>
          </c:xVal>
          <c:yVal>
            <c:numRef>
              <c:f>fultoni!$H$2:$H$23</c:f>
              <c:numCache>
                <c:formatCode>0.0</c:formatCode>
                <c:ptCount val="22"/>
                <c:pt idx="0">
                  <c:v>5.4</c:v>
                </c:pt>
                <c:pt idx="1">
                  <c:v>4.7</c:v>
                </c:pt>
                <c:pt idx="2">
                  <c:v>5.5</c:v>
                </c:pt>
                <c:pt idx="3">
                  <c:v>5</c:v>
                </c:pt>
                <c:pt idx="4">
                  <c:v>5.7</c:v>
                </c:pt>
                <c:pt idx="5">
                  <c:v>5</c:v>
                </c:pt>
                <c:pt idx="6">
                  <c:v>4.9000000000000004</c:v>
                </c:pt>
                <c:pt idx="7">
                  <c:v>5.3</c:v>
                </c:pt>
                <c:pt idx="8">
                  <c:v>5.7</c:v>
                </c:pt>
                <c:pt idx="9">
                  <c:v>6.3</c:v>
                </c:pt>
                <c:pt idx="10">
                  <c:v>5.2</c:v>
                </c:pt>
                <c:pt idx="11">
                  <c:v>6.8</c:v>
                </c:pt>
                <c:pt idx="12">
                  <c:v>6.5</c:v>
                </c:pt>
                <c:pt idx="13">
                  <c:v>5.3</c:v>
                </c:pt>
                <c:pt idx="14">
                  <c:v>4.8</c:v>
                </c:pt>
                <c:pt idx="15">
                  <c:v>6.7</c:v>
                </c:pt>
                <c:pt idx="16">
                  <c:v>7</c:v>
                </c:pt>
                <c:pt idx="17">
                  <c:v>6.1</c:v>
                </c:pt>
                <c:pt idx="18">
                  <c:v>5.0999999999999996</c:v>
                </c:pt>
                <c:pt idx="19">
                  <c:v>5</c:v>
                </c:pt>
                <c:pt idx="20">
                  <c:v>5.5</c:v>
                </c:pt>
                <c:pt idx="21">
                  <c:v>4.9000000000000004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184896"/>
        <c:axId val="127186816"/>
      </c:scatterChart>
      <c:valAx>
        <c:axId val="127184896"/>
        <c:scaling>
          <c:orientation val="minMax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Pulse</a:t>
                </a:r>
                <a:r>
                  <a:rPr lang="en-US" baseline="0"/>
                  <a:t> rate (p/s)</a:t>
                </a:r>
                <a:endParaRPr lang="en-US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7186816"/>
        <c:crosses val="autoZero"/>
        <c:crossBetween val="midCat"/>
      </c:valAx>
      <c:valAx>
        <c:axId val="127186816"/>
        <c:scaling>
          <c:orientation val="minMax"/>
          <c:min val="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Dominant frequecy (kHZ)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2718489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21062992125985"/>
          <c:y val="6.0659813356663754E-2"/>
          <c:w val="0.81115748031496049"/>
          <c:h val="0.7569096765112567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12737554680664917"/>
                  <c:y val="0.28424021129850885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fultoni!$G$2:$G$38</c:f>
              <c:numCache>
                <c:formatCode>General</c:formatCode>
                <c:ptCount val="37"/>
                <c:pt idx="0">
                  <c:v>32</c:v>
                </c:pt>
                <c:pt idx="1">
                  <c:v>30.2</c:v>
                </c:pt>
                <c:pt idx="2">
                  <c:v>40.200000000000003</c:v>
                </c:pt>
                <c:pt idx="3">
                  <c:v>30</c:v>
                </c:pt>
                <c:pt idx="4">
                  <c:v>41.6</c:v>
                </c:pt>
                <c:pt idx="5">
                  <c:v>32</c:v>
                </c:pt>
                <c:pt idx="6">
                  <c:v>26.4</c:v>
                </c:pt>
                <c:pt idx="7">
                  <c:v>36.4</c:v>
                </c:pt>
                <c:pt idx="8">
                  <c:v>43.7</c:v>
                </c:pt>
                <c:pt idx="9">
                  <c:v>40.6</c:v>
                </c:pt>
                <c:pt idx="10">
                  <c:v>30.2</c:v>
                </c:pt>
                <c:pt idx="11">
                  <c:v>46.9</c:v>
                </c:pt>
                <c:pt idx="12">
                  <c:v>42.2</c:v>
                </c:pt>
                <c:pt idx="13">
                  <c:v>31.4</c:v>
                </c:pt>
                <c:pt idx="14">
                  <c:v>26.8</c:v>
                </c:pt>
                <c:pt idx="15">
                  <c:v>44</c:v>
                </c:pt>
                <c:pt idx="16">
                  <c:v>53.4</c:v>
                </c:pt>
                <c:pt idx="17">
                  <c:v>40.299999999999997</c:v>
                </c:pt>
                <c:pt idx="18">
                  <c:v>31.2</c:v>
                </c:pt>
                <c:pt idx="19">
                  <c:v>26.4</c:v>
                </c:pt>
                <c:pt idx="20">
                  <c:v>35.299999999999997</c:v>
                </c:pt>
                <c:pt idx="21">
                  <c:v>31</c:v>
                </c:pt>
                <c:pt idx="22">
                  <c:v>40.25</c:v>
                </c:pt>
                <c:pt idx="23">
                  <c:v>41.1</c:v>
                </c:pt>
                <c:pt idx="24">
                  <c:v>33</c:v>
                </c:pt>
                <c:pt idx="25">
                  <c:v>29.5</c:v>
                </c:pt>
                <c:pt idx="26">
                  <c:v>23.8</c:v>
                </c:pt>
                <c:pt idx="27">
                  <c:v>32.5</c:v>
                </c:pt>
                <c:pt idx="28">
                  <c:v>42.4</c:v>
                </c:pt>
                <c:pt idx="29">
                  <c:v>40.799999999999997</c:v>
                </c:pt>
                <c:pt idx="30">
                  <c:v>40.799999999999997</c:v>
                </c:pt>
                <c:pt idx="31">
                  <c:v>41</c:v>
                </c:pt>
                <c:pt idx="32">
                  <c:v>38.799999999999997</c:v>
                </c:pt>
                <c:pt idx="33">
                  <c:v>40.200000000000003</c:v>
                </c:pt>
                <c:pt idx="34">
                  <c:v>42.2</c:v>
                </c:pt>
                <c:pt idx="35">
                  <c:v>42.9</c:v>
                </c:pt>
                <c:pt idx="36">
                  <c:v>25.3</c:v>
                </c:pt>
              </c:numCache>
            </c:numRef>
          </c:xVal>
          <c:yVal>
            <c:numRef>
              <c:f>fultoni!$H$2:$H$38</c:f>
              <c:numCache>
                <c:formatCode>0.0</c:formatCode>
                <c:ptCount val="37"/>
                <c:pt idx="0">
                  <c:v>5.4</c:v>
                </c:pt>
                <c:pt idx="1">
                  <c:v>4.7</c:v>
                </c:pt>
                <c:pt idx="2">
                  <c:v>5.5</c:v>
                </c:pt>
                <c:pt idx="3">
                  <c:v>5</c:v>
                </c:pt>
                <c:pt idx="4">
                  <c:v>5.7</c:v>
                </c:pt>
                <c:pt idx="5">
                  <c:v>5</c:v>
                </c:pt>
                <c:pt idx="6">
                  <c:v>4.9000000000000004</c:v>
                </c:pt>
                <c:pt idx="7">
                  <c:v>5.3</c:v>
                </c:pt>
                <c:pt idx="8">
                  <c:v>5.7</c:v>
                </c:pt>
                <c:pt idx="9">
                  <c:v>6.3</c:v>
                </c:pt>
                <c:pt idx="10">
                  <c:v>5.2</c:v>
                </c:pt>
                <c:pt idx="11">
                  <c:v>6.8</c:v>
                </c:pt>
                <c:pt idx="12">
                  <c:v>6.5</c:v>
                </c:pt>
                <c:pt idx="13">
                  <c:v>5.3</c:v>
                </c:pt>
                <c:pt idx="14">
                  <c:v>4.8</c:v>
                </c:pt>
                <c:pt idx="15">
                  <c:v>6.7</c:v>
                </c:pt>
                <c:pt idx="16">
                  <c:v>7</c:v>
                </c:pt>
                <c:pt idx="17">
                  <c:v>6.1</c:v>
                </c:pt>
                <c:pt idx="18">
                  <c:v>5.0999999999999996</c:v>
                </c:pt>
                <c:pt idx="19">
                  <c:v>5</c:v>
                </c:pt>
                <c:pt idx="20">
                  <c:v>5.5</c:v>
                </c:pt>
                <c:pt idx="21">
                  <c:v>4.9000000000000004</c:v>
                </c:pt>
                <c:pt idx="22">
                  <c:v>6</c:v>
                </c:pt>
                <c:pt idx="23">
                  <c:v>6</c:v>
                </c:pt>
                <c:pt idx="24">
                  <c:v>5.2</c:v>
                </c:pt>
                <c:pt idx="25">
                  <c:v>4.7</c:v>
                </c:pt>
                <c:pt idx="26">
                  <c:v>4</c:v>
                </c:pt>
                <c:pt idx="27">
                  <c:v>5.4</c:v>
                </c:pt>
                <c:pt idx="28">
                  <c:v>6.3</c:v>
                </c:pt>
                <c:pt idx="29">
                  <c:v>5.9</c:v>
                </c:pt>
                <c:pt idx="30">
                  <c:v>6.2</c:v>
                </c:pt>
                <c:pt idx="31">
                  <c:v>5.9</c:v>
                </c:pt>
                <c:pt idx="32">
                  <c:v>6</c:v>
                </c:pt>
                <c:pt idx="33">
                  <c:v>5.8</c:v>
                </c:pt>
                <c:pt idx="34">
                  <c:v>6.4</c:v>
                </c:pt>
                <c:pt idx="35">
                  <c:v>6.9</c:v>
                </c:pt>
                <c:pt idx="36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904576"/>
        <c:axId val="126923136"/>
      </c:scatterChart>
      <c:valAx>
        <c:axId val="126904576"/>
        <c:scaling>
          <c:orientation val="minMax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Pulse</a:t>
                </a:r>
                <a:r>
                  <a:rPr lang="en-US" baseline="0"/>
                  <a:t> rate (p/s)</a:t>
                </a:r>
                <a:endParaRPr lang="en-US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923136"/>
        <c:crosses val="autoZero"/>
        <c:crossBetween val="midCat"/>
      </c:valAx>
      <c:valAx>
        <c:axId val="126923136"/>
        <c:scaling>
          <c:orientation val="minMax"/>
          <c:min val="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Dominant frequecy (kHZ)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2690457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21062992125993"/>
          <c:y val="6.0659813356663754E-2"/>
          <c:w val="0.83615748031496051"/>
          <c:h val="0.7756019477828431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4.9594706911636047E-2"/>
                  <c:y val="0.46429548280149191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fultoni!$F$2:$F$62</c:f>
              <c:numCache>
                <c:formatCode>General</c:formatCode>
                <c:ptCount val="61"/>
                <c:pt idx="0">
                  <c:v>19.5</c:v>
                </c:pt>
                <c:pt idx="1">
                  <c:v>19.5</c:v>
                </c:pt>
                <c:pt idx="2">
                  <c:v>23.2</c:v>
                </c:pt>
                <c:pt idx="3">
                  <c:v>19</c:v>
                </c:pt>
                <c:pt idx="4">
                  <c:v>24.7</c:v>
                </c:pt>
                <c:pt idx="5">
                  <c:v>19</c:v>
                </c:pt>
                <c:pt idx="6">
                  <c:v>16.7</c:v>
                </c:pt>
                <c:pt idx="7">
                  <c:v>21.7</c:v>
                </c:pt>
                <c:pt idx="8">
                  <c:v>26.2</c:v>
                </c:pt>
                <c:pt idx="9">
                  <c:v>23.4</c:v>
                </c:pt>
                <c:pt idx="10">
                  <c:v>19.7</c:v>
                </c:pt>
                <c:pt idx="11">
                  <c:v>27.5</c:v>
                </c:pt>
                <c:pt idx="12">
                  <c:v>24.7</c:v>
                </c:pt>
                <c:pt idx="13">
                  <c:v>19.2</c:v>
                </c:pt>
                <c:pt idx="14">
                  <c:v>17</c:v>
                </c:pt>
                <c:pt idx="15">
                  <c:v>25.5</c:v>
                </c:pt>
                <c:pt idx="16">
                  <c:v>31.2</c:v>
                </c:pt>
                <c:pt idx="17">
                  <c:v>23.5</c:v>
                </c:pt>
                <c:pt idx="18">
                  <c:v>18.7</c:v>
                </c:pt>
                <c:pt idx="19">
                  <c:v>17.5</c:v>
                </c:pt>
                <c:pt idx="20">
                  <c:v>21.5</c:v>
                </c:pt>
                <c:pt idx="21">
                  <c:v>19.5</c:v>
                </c:pt>
                <c:pt idx="22">
                  <c:v>24.5</c:v>
                </c:pt>
                <c:pt idx="23">
                  <c:v>25</c:v>
                </c:pt>
                <c:pt idx="24">
                  <c:v>21.5</c:v>
                </c:pt>
                <c:pt idx="25">
                  <c:v>19</c:v>
                </c:pt>
                <c:pt idx="26">
                  <c:v>18.5</c:v>
                </c:pt>
                <c:pt idx="27">
                  <c:v>19.5</c:v>
                </c:pt>
                <c:pt idx="28">
                  <c:v>24.5</c:v>
                </c:pt>
                <c:pt idx="29">
                  <c:v>24.5</c:v>
                </c:pt>
                <c:pt idx="30">
                  <c:v>24.5</c:v>
                </c:pt>
                <c:pt idx="31">
                  <c:v>25</c:v>
                </c:pt>
                <c:pt idx="32">
                  <c:v>23.5</c:v>
                </c:pt>
                <c:pt idx="33">
                  <c:v>23.5</c:v>
                </c:pt>
                <c:pt idx="34">
                  <c:v>25.3</c:v>
                </c:pt>
                <c:pt idx="35">
                  <c:v>24.6</c:v>
                </c:pt>
                <c:pt idx="36">
                  <c:v>18.8</c:v>
                </c:pt>
                <c:pt idx="37">
                  <c:v>27</c:v>
                </c:pt>
                <c:pt idx="38">
                  <c:v>22.2</c:v>
                </c:pt>
                <c:pt idx="39">
                  <c:v>22.2</c:v>
                </c:pt>
                <c:pt idx="40">
                  <c:v>24.2</c:v>
                </c:pt>
                <c:pt idx="41">
                  <c:v>21</c:v>
                </c:pt>
                <c:pt idx="42">
                  <c:v>24</c:v>
                </c:pt>
                <c:pt idx="43">
                  <c:v>21</c:v>
                </c:pt>
                <c:pt idx="44">
                  <c:v>22.5</c:v>
                </c:pt>
                <c:pt idx="45">
                  <c:v>21.8</c:v>
                </c:pt>
                <c:pt idx="46">
                  <c:v>21.8</c:v>
                </c:pt>
                <c:pt idx="47">
                  <c:v>23.8</c:v>
                </c:pt>
                <c:pt idx="48">
                  <c:v>27.4</c:v>
                </c:pt>
                <c:pt idx="49">
                  <c:v>27.2</c:v>
                </c:pt>
                <c:pt idx="50">
                  <c:v>23</c:v>
                </c:pt>
                <c:pt idx="51">
                  <c:v>23</c:v>
                </c:pt>
                <c:pt idx="52">
                  <c:v>20.6</c:v>
                </c:pt>
                <c:pt idx="53">
                  <c:v>20.6</c:v>
                </c:pt>
                <c:pt idx="54">
                  <c:v>21.6</c:v>
                </c:pt>
                <c:pt idx="55">
                  <c:v>21.6</c:v>
                </c:pt>
                <c:pt idx="56">
                  <c:v>25.2</c:v>
                </c:pt>
                <c:pt idx="57">
                  <c:v>20.5</c:v>
                </c:pt>
                <c:pt idx="58">
                  <c:v>20.5</c:v>
                </c:pt>
                <c:pt idx="59">
                  <c:v>17</c:v>
                </c:pt>
                <c:pt idx="60">
                  <c:v>16.5</c:v>
                </c:pt>
              </c:numCache>
            </c:numRef>
          </c:xVal>
          <c:yVal>
            <c:numRef>
              <c:f>fultoni!$G$2:$G$62</c:f>
              <c:numCache>
                <c:formatCode>General</c:formatCode>
                <c:ptCount val="61"/>
                <c:pt idx="0">
                  <c:v>32</c:v>
                </c:pt>
                <c:pt idx="1">
                  <c:v>30.2</c:v>
                </c:pt>
                <c:pt idx="2">
                  <c:v>40.200000000000003</c:v>
                </c:pt>
                <c:pt idx="3">
                  <c:v>30</c:v>
                </c:pt>
                <c:pt idx="4">
                  <c:v>41.6</c:v>
                </c:pt>
                <c:pt idx="5">
                  <c:v>32</c:v>
                </c:pt>
                <c:pt idx="6">
                  <c:v>26.4</c:v>
                </c:pt>
                <c:pt idx="7">
                  <c:v>36.4</c:v>
                </c:pt>
                <c:pt idx="8">
                  <c:v>43.7</c:v>
                </c:pt>
                <c:pt idx="9">
                  <c:v>40.6</c:v>
                </c:pt>
                <c:pt idx="10">
                  <c:v>30.2</c:v>
                </c:pt>
                <c:pt idx="11">
                  <c:v>46.9</c:v>
                </c:pt>
                <c:pt idx="12">
                  <c:v>42.2</c:v>
                </c:pt>
                <c:pt idx="13">
                  <c:v>31.4</c:v>
                </c:pt>
                <c:pt idx="14">
                  <c:v>26.8</c:v>
                </c:pt>
                <c:pt idx="15">
                  <c:v>44</c:v>
                </c:pt>
                <c:pt idx="16">
                  <c:v>53.4</c:v>
                </c:pt>
                <c:pt idx="17">
                  <c:v>40.299999999999997</c:v>
                </c:pt>
                <c:pt idx="18">
                  <c:v>31.2</c:v>
                </c:pt>
                <c:pt idx="19">
                  <c:v>26.4</c:v>
                </c:pt>
                <c:pt idx="20">
                  <c:v>35.299999999999997</c:v>
                </c:pt>
                <c:pt idx="21">
                  <c:v>31</c:v>
                </c:pt>
                <c:pt idx="22">
                  <c:v>40.25</c:v>
                </c:pt>
                <c:pt idx="23">
                  <c:v>41.1</c:v>
                </c:pt>
                <c:pt idx="24">
                  <c:v>33</c:v>
                </c:pt>
                <c:pt idx="25">
                  <c:v>29.5</c:v>
                </c:pt>
                <c:pt idx="26">
                  <c:v>23.8</c:v>
                </c:pt>
                <c:pt idx="27">
                  <c:v>32.5</c:v>
                </c:pt>
                <c:pt idx="28">
                  <c:v>42.4</c:v>
                </c:pt>
                <c:pt idx="29">
                  <c:v>40.799999999999997</c:v>
                </c:pt>
                <c:pt idx="30">
                  <c:v>40.799999999999997</c:v>
                </c:pt>
                <c:pt idx="31">
                  <c:v>41</c:v>
                </c:pt>
                <c:pt idx="32">
                  <c:v>38.799999999999997</c:v>
                </c:pt>
                <c:pt idx="33">
                  <c:v>40.200000000000003</c:v>
                </c:pt>
                <c:pt idx="34">
                  <c:v>42.2</c:v>
                </c:pt>
                <c:pt idx="35">
                  <c:v>42.9</c:v>
                </c:pt>
                <c:pt idx="36">
                  <c:v>25.3</c:v>
                </c:pt>
                <c:pt idx="37">
                  <c:v>45.7</c:v>
                </c:pt>
                <c:pt idx="38">
                  <c:v>38.799999999999997</c:v>
                </c:pt>
                <c:pt idx="39">
                  <c:v>38.9</c:v>
                </c:pt>
                <c:pt idx="40">
                  <c:v>36.6</c:v>
                </c:pt>
                <c:pt idx="41">
                  <c:v>32.1</c:v>
                </c:pt>
                <c:pt idx="42">
                  <c:v>42.4</c:v>
                </c:pt>
                <c:pt idx="43">
                  <c:v>29.6</c:v>
                </c:pt>
                <c:pt idx="44">
                  <c:v>30.1</c:v>
                </c:pt>
                <c:pt idx="45">
                  <c:v>35.299999999999997</c:v>
                </c:pt>
                <c:pt idx="46">
                  <c:v>35.5</c:v>
                </c:pt>
                <c:pt idx="47">
                  <c:v>40.1</c:v>
                </c:pt>
                <c:pt idx="48">
                  <c:v>46</c:v>
                </c:pt>
                <c:pt idx="49">
                  <c:v>47</c:v>
                </c:pt>
                <c:pt idx="50">
                  <c:v>39</c:v>
                </c:pt>
                <c:pt idx="51">
                  <c:v>39.1</c:v>
                </c:pt>
                <c:pt idx="52">
                  <c:v>30.4</c:v>
                </c:pt>
                <c:pt idx="53">
                  <c:v>27.5</c:v>
                </c:pt>
                <c:pt idx="54">
                  <c:v>38.4</c:v>
                </c:pt>
                <c:pt idx="55">
                  <c:v>29.2</c:v>
                </c:pt>
                <c:pt idx="56">
                  <c:v>43.2</c:v>
                </c:pt>
                <c:pt idx="57">
                  <c:v>26.4</c:v>
                </c:pt>
                <c:pt idx="58">
                  <c:v>29.7</c:v>
                </c:pt>
                <c:pt idx="59">
                  <c:v>23.9</c:v>
                </c:pt>
                <c:pt idx="60">
                  <c:v>22.8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953344"/>
        <c:axId val="126963712"/>
      </c:scatterChart>
      <c:valAx>
        <c:axId val="126953344"/>
        <c:scaling>
          <c:orientation val="minMax"/>
          <c:max val="33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</a:t>
                </a:r>
                <a:r>
                  <a:rPr lang="en-US">
                    <a:latin typeface="Calibri"/>
                  </a:rPr>
                  <a:t>°C)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3151823413377671"/>
              <c:y val="0.915435996729916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963712"/>
        <c:crosses val="autoZero"/>
        <c:crossBetween val="midCat"/>
        <c:majorUnit val="5"/>
      </c:valAx>
      <c:valAx>
        <c:axId val="126963712"/>
        <c:scaling>
          <c:orientation val="minMax"/>
          <c:min val="2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Pulse rate (p/s)</a:t>
                </a:r>
              </a:p>
            </c:rich>
          </c:tx>
          <c:layout>
            <c:manualLayout>
              <c:xMode val="edge"/>
              <c:yMode val="edge"/>
              <c:x val="1.0541508398406721E-2"/>
              <c:y val="0.315858697990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2695334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21062992125985"/>
          <c:y val="6.0659813356663754E-2"/>
          <c:w val="0.81115748031496049"/>
          <c:h val="0.7569096765112567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8.8292432195975504E-2"/>
                  <c:y val="0.46510246156139001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fultoni!$G$2:$G$62</c:f>
              <c:numCache>
                <c:formatCode>General</c:formatCode>
                <c:ptCount val="61"/>
                <c:pt idx="0">
                  <c:v>32</c:v>
                </c:pt>
                <c:pt idx="1">
                  <c:v>30.2</c:v>
                </c:pt>
                <c:pt idx="2">
                  <c:v>40.200000000000003</c:v>
                </c:pt>
                <c:pt idx="3">
                  <c:v>30</c:v>
                </c:pt>
                <c:pt idx="4">
                  <c:v>41.6</c:v>
                </c:pt>
                <c:pt idx="5">
                  <c:v>32</c:v>
                </c:pt>
                <c:pt idx="6">
                  <c:v>26.4</c:v>
                </c:pt>
                <c:pt idx="7">
                  <c:v>36.4</c:v>
                </c:pt>
                <c:pt idx="8">
                  <c:v>43.7</c:v>
                </c:pt>
                <c:pt idx="9">
                  <c:v>40.6</c:v>
                </c:pt>
                <c:pt idx="10">
                  <c:v>30.2</c:v>
                </c:pt>
                <c:pt idx="11">
                  <c:v>46.9</c:v>
                </c:pt>
                <c:pt idx="12">
                  <c:v>42.2</c:v>
                </c:pt>
                <c:pt idx="13">
                  <c:v>31.4</c:v>
                </c:pt>
                <c:pt idx="14">
                  <c:v>26.8</c:v>
                </c:pt>
                <c:pt idx="15">
                  <c:v>44</c:v>
                </c:pt>
                <c:pt idx="16">
                  <c:v>53.4</c:v>
                </c:pt>
                <c:pt idx="17">
                  <c:v>40.299999999999997</c:v>
                </c:pt>
                <c:pt idx="18">
                  <c:v>31.2</c:v>
                </c:pt>
                <c:pt idx="19">
                  <c:v>26.4</c:v>
                </c:pt>
                <c:pt idx="20">
                  <c:v>35.299999999999997</c:v>
                </c:pt>
                <c:pt idx="21">
                  <c:v>31</c:v>
                </c:pt>
                <c:pt idx="22">
                  <c:v>40.25</c:v>
                </c:pt>
                <c:pt idx="23">
                  <c:v>41.1</c:v>
                </c:pt>
                <c:pt idx="24">
                  <c:v>33</c:v>
                </c:pt>
                <c:pt idx="25">
                  <c:v>29.5</c:v>
                </c:pt>
                <c:pt idx="26">
                  <c:v>23.8</c:v>
                </c:pt>
                <c:pt idx="27">
                  <c:v>32.5</c:v>
                </c:pt>
                <c:pt idx="28">
                  <c:v>42.4</c:v>
                </c:pt>
                <c:pt idx="29">
                  <c:v>40.799999999999997</c:v>
                </c:pt>
                <c:pt idx="30">
                  <c:v>40.799999999999997</c:v>
                </c:pt>
                <c:pt idx="31">
                  <c:v>41</c:v>
                </c:pt>
                <c:pt idx="32">
                  <c:v>38.799999999999997</c:v>
                </c:pt>
                <c:pt idx="33">
                  <c:v>40.200000000000003</c:v>
                </c:pt>
                <c:pt idx="34">
                  <c:v>42.2</c:v>
                </c:pt>
                <c:pt idx="35">
                  <c:v>42.9</c:v>
                </c:pt>
                <c:pt idx="36">
                  <c:v>25.3</c:v>
                </c:pt>
                <c:pt idx="37">
                  <c:v>45.7</c:v>
                </c:pt>
                <c:pt idx="38">
                  <c:v>38.799999999999997</c:v>
                </c:pt>
                <c:pt idx="39">
                  <c:v>38.9</c:v>
                </c:pt>
                <c:pt idx="40">
                  <c:v>36.6</c:v>
                </c:pt>
                <c:pt idx="41">
                  <c:v>32.1</c:v>
                </c:pt>
                <c:pt idx="42">
                  <c:v>42.4</c:v>
                </c:pt>
                <c:pt idx="43">
                  <c:v>29.6</c:v>
                </c:pt>
                <c:pt idx="44">
                  <c:v>30.1</c:v>
                </c:pt>
                <c:pt idx="45">
                  <c:v>35.299999999999997</c:v>
                </c:pt>
                <c:pt idx="46">
                  <c:v>35.5</c:v>
                </c:pt>
                <c:pt idx="47">
                  <c:v>40.1</c:v>
                </c:pt>
                <c:pt idx="48">
                  <c:v>46</c:v>
                </c:pt>
                <c:pt idx="49">
                  <c:v>47</c:v>
                </c:pt>
                <c:pt idx="50">
                  <c:v>39</c:v>
                </c:pt>
                <c:pt idx="51">
                  <c:v>39.1</c:v>
                </c:pt>
                <c:pt idx="52">
                  <c:v>30.4</c:v>
                </c:pt>
                <c:pt idx="53">
                  <c:v>27.5</c:v>
                </c:pt>
                <c:pt idx="54">
                  <c:v>38.4</c:v>
                </c:pt>
                <c:pt idx="55">
                  <c:v>29.2</c:v>
                </c:pt>
                <c:pt idx="56">
                  <c:v>43.2</c:v>
                </c:pt>
                <c:pt idx="57">
                  <c:v>26.4</c:v>
                </c:pt>
                <c:pt idx="58">
                  <c:v>29.7</c:v>
                </c:pt>
                <c:pt idx="59">
                  <c:v>23.9</c:v>
                </c:pt>
                <c:pt idx="60">
                  <c:v>22.8</c:v>
                </c:pt>
              </c:numCache>
            </c:numRef>
          </c:xVal>
          <c:yVal>
            <c:numRef>
              <c:f>fultoni!$H$2:$H$62</c:f>
              <c:numCache>
                <c:formatCode>0.0</c:formatCode>
                <c:ptCount val="61"/>
                <c:pt idx="0">
                  <c:v>5.4</c:v>
                </c:pt>
                <c:pt idx="1">
                  <c:v>4.7</c:v>
                </c:pt>
                <c:pt idx="2">
                  <c:v>5.5</c:v>
                </c:pt>
                <c:pt idx="3">
                  <c:v>5</c:v>
                </c:pt>
                <c:pt idx="4">
                  <c:v>5.7</c:v>
                </c:pt>
                <c:pt idx="5">
                  <c:v>5</c:v>
                </c:pt>
                <c:pt idx="6">
                  <c:v>4.9000000000000004</c:v>
                </c:pt>
                <c:pt idx="7">
                  <c:v>5.3</c:v>
                </c:pt>
                <c:pt idx="8">
                  <c:v>5.7</c:v>
                </c:pt>
                <c:pt idx="9">
                  <c:v>6.3</c:v>
                </c:pt>
                <c:pt idx="10">
                  <c:v>5.2</c:v>
                </c:pt>
                <c:pt idx="11">
                  <c:v>6.8</c:v>
                </c:pt>
                <c:pt idx="12">
                  <c:v>6.5</c:v>
                </c:pt>
                <c:pt idx="13">
                  <c:v>5.3</c:v>
                </c:pt>
                <c:pt idx="14">
                  <c:v>4.8</c:v>
                </c:pt>
                <c:pt idx="15">
                  <c:v>6.7</c:v>
                </c:pt>
                <c:pt idx="16">
                  <c:v>7</c:v>
                </c:pt>
                <c:pt idx="17">
                  <c:v>6.1</c:v>
                </c:pt>
                <c:pt idx="18">
                  <c:v>5.0999999999999996</c:v>
                </c:pt>
                <c:pt idx="19">
                  <c:v>5</c:v>
                </c:pt>
                <c:pt idx="20">
                  <c:v>5.5</c:v>
                </c:pt>
                <c:pt idx="21">
                  <c:v>4.9000000000000004</c:v>
                </c:pt>
                <c:pt idx="22">
                  <c:v>6</c:v>
                </c:pt>
                <c:pt idx="23">
                  <c:v>6</c:v>
                </c:pt>
                <c:pt idx="24">
                  <c:v>5.2</c:v>
                </c:pt>
                <c:pt idx="25">
                  <c:v>4.7</c:v>
                </c:pt>
                <c:pt idx="26">
                  <c:v>4</c:v>
                </c:pt>
                <c:pt idx="27">
                  <c:v>5.4</c:v>
                </c:pt>
                <c:pt idx="28">
                  <c:v>6.3</c:v>
                </c:pt>
                <c:pt idx="29">
                  <c:v>5.9</c:v>
                </c:pt>
                <c:pt idx="30">
                  <c:v>6.2</c:v>
                </c:pt>
                <c:pt idx="31">
                  <c:v>5.9</c:v>
                </c:pt>
                <c:pt idx="32">
                  <c:v>6</c:v>
                </c:pt>
                <c:pt idx="33">
                  <c:v>5.8</c:v>
                </c:pt>
                <c:pt idx="34">
                  <c:v>6.4</c:v>
                </c:pt>
                <c:pt idx="35">
                  <c:v>6.9</c:v>
                </c:pt>
                <c:pt idx="36">
                  <c:v>5</c:v>
                </c:pt>
                <c:pt idx="37">
                  <c:v>6.7</c:v>
                </c:pt>
                <c:pt idx="38">
                  <c:v>6.3</c:v>
                </c:pt>
                <c:pt idx="39">
                  <c:v>6.1</c:v>
                </c:pt>
                <c:pt idx="40">
                  <c:v>5.5</c:v>
                </c:pt>
                <c:pt idx="41">
                  <c:v>4.8</c:v>
                </c:pt>
                <c:pt idx="42">
                  <c:v>5.4</c:v>
                </c:pt>
                <c:pt idx="43">
                  <c:v>4.8</c:v>
                </c:pt>
                <c:pt idx="44">
                  <c:v>5</c:v>
                </c:pt>
                <c:pt idx="45">
                  <c:v>5.5</c:v>
                </c:pt>
                <c:pt idx="46">
                  <c:v>5.7</c:v>
                </c:pt>
                <c:pt idx="47">
                  <c:v>6.3</c:v>
                </c:pt>
                <c:pt idx="48">
                  <c:v>6.8</c:v>
                </c:pt>
                <c:pt idx="49">
                  <c:v>7</c:v>
                </c:pt>
                <c:pt idx="50">
                  <c:v>5.7</c:v>
                </c:pt>
                <c:pt idx="51">
                  <c:v>5.8</c:v>
                </c:pt>
                <c:pt idx="52">
                  <c:v>5</c:v>
                </c:pt>
                <c:pt idx="53">
                  <c:v>4.7</c:v>
                </c:pt>
                <c:pt idx="54">
                  <c:v>5.4</c:v>
                </c:pt>
                <c:pt idx="55">
                  <c:v>5</c:v>
                </c:pt>
                <c:pt idx="56">
                  <c:v>6.6</c:v>
                </c:pt>
                <c:pt idx="60">
                  <c:v>4.4000000000000004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824"/>
        <c:axId val="127007744"/>
      </c:scatterChart>
      <c:valAx>
        <c:axId val="127005824"/>
        <c:scaling>
          <c:orientation val="minMax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Pulse</a:t>
                </a:r>
                <a:r>
                  <a:rPr lang="en-US" baseline="0"/>
                  <a:t> rate (p/s)</a:t>
                </a:r>
                <a:endParaRPr 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7007744"/>
        <c:crosses val="autoZero"/>
        <c:crossBetween val="midCat"/>
      </c:valAx>
      <c:valAx>
        <c:axId val="127007744"/>
        <c:scaling>
          <c:orientation val="minMax"/>
          <c:min val="3.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Dominant frequecy (kHZ)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2700582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21062992126001"/>
          <c:y val="6.0659813356663754E-2"/>
          <c:w val="0.83615748031496051"/>
          <c:h val="0.7756019477828434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4.9594706911636088E-2"/>
                  <c:y val="0.4642954828014918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fultoni!$F$2:$F$68</c:f>
              <c:numCache>
                <c:formatCode>General</c:formatCode>
                <c:ptCount val="67"/>
                <c:pt idx="0">
                  <c:v>19.5</c:v>
                </c:pt>
                <c:pt idx="1">
                  <c:v>19.5</c:v>
                </c:pt>
                <c:pt idx="2">
                  <c:v>23.2</c:v>
                </c:pt>
                <c:pt idx="3">
                  <c:v>19</c:v>
                </c:pt>
                <c:pt idx="4">
                  <c:v>24.7</c:v>
                </c:pt>
                <c:pt idx="5">
                  <c:v>19</c:v>
                </c:pt>
                <c:pt idx="6">
                  <c:v>16.7</c:v>
                </c:pt>
                <c:pt idx="7">
                  <c:v>21.7</c:v>
                </c:pt>
                <c:pt idx="8">
                  <c:v>26.2</c:v>
                </c:pt>
                <c:pt idx="9">
                  <c:v>23.4</c:v>
                </c:pt>
                <c:pt idx="10">
                  <c:v>19.7</c:v>
                </c:pt>
                <c:pt idx="11">
                  <c:v>27.5</c:v>
                </c:pt>
                <c:pt idx="12">
                  <c:v>24.7</c:v>
                </c:pt>
                <c:pt idx="13">
                  <c:v>19.2</c:v>
                </c:pt>
                <c:pt idx="14">
                  <c:v>17</c:v>
                </c:pt>
                <c:pt idx="15">
                  <c:v>25.5</c:v>
                </c:pt>
                <c:pt idx="16">
                  <c:v>31.2</c:v>
                </c:pt>
                <c:pt idx="17">
                  <c:v>23.5</c:v>
                </c:pt>
                <c:pt idx="18">
                  <c:v>18.7</c:v>
                </c:pt>
                <c:pt idx="19">
                  <c:v>17.5</c:v>
                </c:pt>
                <c:pt idx="20">
                  <c:v>21.5</c:v>
                </c:pt>
                <c:pt idx="21">
                  <c:v>19.5</c:v>
                </c:pt>
                <c:pt idx="22">
                  <c:v>24.5</c:v>
                </c:pt>
                <c:pt idx="23">
                  <c:v>25</c:v>
                </c:pt>
                <c:pt idx="24">
                  <c:v>21.5</c:v>
                </c:pt>
                <c:pt idx="25">
                  <c:v>19</c:v>
                </c:pt>
                <c:pt idx="26">
                  <c:v>18.5</c:v>
                </c:pt>
                <c:pt idx="27">
                  <c:v>19.5</c:v>
                </c:pt>
                <c:pt idx="28">
                  <c:v>24.5</c:v>
                </c:pt>
                <c:pt idx="29">
                  <c:v>24.5</c:v>
                </c:pt>
                <c:pt idx="30">
                  <c:v>24.5</c:v>
                </c:pt>
                <c:pt idx="31">
                  <c:v>25</c:v>
                </c:pt>
                <c:pt idx="32">
                  <c:v>23.5</c:v>
                </c:pt>
                <c:pt idx="33">
                  <c:v>23.5</c:v>
                </c:pt>
                <c:pt idx="34">
                  <c:v>25.3</c:v>
                </c:pt>
                <c:pt idx="35">
                  <c:v>24.6</c:v>
                </c:pt>
                <c:pt idx="36">
                  <c:v>18.8</c:v>
                </c:pt>
                <c:pt idx="37">
                  <c:v>27</c:v>
                </c:pt>
                <c:pt idx="38">
                  <c:v>22.2</c:v>
                </c:pt>
                <c:pt idx="39">
                  <c:v>22.2</c:v>
                </c:pt>
                <c:pt idx="40">
                  <c:v>24.2</c:v>
                </c:pt>
                <c:pt idx="41">
                  <c:v>21</c:v>
                </c:pt>
                <c:pt idx="42">
                  <c:v>24</c:v>
                </c:pt>
                <c:pt idx="43">
                  <c:v>21</c:v>
                </c:pt>
                <c:pt idx="44">
                  <c:v>22.5</c:v>
                </c:pt>
                <c:pt idx="45">
                  <c:v>21.8</c:v>
                </c:pt>
                <c:pt idx="46">
                  <c:v>21.8</c:v>
                </c:pt>
                <c:pt idx="47">
                  <c:v>23.8</c:v>
                </c:pt>
                <c:pt idx="48">
                  <c:v>27.4</c:v>
                </c:pt>
                <c:pt idx="49">
                  <c:v>27.2</c:v>
                </c:pt>
                <c:pt idx="50">
                  <c:v>23</c:v>
                </c:pt>
                <c:pt idx="51">
                  <c:v>23</c:v>
                </c:pt>
                <c:pt idx="52">
                  <c:v>20.6</c:v>
                </c:pt>
                <c:pt idx="53">
                  <c:v>20.6</c:v>
                </c:pt>
                <c:pt idx="54">
                  <c:v>21.6</c:v>
                </c:pt>
                <c:pt idx="55">
                  <c:v>21.6</c:v>
                </c:pt>
                <c:pt idx="56">
                  <c:v>25.2</c:v>
                </c:pt>
                <c:pt idx="57">
                  <c:v>20.5</c:v>
                </c:pt>
                <c:pt idx="58">
                  <c:v>20.5</c:v>
                </c:pt>
                <c:pt idx="59">
                  <c:v>17</c:v>
                </c:pt>
                <c:pt idx="60">
                  <c:v>16.5</c:v>
                </c:pt>
                <c:pt idx="61">
                  <c:v>19.7</c:v>
                </c:pt>
                <c:pt idx="62">
                  <c:v>19.7</c:v>
                </c:pt>
                <c:pt idx="63">
                  <c:v>19.7</c:v>
                </c:pt>
                <c:pt idx="64">
                  <c:v>18.899999999999999</c:v>
                </c:pt>
                <c:pt idx="65">
                  <c:v>19.8</c:v>
                </c:pt>
                <c:pt idx="66">
                  <c:v>19.8</c:v>
                </c:pt>
              </c:numCache>
            </c:numRef>
          </c:xVal>
          <c:yVal>
            <c:numRef>
              <c:f>fultoni!$G$2:$G$68</c:f>
              <c:numCache>
                <c:formatCode>General</c:formatCode>
                <c:ptCount val="67"/>
                <c:pt idx="0">
                  <c:v>32</c:v>
                </c:pt>
                <c:pt idx="1">
                  <c:v>30.2</c:v>
                </c:pt>
                <c:pt idx="2">
                  <c:v>40.200000000000003</c:v>
                </c:pt>
                <c:pt idx="3">
                  <c:v>30</c:v>
                </c:pt>
                <c:pt idx="4">
                  <c:v>41.6</c:v>
                </c:pt>
                <c:pt idx="5">
                  <c:v>32</c:v>
                </c:pt>
                <c:pt idx="6">
                  <c:v>26.4</c:v>
                </c:pt>
                <c:pt idx="7">
                  <c:v>36.4</c:v>
                </c:pt>
                <c:pt idx="8">
                  <c:v>43.7</c:v>
                </c:pt>
                <c:pt idx="9">
                  <c:v>40.6</c:v>
                </c:pt>
                <c:pt idx="10">
                  <c:v>30.2</c:v>
                </c:pt>
                <c:pt idx="11">
                  <c:v>46.9</c:v>
                </c:pt>
                <c:pt idx="12">
                  <c:v>42.2</c:v>
                </c:pt>
                <c:pt idx="13">
                  <c:v>31.4</c:v>
                </c:pt>
                <c:pt idx="14">
                  <c:v>26.8</c:v>
                </c:pt>
                <c:pt idx="15">
                  <c:v>44</c:v>
                </c:pt>
                <c:pt idx="16">
                  <c:v>53.4</c:v>
                </c:pt>
                <c:pt idx="17">
                  <c:v>40.299999999999997</c:v>
                </c:pt>
                <c:pt idx="18">
                  <c:v>31.2</c:v>
                </c:pt>
                <c:pt idx="19">
                  <c:v>26.4</c:v>
                </c:pt>
                <c:pt idx="20">
                  <c:v>35.299999999999997</c:v>
                </c:pt>
                <c:pt idx="21">
                  <c:v>31</c:v>
                </c:pt>
                <c:pt idx="22">
                  <c:v>40.25</c:v>
                </c:pt>
                <c:pt idx="23">
                  <c:v>41.1</c:v>
                </c:pt>
                <c:pt idx="24">
                  <c:v>33</c:v>
                </c:pt>
                <c:pt idx="25">
                  <c:v>29.5</c:v>
                </c:pt>
                <c:pt idx="26">
                  <c:v>23.8</c:v>
                </c:pt>
                <c:pt idx="27">
                  <c:v>32.5</c:v>
                </c:pt>
                <c:pt idx="28">
                  <c:v>42.4</c:v>
                </c:pt>
                <c:pt idx="29">
                  <c:v>40.799999999999997</c:v>
                </c:pt>
                <c:pt idx="30">
                  <c:v>40.799999999999997</c:v>
                </c:pt>
                <c:pt idx="31">
                  <c:v>41</c:v>
                </c:pt>
                <c:pt idx="32">
                  <c:v>38.799999999999997</c:v>
                </c:pt>
                <c:pt idx="33">
                  <c:v>40.200000000000003</c:v>
                </c:pt>
                <c:pt idx="34">
                  <c:v>42.2</c:v>
                </c:pt>
                <c:pt idx="35">
                  <c:v>42.9</c:v>
                </c:pt>
                <c:pt idx="36">
                  <c:v>25.3</c:v>
                </c:pt>
                <c:pt idx="37">
                  <c:v>45.7</c:v>
                </c:pt>
                <c:pt idx="38">
                  <c:v>38.799999999999997</c:v>
                </c:pt>
                <c:pt idx="39">
                  <c:v>38.9</c:v>
                </c:pt>
                <c:pt idx="40">
                  <c:v>36.6</c:v>
                </c:pt>
                <c:pt idx="41">
                  <c:v>32.1</c:v>
                </c:pt>
                <c:pt idx="42">
                  <c:v>42.4</c:v>
                </c:pt>
                <c:pt idx="43">
                  <c:v>29.6</c:v>
                </c:pt>
                <c:pt idx="44">
                  <c:v>30.1</c:v>
                </c:pt>
                <c:pt idx="45">
                  <c:v>35.299999999999997</c:v>
                </c:pt>
                <c:pt idx="46">
                  <c:v>35.5</c:v>
                </c:pt>
                <c:pt idx="47">
                  <c:v>40.1</c:v>
                </c:pt>
                <c:pt idx="48">
                  <c:v>46</c:v>
                </c:pt>
                <c:pt idx="49">
                  <c:v>47</c:v>
                </c:pt>
                <c:pt idx="50">
                  <c:v>39</c:v>
                </c:pt>
                <c:pt idx="51">
                  <c:v>39.1</c:v>
                </c:pt>
                <c:pt idx="52">
                  <c:v>30.4</c:v>
                </c:pt>
                <c:pt idx="53">
                  <c:v>27.5</c:v>
                </c:pt>
                <c:pt idx="54">
                  <c:v>38.4</c:v>
                </c:pt>
                <c:pt idx="55">
                  <c:v>29.2</c:v>
                </c:pt>
                <c:pt idx="56">
                  <c:v>43.2</c:v>
                </c:pt>
                <c:pt idx="57">
                  <c:v>26.4</c:v>
                </c:pt>
                <c:pt idx="58">
                  <c:v>29.7</c:v>
                </c:pt>
                <c:pt idx="59">
                  <c:v>23.9</c:v>
                </c:pt>
                <c:pt idx="60">
                  <c:v>22.8</c:v>
                </c:pt>
                <c:pt idx="61" formatCode="0.0">
                  <c:v>30.36723163841808</c:v>
                </c:pt>
                <c:pt idx="62" formatCode="0.0">
                  <c:v>30.249110320284693</c:v>
                </c:pt>
                <c:pt idx="63" formatCode="0.0">
                  <c:v>30.303030303030305</c:v>
                </c:pt>
                <c:pt idx="64" formatCode="0.0">
                  <c:v>29.714285714285715</c:v>
                </c:pt>
                <c:pt idx="65" formatCode="0.0">
                  <c:v>30.373831775700936</c:v>
                </c:pt>
                <c:pt idx="66" formatCode="0.0">
                  <c:v>30.4093567251462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46016"/>
        <c:axId val="127047936"/>
      </c:scatterChart>
      <c:valAx>
        <c:axId val="127046016"/>
        <c:scaling>
          <c:orientation val="minMax"/>
          <c:max val="33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</a:t>
                </a:r>
                <a:r>
                  <a:rPr lang="en-US">
                    <a:latin typeface="Calibri"/>
                  </a:rPr>
                  <a:t>°C)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3151823413377671"/>
              <c:y val="0.915435996729916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7047936"/>
        <c:crosses val="autoZero"/>
        <c:crossBetween val="midCat"/>
        <c:majorUnit val="5"/>
      </c:valAx>
      <c:valAx>
        <c:axId val="127047936"/>
        <c:scaling>
          <c:orientation val="minMax"/>
          <c:min val="2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Pulse rate (p/s)</a:t>
                </a:r>
              </a:p>
            </c:rich>
          </c:tx>
          <c:layout>
            <c:manualLayout>
              <c:xMode val="edge"/>
              <c:yMode val="edge"/>
              <c:x val="1.0541508398406721E-2"/>
              <c:y val="0.315858697990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2704601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21062992126007"/>
          <c:y val="6.0659813356663754E-2"/>
          <c:w val="0.83615748031496051"/>
          <c:h val="0.775601947782843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11989262211788744"/>
                  <c:y val="0.46830205240738348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fultoni!$G$2:$G$68</c:f>
              <c:numCache>
                <c:formatCode>General</c:formatCode>
                <c:ptCount val="67"/>
                <c:pt idx="0">
                  <c:v>32</c:v>
                </c:pt>
                <c:pt idx="1">
                  <c:v>30.2</c:v>
                </c:pt>
                <c:pt idx="2">
                  <c:v>40.200000000000003</c:v>
                </c:pt>
                <c:pt idx="3">
                  <c:v>30</c:v>
                </c:pt>
                <c:pt idx="4">
                  <c:v>41.6</c:v>
                </c:pt>
                <c:pt idx="5">
                  <c:v>32</c:v>
                </c:pt>
                <c:pt idx="6">
                  <c:v>26.4</c:v>
                </c:pt>
                <c:pt idx="7">
                  <c:v>36.4</c:v>
                </c:pt>
                <c:pt idx="8">
                  <c:v>43.7</c:v>
                </c:pt>
                <c:pt idx="9">
                  <c:v>40.6</c:v>
                </c:pt>
                <c:pt idx="10">
                  <c:v>30.2</c:v>
                </c:pt>
                <c:pt idx="11">
                  <c:v>46.9</c:v>
                </c:pt>
                <c:pt idx="12">
                  <c:v>42.2</c:v>
                </c:pt>
                <c:pt idx="13">
                  <c:v>31.4</c:v>
                </c:pt>
                <c:pt idx="14">
                  <c:v>26.8</c:v>
                </c:pt>
                <c:pt idx="15">
                  <c:v>44</c:v>
                </c:pt>
                <c:pt idx="16">
                  <c:v>53.4</c:v>
                </c:pt>
                <c:pt idx="17">
                  <c:v>40.299999999999997</c:v>
                </c:pt>
                <c:pt idx="18">
                  <c:v>31.2</c:v>
                </c:pt>
                <c:pt idx="19">
                  <c:v>26.4</c:v>
                </c:pt>
                <c:pt idx="20">
                  <c:v>35.299999999999997</c:v>
                </c:pt>
                <c:pt idx="21">
                  <c:v>31</c:v>
                </c:pt>
                <c:pt idx="22">
                  <c:v>40.25</c:v>
                </c:pt>
                <c:pt idx="23">
                  <c:v>41.1</c:v>
                </c:pt>
                <c:pt idx="24">
                  <c:v>33</c:v>
                </c:pt>
                <c:pt idx="25">
                  <c:v>29.5</c:v>
                </c:pt>
                <c:pt idx="26">
                  <c:v>23.8</c:v>
                </c:pt>
                <c:pt idx="27">
                  <c:v>32.5</c:v>
                </c:pt>
                <c:pt idx="28">
                  <c:v>42.4</c:v>
                </c:pt>
                <c:pt idx="29">
                  <c:v>40.799999999999997</c:v>
                </c:pt>
                <c:pt idx="30">
                  <c:v>40.799999999999997</c:v>
                </c:pt>
                <c:pt idx="31">
                  <c:v>41</c:v>
                </c:pt>
                <c:pt idx="32">
                  <c:v>38.799999999999997</c:v>
                </c:pt>
                <c:pt idx="33">
                  <c:v>40.200000000000003</c:v>
                </c:pt>
                <c:pt idx="34">
                  <c:v>42.2</c:v>
                </c:pt>
                <c:pt idx="35">
                  <c:v>42.9</c:v>
                </c:pt>
                <c:pt idx="36">
                  <c:v>25.3</c:v>
                </c:pt>
                <c:pt idx="37">
                  <c:v>45.7</c:v>
                </c:pt>
                <c:pt idx="38">
                  <c:v>38.799999999999997</c:v>
                </c:pt>
                <c:pt idx="39">
                  <c:v>38.9</c:v>
                </c:pt>
                <c:pt idx="40">
                  <c:v>36.6</c:v>
                </c:pt>
                <c:pt idx="41">
                  <c:v>32.1</c:v>
                </c:pt>
                <c:pt idx="42">
                  <c:v>42.4</c:v>
                </c:pt>
                <c:pt idx="43">
                  <c:v>29.6</c:v>
                </c:pt>
                <c:pt idx="44">
                  <c:v>30.1</c:v>
                </c:pt>
                <c:pt idx="45">
                  <c:v>35.299999999999997</c:v>
                </c:pt>
                <c:pt idx="46">
                  <c:v>35.5</c:v>
                </c:pt>
                <c:pt idx="47">
                  <c:v>40.1</c:v>
                </c:pt>
                <c:pt idx="48">
                  <c:v>46</c:v>
                </c:pt>
                <c:pt idx="49">
                  <c:v>47</c:v>
                </c:pt>
                <c:pt idx="50">
                  <c:v>39</c:v>
                </c:pt>
                <c:pt idx="51">
                  <c:v>39.1</c:v>
                </c:pt>
                <c:pt idx="52">
                  <c:v>30.4</c:v>
                </c:pt>
                <c:pt idx="53">
                  <c:v>27.5</c:v>
                </c:pt>
                <c:pt idx="54">
                  <c:v>38.4</c:v>
                </c:pt>
                <c:pt idx="55">
                  <c:v>29.2</c:v>
                </c:pt>
                <c:pt idx="56">
                  <c:v>43.2</c:v>
                </c:pt>
                <c:pt idx="57">
                  <c:v>26.4</c:v>
                </c:pt>
                <c:pt idx="58">
                  <c:v>29.7</c:v>
                </c:pt>
                <c:pt idx="59">
                  <c:v>23.9</c:v>
                </c:pt>
                <c:pt idx="60">
                  <c:v>22.8</c:v>
                </c:pt>
                <c:pt idx="61" formatCode="0.0">
                  <c:v>30.36723163841808</c:v>
                </c:pt>
                <c:pt idx="62" formatCode="0.0">
                  <c:v>30.249110320284693</c:v>
                </c:pt>
                <c:pt idx="63" formatCode="0.0">
                  <c:v>30.303030303030305</c:v>
                </c:pt>
                <c:pt idx="64" formatCode="0.0">
                  <c:v>29.714285714285715</c:v>
                </c:pt>
                <c:pt idx="65" formatCode="0.0">
                  <c:v>30.373831775700936</c:v>
                </c:pt>
                <c:pt idx="66" formatCode="0.0">
                  <c:v>30.4093567251462</c:v>
                </c:pt>
              </c:numCache>
            </c:numRef>
          </c:xVal>
          <c:yVal>
            <c:numRef>
              <c:f>fultoni!$H$2:$H$68</c:f>
              <c:numCache>
                <c:formatCode>0.0</c:formatCode>
                <c:ptCount val="67"/>
                <c:pt idx="0">
                  <c:v>5.4</c:v>
                </c:pt>
                <c:pt idx="1">
                  <c:v>4.7</c:v>
                </c:pt>
                <c:pt idx="2">
                  <c:v>5.5</c:v>
                </c:pt>
                <c:pt idx="3">
                  <c:v>5</c:v>
                </c:pt>
                <c:pt idx="4">
                  <c:v>5.7</c:v>
                </c:pt>
                <c:pt idx="5">
                  <c:v>5</c:v>
                </c:pt>
                <c:pt idx="6">
                  <c:v>4.9000000000000004</c:v>
                </c:pt>
                <c:pt idx="7">
                  <c:v>5.3</c:v>
                </c:pt>
                <c:pt idx="8">
                  <c:v>5.7</c:v>
                </c:pt>
                <c:pt idx="9">
                  <c:v>6.3</c:v>
                </c:pt>
                <c:pt idx="10">
                  <c:v>5.2</c:v>
                </c:pt>
                <c:pt idx="11">
                  <c:v>6.8</c:v>
                </c:pt>
                <c:pt idx="12">
                  <c:v>6.5</c:v>
                </c:pt>
                <c:pt idx="13">
                  <c:v>5.3</c:v>
                </c:pt>
                <c:pt idx="14">
                  <c:v>4.8</c:v>
                </c:pt>
                <c:pt idx="15">
                  <c:v>6.7</c:v>
                </c:pt>
                <c:pt idx="16">
                  <c:v>7</c:v>
                </c:pt>
                <c:pt idx="17">
                  <c:v>6.1</c:v>
                </c:pt>
                <c:pt idx="18">
                  <c:v>5.0999999999999996</c:v>
                </c:pt>
                <c:pt idx="19">
                  <c:v>5</c:v>
                </c:pt>
                <c:pt idx="20">
                  <c:v>5.5</c:v>
                </c:pt>
                <c:pt idx="21">
                  <c:v>4.9000000000000004</c:v>
                </c:pt>
                <c:pt idx="22">
                  <c:v>6</c:v>
                </c:pt>
                <c:pt idx="23">
                  <c:v>6</c:v>
                </c:pt>
                <c:pt idx="24">
                  <c:v>5.2</c:v>
                </c:pt>
                <c:pt idx="25">
                  <c:v>4.7</c:v>
                </c:pt>
                <c:pt idx="26">
                  <c:v>4</c:v>
                </c:pt>
                <c:pt idx="27">
                  <c:v>5.4</c:v>
                </c:pt>
                <c:pt idx="28">
                  <c:v>6.3</c:v>
                </c:pt>
                <c:pt idx="29">
                  <c:v>5.9</c:v>
                </c:pt>
                <c:pt idx="30">
                  <c:v>6.2</c:v>
                </c:pt>
                <c:pt idx="31">
                  <c:v>5.9</c:v>
                </c:pt>
                <c:pt idx="32">
                  <c:v>6</c:v>
                </c:pt>
                <c:pt idx="33">
                  <c:v>5.8</c:v>
                </c:pt>
                <c:pt idx="34">
                  <c:v>6.4</c:v>
                </c:pt>
                <c:pt idx="35">
                  <c:v>6.9</c:v>
                </c:pt>
                <c:pt idx="36">
                  <c:v>5</c:v>
                </c:pt>
                <c:pt idx="37">
                  <c:v>6.7</c:v>
                </c:pt>
                <c:pt idx="38">
                  <c:v>6.3</c:v>
                </c:pt>
                <c:pt idx="39">
                  <c:v>6.1</c:v>
                </c:pt>
                <c:pt idx="40">
                  <c:v>5.5</c:v>
                </c:pt>
                <c:pt idx="41">
                  <c:v>4.8</c:v>
                </c:pt>
                <c:pt idx="42">
                  <c:v>5.4</c:v>
                </c:pt>
                <c:pt idx="43">
                  <c:v>4.8</c:v>
                </c:pt>
                <c:pt idx="44">
                  <c:v>5</c:v>
                </c:pt>
                <c:pt idx="45">
                  <c:v>5.5</c:v>
                </c:pt>
                <c:pt idx="46">
                  <c:v>5.7</c:v>
                </c:pt>
                <c:pt idx="47">
                  <c:v>6.3</c:v>
                </c:pt>
                <c:pt idx="48">
                  <c:v>6.8</c:v>
                </c:pt>
                <c:pt idx="49">
                  <c:v>7</c:v>
                </c:pt>
                <c:pt idx="50">
                  <c:v>5.7</c:v>
                </c:pt>
                <c:pt idx="51">
                  <c:v>5.8</c:v>
                </c:pt>
                <c:pt idx="52">
                  <c:v>5</c:v>
                </c:pt>
                <c:pt idx="53">
                  <c:v>4.7</c:v>
                </c:pt>
                <c:pt idx="54">
                  <c:v>5.4</c:v>
                </c:pt>
                <c:pt idx="55">
                  <c:v>5</c:v>
                </c:pt>
                <c:pt idx="56">
                  <c:v>6.6</c:v>
                </c:pt>
                <c:pt idx="60">
                  <c:v>4.4000000000000004</c:v>
                </c:pt>
                <c:pt idx="61" formatCode="General">
                  <c:v>4.944</c:v>
                </c:pt>
                <c:pt idx="62" formatCode="General">
                  <c:v>4.9349999999999996</c:v>
                </c:pt>
                <c:pt idx="63" formatCode="General">
                  <c:v>5.008</c:v>
                </c:pt>
                <c:pt idx="64" formatCode="General">
                  <c:v>4.9850000000000003</c:v>
                </c:pt>
                <c:pt idx="65" formatCode="General">
                  <c:v>4.8780000000000001</c:v>
                </c:pt>
                <c:pt idx="66" formatCode="General">
                  <c:v>4.8949999999999996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73664"/>
        <c:axId val="127112704"/>
      </c:scatterChart>
      <c:valAx>
        <c:axId val="127073664"/>
        <c:scaling>
          <c:orientation val="minMax"/>
          <c:max val="60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Pulse rate (p/s)</a:t>
                </a:r>
              </a:p>
            </c:rich>
          </c:tx>
          <c:layout>
            <c:manualLayout>
              <c:xMode val="edge"/>
              <c:yMode val="edge"/>
              <c:x val="0.43151823413377671"/>
              <c:y val="0.9154359967299169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7112704"/>
        <c:crosses val="autoZero"/>
        <c:crossBetween val="midCat"/>
        <c:majorUnit val="10"/>
      </c:valAx>
      <c:valAx>
        <c:axId val="127112704"/>
        <c:scaling>
          <c:orientation val="minMax"/>
          <c:max val="7.7"/>
          <c:min val="3.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Dominant frequency (kHz)</a:t>
                </a:r>
              </a:p>
            </c:rich>
          </c:tx>
          <c:layout>
            <c:manualLayout>
              <c:xMode val="edge"/>
              <c:yMode val="edge"/>
              <c:x val="1.0541508398406721E-2"/>
              <c:y val="0.197825911105374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27073664"/>
        <c:crosses val="autoZero"/>
        <c:crossBetween val="midCat"/>
        <c:majorUnit val="0.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41124191159275E-2"/>
          <c:y val="4.5296319941989231E-2"/>
          <c:w val="0.88552397286972795"/>
          <c:h val="0.8448300268772709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11123162079987527"/>
                  <c:y val="0.54100904053659959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imitator!$F$2:$F$9</c:f>
              <c:numCache>
                <c:formatCode>General</c:formatCode>
                <c:ptCount val="8"/>
                <c:pt idx="0">
                  <c:v>21.5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21.9</c:v>
                </c:pt>
                <c:pt idx="5">
                  <c:v>26</c:v>
                </c:pt>
                <c:pt idx="6">
                  <c:v>27.4</c:v>
                </c:pt>
                <c:pt idx="7">
                  <c:v>27.9</c:v>
                </c:pt>
              </c:numCache>
            </c:numRef>
          </c:xVal>
          <c:yVal>
            <c:numRef>
              <c:f>imitator!$G$2:$G$9</c:f>
              <c:numCache>
                <c:formatCode>General</c:formatCode>
                <c:ptCount val="8"/>
                <c:pt idx="0">
                  <c:v>34.520000000000003</c:v>
                </c:pt>
                <c:pt idx="1">
                  <c:v>49.4</c:v>
                </c:pt>
                <c:pt idx="2">
                  <c:v>53.6</c:v>
                </c:pt>
                <c:pt idx="3">
                  <c:v>51.2</c:v>
                </c:pt>
                <c:pt idx="4">
                  <c:v>36.200000000000003</c:v>
                </c:pt>
                <c:pt idx="5">
                  <c:v>44.2</c:v>
                </c:pt>
                <c:pt idx="6" formatCode="0.0">
                  <c:v>56.338028169014088</c:v>
                </c:pt>
                <c:pt idx="7" formatCode="0.0">
                  <c:v>55.555555555555557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442496"/>
        <c:axId val="126468864"/>
      </c:scatterChart>
      <c:valAx>
        <c:axId val="126442496"/>
        <c:scaling>
          <c:orientation val="minMax"/>
          <c:max val="30"/>
          <c:min val="1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468864"/>
        <c:crosses val="autoZero"/>
        <c:crossBetween val="midCat"/>
        <c:majorUnit val="5"/>
      </c:valAx>
      <c:valAx>
        <c:axId val="126468864"/>
        <c:scaling>
          <c:orientation val="minMax"/>
          <c:min val="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442496"/>
        <c:crosses val="autoZero"/>
        <c:crossBetween val="midCat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72605253611593E-2"/>
          <c:y val="7.4156468393258082E-2"/>
          <c:w val="0.90609265305251474"/>
          <c:h val="0.8167115706922176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9.0338646693553556E-2"/>
                  <c:y val="0.48626284666223951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imitator!$G$2:$G$9</c:f>
              <c:numCache>
                <c:formatCode>General</c:formatCode>
                <c:ptCount val="8"/>
                <c:pt idx="0">
                  <c:v>34.520000000000003</c:v>
                </c:pt>
                <c:pt idx="1">
                  <c:v>49.4</c:v>
                </c:pt>
                <c:pt idx="2">
                  <c:v>53.6</c:v>
                </c:pt>
                <c:pt idx="3">
                  <c:v>51.2</c:v>
                </c:pt>
                <c:pt idx="4">
                  <c:v>36.200000000000003</c:v>
                </c:pt>
                <c:pt idx="5">
                  <c:v>44.2</c:v>
                </c:pt>
                <c:pt idx="6" formatCode="0.0">
                  <c:v>56.338028169014088</c:v>
                </c:pt>
                <c:pt idx="7" formatCode="0.0">
                  <c:v>55.555555555555557</c:v>
                </c:pt>
              </c:numCache>
            </c:numRef>
          </c:xVal>
          <c:yVal>
            <c:numRef>
              <c:f>imitator!$H$2:$H$9</c:f>
              <c:numCache>
                <c:formatCode>General</c:formatCode>
                <c:ptCount val="8"/>
                <c:pt idx="0">
                  <c:v>5.8</c:v>
                </c:pt>
                <c:pt idx="1">
                  <c:v>7.2</c:v>
                </c:pt>
                <c:pt idx="2">
                  <c:v>7.2</c:v>
                </c:pt>
                <c:pt idx="3">
                  <c:v>7.3</c:v>
                </c:pt>
                <c:pt idx="4">
                  <c:v>6</c:v>
                </c:pt>
                <c:pt idx="5">
                  <c:v>7.2</c:v>
                </c:pt>
                <c:pt idx="6">
                  <c:v>7.4130000000000003</c:v>
                </c:pt>
                <c:pt idx="7">
                  <c:v>7.4269999999999996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559744"/>
        <c:axId val="126561280"/>
      </c:scatterChart>
      <c:valAx>
        <c:axId val="126559744"/>
        <c:scaling>
          <c:orientation val="minMax"/>
          <c:min val="3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61280"/>
        <c:crosses val="autoZero"/>
        <c:crossBetween val="midCat"/>
        <c:majorUnit val="10"/>
      </c:valAx>
      <c:valAx>
        <c:axId val="126561280"/>
        <c:scaling>
          <c:orientation val="minMax"/>
          <c:max val="8"/>
          <c:min val="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59744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82090136347286E-2"/>
          <c:y val="5.3267796070945679E-2"/>
          <c:w val="0.86453833429867"/>
          <c:h val="0.8411901694106418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13323147727806389"/>
                  <c:y val="0.6538029109997614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y = 2.9173x - 28.273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r² = 0.9277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imitator!$F$7:$F$9</c:f>
              <c:numCache>
                <c:formatCode>General</c:formatCode>
                <c:ptCount val="3"/>
                <c:pt idx="0">
                  <c:v>26</c:v>
                </c:pt>
                <c:pt idx="1">
                  <c:v>27.4</c:v>
                </c:pt>
                <c:pt idx="2">
                  <c:v>27.9</c:v>
                </c:pt>
              </c:numCache>
            </c:numRef>
          </c:xVal>
          <c:yVal>
            <c:numRef>
              <c:f>imitator!$G$7:$G$9</c:f>
              <c:numCache>
                <c:formatCode>0.0</c:formatCode>
                <c:ptCount val="3"/>
                <c:pt idx="0" formatCode="General">
                  <c:v>44.2</c:v>
                </c:pt>
                <c:pt idx="1">
                  <c:v>56.338028169014088</c:v>
                </c:pt>
                <c:pt idx="2">
                  <c:v>55.555555555555557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578048"/>
        <c:axId val="126628992"/>
      </c:scatterChart>
      <c:valAx>
        <c:axId val="126578048"/>
        <c:scaling>
          <c:orientation val="minMax"/>
          <c:max val="30"/>
          <c:min val="1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628992"/>
        <c:crosses val="autoZero"/>
        <c:crossBetween val="midCat"/>
        <c:majorUnit val="5"/>
      </c:valAx>
      <c:valAx>
        <c:axId val="126628992"/>
        <c:scaling>
          <c:orientation val="minMax"/>
          <c:min val="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78048"/>
        <c:crosses val="autoZero"/>
        <c:crossBetween val="midCat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5000000000000022" l="0.70000000000000018" r="0.70000000000000018" t="0.75000000000000022" header="0.3000000000000001" footer="0.3000000000000001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10" Type="http://schemas.openxmlformats.org/officeDocument/2006/relationships/chart" Target="../charts/chart39.xml"/><Relationship Id="rId4" Type="http://schemas.openxmlformats.org/officeDocument/2006/relationships/chart" Target="../charts/chart33.xml"/><Relationship Id="rId9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5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1.xml"/><Relationship Id="rId3" Type="http://schemas.openxmlformats.org/officeDocument/2006/relationships/chart" Target="../charts/chart56.xml"/><Relationship Id="rId7" Type="http://schemas.openxmlformats.org/officeDocument/2006/relationships/chart" Target="../charts/chart60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11" Type="http://schemas.openxmlformats.org/officeDocument/2006/relationships/chart" Target="../charts/chart64.xml"/><Relationship Id="rId5" Type="http://schemas.openxmlformats.org/officeDocument/2006/relationships/chart" Target="../charts/chart58.xml"/><Relationship Id="rId10" Type="http://schemas.openxmlformats.org/officeDocument/2006/relationships/chart" Target="../charts/chart63.xml"/><Relationship Id="rId4" Type="http://schemas.openxmlformats.org/officeDocument/2006/relationships/chart" Target="../charts/chart57.xml"/><Relationship Id="rId9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5" Type="http://schemas.openxmlformats.org/officeDocument/2006/relationships/chart" Target="../charts/chart69.xml"/><Relationship Id="rId4" Type="http://schemas.openxmlformats.org/officeDocument/2006/relationships/chart" Target="../charts/chart68.xml"/></Relationships>
</file>

<file path=xl/drawings/_rels/drawing6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8.xml"/><Relationship Id="rId3" Type="http://schemas.openxmlformats.org/officeDocument/2006/relationships/chart" Target="../charts/chart73.xml"/><Relationship Id="rId7" Type="http://schemas.openxmlformats.org/officeDocument/2006/relationships/chart" Target="../charts/chart77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chart" Target="../charts/chart76.xml"/><Relationship Id="rId5" Type="http://schemas.openxmlformats.org/officeDocument/2006/relationships/chart" Target="../charts/chart75.xml"/><Relationship Id="rId10" Type="http://schemas.openxmlformats.org/officeDocument/2006/relationships/chart" Target="../charts/chart80.xml"/><Relationship Id="rId4" Type="http://schemas.openxmlformats.org/officeDocument/2006/relationships/chart" Target="../charts/chart74.xml"/><Relationship Id="rId9" Type="http://schemas.openxmlformats.org/officeDocument/2006/relationships/chart" Target="../charts/chart79.xml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/Relationships>
</file>

<file path=xl/drawings/_rels/drawing8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4.xml"/><Relationship Id="rId3" Type="http://schemas.openxmlformats.org/officeDocument/2006/relationships/chart" Target="../charts/chart89.xml"/><Relationship Id="rId7" Type="http://schemas.openxmlformats.org/officeDocument/2006/relationships/chart" Target="../charts/chart93.xml"/><Relationship Id="rId2" Type="http://schemas.openxmlformats.org/officeDocument/2006/relationships/chart" Target="../charts/chart88.xml"/><Relationship Id="rId1" Type="http://schemas.openxmlformats.org/officeDocument/2006/relationships/chart" Target="../charts/chart87.xml"/><Relationship Id="rId6" Type="http://schemas.openxmlformats.org/officeDocument/2006/relationships/chart" Target="../charts/chart92.xml"/><Relationship Id="rId5" Type="http://schemas.openxmlformats.org/officeDocument/2006/relationships/chart" Target="../charts/chart91.xml"/><Relationship Id="rId10" Type="http://schemas.openxmlformats.org/officeDocument/2006/relationships/chart" Target="../charts/chart96.xml"/><Relationship Id="rId4" Type="http://schemas.openxmlformats.org/officeDocument/2006/relationships/chart" Target="../charts/chart90.xml"/><Relationship Id="rId9" Type="http://schemas.openxmlformats.org/officeDocument/2006/relationships/chart" Target="../charts/chart95.xml"/></Relationships>
</file>

<file path=xl/drawings/_rels/drawing9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/Relationships>
</file>

<file path=xl/drawings/_rels/drawing9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1.xml"/><Relationship Id="rId1" Type="http://schemas.openxmlformats.org/officeDocument/2006/relationships/chart" Target="../charts/chart10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203</xdr:row>
      <xdr:rowOff>57150</xdr:rowOff>
    </xdr:from>
    <xdr:to>
      <xdr:col>10</xdr:col>
      <xdr:colOff>2676525</xdr:colOff>
      <xdr:row>221</xdr:row>
      <xdr:rowOff>104775</xdr:rowOff>
    </xdr:to>
    <xdr:graphicFrame macro="">
      <xdr:nvGraphicFramePr>
        <xdr:cNvPr id="334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133350</xdr:colOff>
      <xdr:row>203</xdr:row>
      <xdr:rowOff>133350</xdr:rowOff>
    </xdr:from>
    <xdr:to>
      <xdr:col>15</xdr:col>
      <xdr:colOff>228600</xdr:colOff>
      <xdr:row>221</xdr:row>
      <xdr:rowOff>38100</xdr:rowOff>
    </xdr:to>
    <xdr:graphicFrame macro="">
      <xdr:nvGraphicFramePr>
        <xdr:cNvPr id="335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568324</xdr:colOff>
      <xdr:row>204</xdr:row>
      <xdr:rowOff>152399</xdr:rowOff>
    </xdr:from>
    <xdr:ext cx="1365251" cy="633937"/>
    <xdr:sp macro="" textlink="">
      <xdr:nvSpPr>
        <xdr:cNvPr id="8" name="TextBox 7"/>
        <xdr:cNvSpPr txBox="1"/>
      </xdr:nvSpPr>
      <xdr:spPr>
        <a:xfrm>
          <a:off x="8816974" y="33223199"/>
          <a:ext cx="1365251" cy="63393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>
            <a:lnSpc>
              <a:spcPts val="1200"/>
            </a:lnSpc>
          </a:pPr>
          <a:r>
            <a:rPr lang="en-US" sz="1100" b="1"/>
            <a:t>All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195 recordings from</a:t>
          </a:r>
          <a:br>
            <a:rPr lang="en-US" sz="1100"/>
          </a:br>
          <a:r>
            <a:rPr lang="en-US" sz="1100"/>
            <a:t>  13 states</a:t>
          </a:r>
        </a:p>
      </xdr:txBody>
    </xdr:sp>
    <xdr:clientData/>
  </xdr:oneCellAnchor>
  <xdr:twoCellAnchor>
    <xdr:from>
      <xdr:col>5</xdr:col>
      <xdr:colOff>76200</xdr:colOff>
      <xdr:row>223</xdr:row>
      <xdr:rowOff>0</xdr:rowOff>
    </xdr:from>
    <xdr:to>
      <xdr:col>10</xdr:col>
      <xdr:colOff>2476500</xdr:colOff>
      <xdr:row>240</xdr:row>
      <xdr:rowOff>0</xdr:rowOff>
    </xdr:to>
    <xdr:graphicFrame macro="">
      <xdr:nvGraphicFramePr>
        <xdr:cNvPr id="33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152400</xdr:colOff>
      <xdr:row>277</xdr:row>
      <xdr:rowOff>85725</xdr:rowOff>
    </xdr:from>
    <xdr:to>
      <xdr:col>10</xdr:col>
      <xdr:colOff>2552700</xdr:colOff>
      <xdr:row>294</xdr:row>
      <xdr:rowOff>85725</xdr:rowOff>
    </xdr:to>
    <xdr:graphicFrame macro="">
      <xdr:nvGraphicFramePr>
        <xdr:cNvPr id="335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95250</xdr:colOff>
      <xdr:row>241</xdr:row>
      <xdr:rowOff>9525</xdr:rowOff>
    </xdr:from>
    <xdr:to>
      <xdr:col>10</xdr:col>
      <xdr:colOff>2495550</xdr:colOff>
      <xdr:row>258</xdr:row>
      <xdr:rowOff>9525</xdr:rowOff>
    </xdr:to>
    <xdr:graphicFrame macro="">
      <xdr:nvGraphicFramePr>
        <xdr:cNvPr id="335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133350</xdr:colOff>
      <xdr:row>258</xdr:row>
      <xdr:rowOff>152400</xdr:rowOff>
    </xdr:from>
    <xdr:to>
      <xdr:col>10</xdr:col>
      <xdr:colOff>2533650</xdr:colOff>
      <xdr:row>275</xdr:row>
      <xdr:rowOff>152400</xdr:rowOff>
    </xdr:to>
    <xdr:graphicFrame macro="">
      <xdr:nvGraphicFramePr>
        <xdr:cNvPr id="335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114300</xdr:colOff>
      <xdr:row>277</xdr:row>
      <xdr:rowOff>66675</xdr:rowOff>
    </xdr:from>
    <xdr:to>
      <xdr:col>15</xdr:col>
      <xdr:colOff>419100</xdr:colOff>
      <xdr:row>294</xdr:row>
      <xdr:rowOff>66675</xdr:rowOff>
    </xdr:to>
    <xdr:graphicFrame macro="">
      <xdr:nvGraphicFramePr>
        <xdr:cNvPr id="335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57150</xdr:colOff>
      <xdr:row>223</xdr:row>
      <xdr:rowOff>9525</xdr:rowOff>
    </xdr:from>
    <xdr:to>
      <xdr:col>15</xdr:col>
      <xdr:colOff>219075</xdr:colOff>
      <xdr:row>240</xdr:row>
      <xdr:rowOff>9525</xdr:rowOff>
    </xdr:to>
    <xdr:graphicFrame macro="">
      <xdr:nvGraphicFramePr>
        <xdr:cNvPr id="335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57150</xdr:colOff>
      <xdr:row>258</xdr:row>
      <xdr:rowOff>142875</xdr:rowOff>
    </xdr:from>
    <xdr:to>
      <xdr:col>15</xdr:col>
      <xdr:colOff>361950</xdr:colOff>
      <xdr:row>275</xdr:row>
      <xdr:rowOff>142875</xdr:rowOff>
    </xdr:to>
    <xdr:graphicFrame macro="">
      <xdr:nvGraphicFramePr>
        <xdr:cNvPr id="335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82</xdr:row>
      <xdr:rowOff>95250</xdr:rowOff>
    </xdr:from>
    <xdr:to>
      <xdr:col>10</xdr:col>
      <xdr:colOff>1924050</xdr:colOff>
      <xdr:row>96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638175</xdr:colOff>
      <xdr:row>82</xdr:row>
      <xdr:rowOff>66675</xdr:rowOff>
    </xdr:from>
    <xdr:to>
      <xdr:col>16</xdr:col>
      <xdr:colOff>419100</xdr:colOff>
      <xdr:row>96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152400</xdr:colOff>
      <xdr:row>97</xdr:row>
      <xdr:rowOff>142875</xdr:rowOff>
    </xdr:from>
    <xdr:to>
      <xdr:col>10</xdr:col>
      <xdr:colOff>1924050</xdr:colOff>
      <xdr:row>111</xdr:row>
      <xdr:rowOff>76200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238125</xdr:colOff>
      <xdr:row>141</xdr:row>
      <xdr:rowOff>19050</xdr:rowOff>
    </xdr:from>
    <xdr:to>
      <xdr:col>10</xdr:col>
      <xdr:colOff>2009775</xdr:colOff>
      <xdr:row>154</xdr:row>
      <xdr:rowOff>152400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142875</xdr:colOff>
      <xdr:row>126</xdr:row>
      <xdr:rowOff>152400</xdr:rowOff>
    </xdr:from>
    <xdr:to>
      <xdr:col>10</xdr:col>
      <xdr:colOff>1905000</xdr:colOff>
      <xdr:row>140</xdr:row>
      <xdr:rowOff>95250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266700</xdr:colOff>
      <xdr:row>155</xdr:row>
      <xdr:rowOff>180975</xdr:rowOff>
    </xdr:from>
    <xdr:to>
      <xdr:col>10</xdr:col>
      <xdr:colOff>2028825</xdr:colOff>
      <xdr:row>169</xdr:row>
      <xdr:rowOff>133350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171450</xdr:colOff>
      <xdr:row>112</xdr:row>
      <xdr:rowOff>28575</xdr:rowOff>
    </xdr:from>
    <xdr:to>
      <xdr:col>10</xdr:col>
      <xdr:colOff>1943100</xdr:colOff>
      <xdr:row>125</xdr:row>
      <xdr:rowOff>161925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171</xdr:row>
      <xdr:rowOff>0</xdr:rowOff>
    </xdr:from>
    <xdr:to>
      <xdr:col>10</xdr:col>
      <xdr:colOff>2095500</xdr:colOff>
      <xdr:row>184</xdr:row>
      <xdr:rowOff>152400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419100</xdr:colOff>
      <xdr:row>141</xdr:row>
      <xdr:rowOff>0</xdr:rowOff>
    </xdr:from>
    <xdr:to>
      <xdr:col>16</xdr:col>
      <xdr:colOff>76200</xdr:colOff>
      <xdr:row>154</xdr:row>
      <xdr:rowOff>133350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657225</xdr:colOff>
      <xdr:row>97</xdr:row>
      <xdr:rowOff>190500</xdr:rowOff>
    </xdr:from>
    <xdr:to>
      <xdr:col>16</xdr:col>
      <xdr:colOff>314325</xdr:colOff>
      <xdr:row>112</xdr:row>
      <xdr:rowOff>47625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0.09619</cdr:x>
      <cdr:y>0.05314</cdr:y>
    </cdr:from>
    <cdr:to>
      <cdr:x>0.5891</cdr:x>
      <cdr:y>0.28579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7032" y="145774"/>
          <a:ext cx="2239493" cy="63820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All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79 recordings</a:t>
          </a:r>
          <a:br>
            <a:rPr lang="en-US" sz="1100"/>
          </a:br>
          <a:r>
            <a:rPr lang="en-US" sz="1100"/>
            <a:t>PA 35;</a:t>
          </a:r>
          <a:r>
            <a:rPr lang="en-US" sz="1100" baseline="0"/>
            <a:t> GA 27; OH 10; AL,TN, MS, VA 7</a:t>
          </a:r>
          <a:r>
            <a:rPr lang="en-US" sz="1100"/>
            <a:t> </a:t>
          </a:r>
          <a:br>
            <a:rPr lang="en-US" sz="1100"/>
          </a:br>
          <a:endParaRPr lang="en-US" sz="11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0.10011</cdr:x>
      <cdr:y>0.05613</cdr:y>
    </cdr:from>
    <cdr:to>
      <cdr:x>0.39592</cdr:x>
      <cdr:y>0.34375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7238" y="153975"/>
          <a:ext cx="1380612" cy="78899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+mn-lt"/>
              <a:ea typeface="+mn-ea"/>
              <a:cs typeface="+mn-cs"/>
            </a:rPr>
            <a:t>All data</a:t>
          </a:r>
          <a:r>
            <a:rPr lang="en-US" sz="1100">
              <a:latin typeface="+mn-lt"/>
              <a:ea typeface="+mn-ea"/>
              <a:cs typeface="+mn-cs"/>
            </a:rPr>
            <a:t/>
          </a:r>
          <a:br>
            <a:rPr lang="en-US" sz="1100">
              <a:latin typeface="+mn-lt"/>
              <a:ea typeface="+mn-ea"/>
              <a:cs typeface="+mn-cs"/>
            </a:rPr>
          </a:br>
          <a:r>
            <a:rPr lang="en-US" sz="1100">
              <a:latin typeface="+mn-lt"/>
              <a:ea typeface="+mn-ea"/>
              <a:cs typeface="+mn-cs"/>
            </a:rPr>
            <a:t>79 recordings</a:t>
          </a:r>
          <a:br>
            <a:rPr lang="en-US" sz="1100">
              <a:latin typeface="+mn-lt"/>
              <a:ea typeface="+mn-ea"/>
              <a:cs typeface="+mn-cs"/>
            </a:rPr>
          </a:br>
          <a:r>
            <a:rPr lang="en-US" sz="1100">
              <a:latin typeface="+mn-lt"/>
              <a:ea typeface="+mn-ea"/>
              <a:cs typeface="+mn-cs"/>
            </a:rPr>
            <a:t>PA 35;</a:t>
          </a:r>
          <a:r>
            <a:rPr lang="en-US" sz="1100" baseline="0">
              <a:latin typeface="+mn-lt"/>
              <a:ea typeface="+mn-ea"/>
              <a:cs typeface="+mn-cs"/>
            </a:rPr>
            <a:t> GA 27; OH 10;</a:t>
          </a:r>
          <a:br>
            <a:rPr lang="en-US" sz="1100" baseline="0">
              <a:latin typeface="+mn-lt"/>
              <a:ea typeface="+mn-ea"/>
              <a:cs typeface="+mn-cs"/>
            </a:rPr>
          </a:br>
          <a:r>
            <a:rPr lang="en-US" sz="1100" baseline="0">
              <a:latin typeface="+mn-lt"/>
              <a:ea typeface="+mn-ea"/>
              <a:cs typeface="+mn-cs"/>
            </a:rPr>
            <a:t> AL,TN, MS, VA 7</a:t>
          </a:r>
          <a:r>
            <a:rPr lang="en-US" sz="1100">
              <a:latin typeface="+mn-lt"/>
              <a:ea typeface="+mn-ea"/>
              <a:cs typeface="+mn-cs"/>
            </a:rPr>
            <a:t> </a:t>
          </a:r>
          <a:endParaRPr lang="en-US" sz="110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0.09619</cdr:x>
      <cdr:y>0.05049</cdr:y>
    </cdr:from>
    <cdr:to>
      <cdr:x>0.39832</cdr:x>
      <cdr:y>0.28386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7032" y="138023"/>
          <a:ext cx="1372718" cy="6379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DF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62 recordings from</a:t>
          </a:r>
          <a:br>
            <a:rPr lang="en-US" sz="1100"/>
          </a:br>
          <a:r>
            <a:rPr lang="en-US" sz="1100"/>
            <a:t>  2  states  (GA, PA)</a:t>
          </a:r>
          <a:br>
            <a:rPr lang="en-US" sz="1100"/>
          </a:br>
          <a:endParaRPr lang="en-U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0.09815</cdr:x>
      <cdr:y>0.05049</cdr:y>
    </cdr:from>
    <cdr:to>
      <cdr:x>0.37317</cdr:x>
      <cdr:y>0.29965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5944" y="138036"/>
          <a:ext cx="1249506" cy="68111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DF data: Georgia</a:t>
          </a:r>
          <a:r>
            <a:rPr lang="en-US" sz="1100"/>
            <a:t/>
          </a:r>
          <a:br>
            <a:rPr lang="en-US" sz="1100"/>
          </a:br>
          <a:r>
            <a:rPr lang="en-US" sz="1100"/>
            <a:t>27 recordings from</a:t>
          </a:r>
          <a:br>
            <a:rPr lang="en-US" sz="1100"/>
          </a:br>
          <a:r>
            <a:rPr lang="en-US" sz="1100"/>
            <a:t> Rabun County</a:t>
          </a:r>
          <a:br>
            <a:rPr lang="en-US" sz="1100"/>
          </a:br>
          <a:endParaRPr lang="en-U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0.09619</cdr:x>
      <cdr:y>0.05314</cdr:y>
    </cdr:from>
    <cdr:to>
      <cdr:x>0.40845</cdr:x>
      <cdr:y>0.28579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4892" y="152412"/>
          <a:ext cx="1422008" cy="63815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DF data: Pennsylvania</a:t>
          </a:r>
          <a:r>
            <a:rPr lang="en-US" sz="1100"/>
            <a:t/>
          </a:r>
          <a:br>
            <a:rPr lang="en-US" sz="1100"/>
          </a:br>
          <a:r>
            <a:rPr lang="en-US" sz="1100"/>
            <a:t>32 recordings from</a:t>
          </a:r>
          <a:br>
            <a:rPr lang="en-US" sz="1100"/>
          </a:br>
          <a:r>
            <a:rPr lang="en-US" sz="1100"/>
            <a:t>  2 counties</a:t>
          </a:r>
          <a:br>
            <a:rPr lang="en-US" sz="1100"/>
          </a:br>
          <a:endParaRPr lang="en-U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0.09619</cdr:x>
      <cdr:y>0.05314</cdr:y>
    </cdr:from>
    <cdr:to>
      <cdr:x>0.36004</cdr:x>
      <cdr:y>0.28579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7674" y="152400"/>
          <a:ext cx="1209675" cy="638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TW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17 recordings from</a:t>
          </a:r>
          <a:br>
            <a:rPr lang="en-US" sz="1100"/>
          </a:br>
          <a:r>
            <a:rPr lang="en-US" sz="1100"/>
            <a:t>  5 states</a:t>
          </a:r>
          <a:br>
            <a:rPr lang="en-US" sz="1100"/>
          </a:br>
          <a:endParaRPr lang="en-U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0.09619</cdr:x>
      <cdr:y>0.05049</cdr:y>
    </cdr:from>
    <cdr:to>
      <cdr:x>0.47379</cdr:x>
      <cdr:y>0.28386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7032" y="138023"/>
          <a:ext cx="1715618" cy="6379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DF data,</a:t>
          </a:r>
          <a:r>
            <a:rPr lang="en-US" sz="1100" b="1" baseline="0"/>
            <a:t> minus sun effects</a:t>
          </a:r>
          <a:r>
            <a:rPr lang="en-US" sz="1100"/>
            <a:t/>
          </a:r>
          <a:br>
            <a:rPr lang="en-US" sz="1100"/>
          </a:br>
          <a:r>
            <a:rPr lang="en-US" sz="1100"/>
            <a:t>59 recordings from</a:t>
          </a:r>
          <a:br>
            <a:rPr lang="en-US" sz="1100"/>
          </a:br>
          <a:r>
            <a:rPr lang="en-US" sz="1100"/>
            <a:t>  2 states</a:t>
          </a:r>
          <a:br>
            <a:rPr lang="en-US" sz="1100"/>
          </a:br>
          <a:endParaRPr lang="en-U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0.09619</cdr:x>
      <cdr:y>0.0739</cdr:y>
    </cdr:from>
    <cdr:to>
      <cdr:x>0.36004</cdr:x>
      <cdr:y>0.30655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6116" y="203430"/>
          <a:ext cx="1196269" cy="64042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TW data: Ohio</a:t>
          </a:r>
          <a:r>
            <a:rPr lang="en-US" sz="1100"/>
            <a:t/>
          </a:r>
          <a:br>
            <a:rPr lang="en-US" sz="1100"/>
          </a:br>
          <a:r>
            <a:rPr lang="en-US" sz="1100"/>
            <a:t>10 recordings from</a:t>
          </a:r>
          <a:br>
            <a:rPr lang="en-US" sz="1100"/>
          </a:br>
          <a:r>
            <a:rPr lang="en-US" sz="1100"/>
            <a:t>  Hocking</a:t>
          </a:r>
          <a:r>
            <a:rPr lang="en-US" sz="1100" baseline="0"/>
            <a:t> County</a:t>
          </a:r>
          <a:r>
            <a:rPr lang="en-US" sz="1100"/>
            <a:t/>
          </a:r>
          <a:br>
            <a:rPr lang="en-US" sz="1100"/>
          </a:br>
          <a:endParaRPr lang="en-U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0.09815</cdr:x>
      <cdr:y>0.05049</cdr:y>
    </cdr:from>
    <cdr:to>
      <cdr:x>0.37317</cdr:x>
      <cdr:y>0.29965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5944" y="138036"/>
          <a:ext cx="1249506" cy="68111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DF data: Georgia</a:t>
          </a:r>
          <a:r>
            <a:rPr lang="en-US" sz="1100"/>
            <a:t/>
          </a:r>
          <a:br>
            <a:rPr lang="en-US" sz="1100"/>
          </a:br>
          <a:r>
            <a:rPr lang="en-US" sz="1100"/>
            <a:t>27 recordings from</a:t>
          </a:r>
          <a:br>
            <a:rPr lang="en-US" sz="1100"/>
          </a:br>
          <a:r>
            <a:rPr lang="en-US" sz="1100"/>
            <a:t> Rabun County</a:t>
          </a:r>
          <a:br>
            <a:rPr lang="en-US" sz="1100"/>
          </a:br>
          <a:endParaRPr lang="en-US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0.10353</cdr:x>
      <cdr:y>0.07698</cdr:y>
    </cdr:from>
    <cdr:to>
      <cdr:x>0.38823</cdr:x>
      <cdr:y>0.31263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6724" y="200025"/>
          <a:ext cx="1304925" cy="64770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All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197 recordings</a:t>
          </a:r>
          <a:r>
            <a:rPr lang="en-US" sz="1100" baseline="0"/>
            <a:t> from</a:t>
          </a:r>
          <a:br>
            <a:rPr lang="en-US" sz="1100" baseline="0"/>
          </a:br>
          <a:r>
            <a:rPr lang="en-US" sz="1100" baseline="0"/>
            <a:t>  13 states</a:t>
          </a:r>
          <a:endParaRPr lang="en-US" sz="11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0.09619</cdr:x>
      <cdr:y>0.05049</cdr:y>
    </cdr:from>
    <cdr:to>
      <cdr:x>0.4109</cdr:x>
      <cdr:y>0.28386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7032" y="144275"/>
          <a:ext cx="1429868" cy="66685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DF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62 recordings from</a:t>
          </a:r>
          <a:br>
            <a:rPr lang="en-US" sz="1100"/>
          </a:br>
          <a:r>
            <a:rPr lang="en-US" sz="1100"/>
            <a:t>  2 states (GA, PA)</a:t>
          </a:r>
          <a:br>
            <a:rPr lang="en-US" sz="1100"/>
          </a:br>
          <a:endParaRPr lang="en-US" sz="11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90</xdr:row>
      <xdr:rowOff>152400</xdr:rowOff>
    </xdr:from>
    <xdr:to>
      <xdr:col>15</xdr:col>
      <xdr:colOff>990600</xdr:colOff>
      <xdr:row>106</xdr:row>
      <xdr:rowOff>190500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352425</xdr:colOff>
      <xdr:row>90</xdr:row>
      <xdr:rowOff>142875</xdr:rowOff>
    </xdr:from>
    <xdr:to>
      <xdr:col>9</xdr:col>
      <xdr:colOff>371475</xdr:colOff>
      <xdr:row>106</xdr:row>
      <xdr:rowOff>180975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396874</xdr:colOff>
      <xdr:row>91</xdr:row>
      <xdr:rowOff>190500</xdr:rowOff>
    </xdr:from>
    <xdr:ext cx="1365251" cy="809625"/>
    <xdr:sp macro="" textlink="">
      <xdr:nvSpPr>
        <xdr:cNvPr id="4" name="TextBox 3"/>
        <xdr:cNvSpPr txBox="1"/>
      </xdr:nvSpPr>
      <xdr:spPr>
        <a:xfrm>
          <a:off x="1225549" y="18392775"/>
          <a:ext cx="1365251" cy="8096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100" b="1"/>
            <a:t>All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79 recordings</a:t>
          </a:r>
          <a:br>
            <a:rPr lang="en-US" sz="1100"/>
          </a:br>
          <a:r>
            <a:rPr lang="en-US" sz="1100"/>
            <a:t>MD 33, NC 26, FL 7,</a:t>
          </a:r>
          <a:br>
            <a:rPr lang="en-US" sz="1100"/>
          </a:br>
          <a:r>
            <a:rPr lang="en-US" sz="1100"/>
            <a:t>GA 7, NJ 6</a:t>
          </a:r>
        </a:p>
      </xdr:txBody>
    </xdr:sp>
    <xdr:clientData/>
  </xdr:oneCellAnchor>
  <xdr:twoCellAnchor>
    <xdr:from>
      <xdr:col>0</xdr:col>
      <xdr:colOff>314325</xdr:colOff>
      <xdr:row>107</xdr:row>
      <xdr:rowOff>190500</xdr:rowOff>
    </xdr:from>
    <xdr:to>
      <xdr:col>9</xdr:col>
      <xdr:colOff>390525</xdr:colOff>
      <xdr:row>124</xdr:row>
      <xdr:rowOff>28575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561975</xdr:colOff>
      <xdr:row>109</xdr:row>
      <xdr:rowOff>95250</xdr:rowOff>
    </xdr:from>
    <xdr:ext cx="1275414" cy="609013"/>
    <xdr:sp macro="" textlink="">
      <xdr:nvSpPr>
        <xdr:cNvPr id="6" name="TextBox 5"/>
        <xdr:cNvSpPr txBox="1"/>
      </xdr:nvSpPr>
      <xdr:spPr>
        <a:xfrm>
          <a:off x="1390650" y="21897975"/>
          <a:ext cx="1275414" cy="60901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All DF data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59 recordings from</a:t>
          </a:r>
          <a:b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  2 states</a:t>
          </a:r>
          <a:endParaRPr lang="en-US"/>
        </a:p>
      </xdr:txBody>
    </xdr:sp>
    <xdr:clientData/>
  </xdr:oneCellAnchor>
  <xdr:twoCellAnchor>
    <xdr:from>
      <xdr:col>0</xdr:col>
      <xdr:colOff>276225</xdr:colOff>
      <xdr:row>175</xdr:row>
      <xdr:rowOff>180975</xdr:rowOff>
    </xdr:from>
    <xdr:to>
      <xdr:col>9</xdr:col>
      <xdr:colOff>381000</xdr:colOff>
      <xdr:row>192</xdr:row>
      <xdr:rowOff>19050</xdr:rowOff>
    </xdr:to>
    <xdr:graphicFrame macro="">
      <xdr:nvGraphicFramePr>
        <xdr:cNvPr id="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295275</xdr:colOff>
      <xdr:row>125</xdr:row>
      <xdr:rowOff>19050</xdr:rowOff>
    </xdr:from>
    <xdr:to>
      <xdr:col>9</xdr:col>
      <xdr:colOff>361950</xdr:colOff>
      <xdr:row>141</xdr:row>
      <xdr:rowOff>57150</xdr:rowOff>
    </xdr:to>
    <xdr:graphicFrame macro="">
      <xdr:nvGraphicFramePr>
        <xdr:cNvPr id="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276225</xdr:colOff>
      <xdr:row>159</xdr:row>
      <xdr:rowOff>0</xdr:rowOff>
    </xdr:from>
    <xdr:to>
      <xdr:col>9</xdr:col>
      <xdr:colOff>400050</xdr:colOff>
      <xdr:row>175</xdr:row>
      <xdr:rowOff>38100</xdr:rowOff>
    </xdr:to>
    <xdr:graphicFrame macro="">
      <xdr:nvGraphicFramePr>
        <xdr:cNvPr id="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</xdr:col>
      <xdr:colOff>333375</xdr:colOff>
      <xdr:row>177</xdr:row>
      <xdr:rowOff>104775</xdr:rowOff>
    </xdr:from>
    <xdr:ext cx="1275414" cy="609013"/>
    <xdr:sp macro="" textlink="">
      <xdr:nvSpPr>
        <xdr:cNvPr id="10" name="TextBox 9"/>
        <xdr:cNvSpPr txBox="1"/>
      </xdr:nvSpPr>
      <xdr:spPr>
        <a:xfrm>
          <a:off x="1162050" y="35509200"/>
          <a:ext cx="1275414" cy="60901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eaLnBrk="1" fontAlgn="auto" latinLnBrk="0" hangingPunct="1"/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 TW data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20 recordings from</a:t>
          </a:r>
          <a:b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  3 states</a:t>
          </a:r>
          <a:endParaRPr lang="en-US"/>
        </a:p>
      </xdr:txBody>
    </xdr:sp>
    <xdr:clientData/>
  </xdr:oneCellAnchor>
  <xdr:twoCellAnchor>
    <xdr:from>
      <xdr:col>10</xdr:col>
      <xdr:colOff>0</xdr:colOff>
      <xdr:row>107</xdr:row>
      <xdr:rowOff>200025</xdr:rowOff>
    </xdr:from>
    <xdr:to>
      <xdr:col>15</xdr:col>
      <xdr:colOff>676275</xdr:colOff>
      <xdr:row>124</xdr:row>
      <xdr:rowOff>47625</xdr:rowOff>
    </xdr:to>
    <xdr:graphicFrame macro="">
      <xdr:nvGraphicFramePr>
        <xdr:cNvPr id="1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28575</xdr:colOff>
      <xdr:row>142</xdr:row>
      <xdr:rowOff>0</xdr:rowOff>
    </xdr:from>
    <xdr:to>
      <xdr:col>15</xdr:col>
      <xdr:colOff>676275</xdr:colOff>
      <xdr:row>158</xdr:row>
      <xdr:rowOff>38100</xdr:rowOff>
    </xdr:to>
    <xdr:graphicFrame macro="">
      <xdr:nvGraphicFramePr>
        <xdr:cNvPr id="1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295275</xdr:colOff>
      <xdr:row>141</xdr:row>
      <xdr:rowOff>190500</xdr:rowOff>
    </xdr:from>
    <xdr:to>
      <xdr:col>9</xdr:col>
      <xdr:colOff>352425</xdr:colOff>
      <xdr:row>158</xdr:row>
      <xdr:rowOff>28575</xdr:rowOff>
    </xdr:to>
    <xdr:graphicFrame macro="">
      <xdr:nvGraphicFramePr>
        <xdr:cNvPr id="1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38100</xdr:colOff>
      <xdr:row>125</xdr:row>
      <xdr:rowOff>57150</xdr:rowOff>
    </xdr:from>
    <xdr:to>
      <xdr:col>15</xdr:col>
      <xdr:colOff>657225</xdr:colOff>
      <xdr:row>141</xdr:row>
      <xdr:rowOff>95250</xdr:rowOff>
    </xdr:to>
    <xdr:graphicFrame macro="">
      <xdr:nvGraphicFramePr>
        <xdr:cNvPr id="1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0.0841</cdr:x>
      <cdr:y>0.05588</cdr:y>
    </cdr:from>
    <cdr:to>
      <cdr:x>0.33202</cdr:x>
      <cdr:y>0.30294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7735" y="180975"/>
          <a:ext cx="1201989" cy="80010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+mn-lt"/>
              <a:ea typeface="+mn-ea"/>
              <a:cs typeface="+mn-cs"/>
            </a:rPr>
            <a:t>All data</a:t>
          </a:r>
          <a:r>
            <a:rPr lang="en-US" sz="1100">
              <a:latin typeface="+mn-lt"/>
              <a:ea typeface="+mn-ea"/>
              <a:cs typeface="+mn-cs"/>
            </a:rPr>
            <a:t/>
          </a:r>
          <a:br>
            <a:rPr lang="en-US" sz="1100">
              <a:latin typeface="+mn-lt"/>
              <a:ea typeface="+mn-ea"/>
              <a:cs typeface="+mn-cs"/>
            </a:rPr>
          </a:br>
          <a:r>
            <a:rPr lang="en-US" sz="1100">
              <a:latin typeface="+mn-lt"/>
              <a:ea typeface="+mn-ea"/>
              <a:cs typeface="+mn-cs"/>
            </a:rPr>
            <a:t>86 recordings</a:t>
          </a:r>
          <a:br>
            <a:rPr lang="en-US" sz="1100">
              <a:latin typeface="+mn-lt"/>
              <a:ea typeface="+mn-ea"/>
              <a:cs typeface="+mn-cs"/>
            </a:rPr>
          </a:br>
          <a:r>
            <a:rPr lang="en-US" sz="1100">
              <a:latin typeface="+mn-lt"/>
              <a:ea typeface="+mn-ea"/>
              <a:cs typeface="+mn-cs"/>
            </a:rPr>
            <a:t>MD 33, NC 33, FL 7,</a:t>
          </a:r>
          <a:br>
            <a:rPr lang="en-US" sz="1100">
              <a:latin typeface="+mn-lt"/>
              <a:ea typeface="+mn-ea"/>
              <a:cs typeface="+mn-cs"/>
            </a:rPr>
          </a:br>
          <a:r>
            <a:rPr lang="en-US" sz="1100">
              <a:latin typeface="+mn-lt"/>
              <a:ea typeface="+mn-ea"/>
              <a:cs typeface="+mn-cs"/>
            </a:rPr>
            <a:t>GA 7, NJ 6</a:t>
          </a:r>
          <a:endParaRPr lang="en-U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0.10643</cdr:x>
      <cdr:y>0.07059</cdr:y>
    </cdr:from>
    <cdr:to>
      <cdr:x>0.4498</cdr:x>
      <cdr:y>0.27941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4824" y="228600"/>
          <a:ext cx="1628775" cy="6762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DFdata: minus sun effects</a:t>
          </a:r>
          <a:r>
            <a:rPr lang="en-US" sz="1100"/>
            <a:t/>
          </a:r>
          <a:br>
            <a:rPr lang="en-US" sz="1100"/>
          </a:br>
          <a:r>
            <a:rPr lang="en-US" sz="1100"/>
            <a:t>43 recordings from</a:t>
          </a:r>
        </a:p>
        <a:p xmlns:a="http://schemas.openxmlformats.org/drawingml/2006/main">
          <a:r>
            <a:rPr lang="en-US" sz="1100"/>
            <a:t>  2 states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0.10643</cdr:x>
      <cdr:y>0.07059</cdr:y>
    </cdr:from>
    <cdr:to>
      <cdr:x>0.4498</cdr:x>
      <cdr:y>0.27941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4824" y="228600"/>
          <a:ext cx="1628775" cy="6762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DFdata: minus sun effects</a:t>
          </a:r>
          <a:r>
            <a:rPr lang="en-US" sz="1100"/>
            <a:t/>
          </a:r>
          <a:br>
            <a:rPr lang="en-US" sz="1100"/>
          </a:br>
          <a:r>
            <a:rPr lang="en-US" sz="1100"/>
            <a:t>24 recordings from</a:t>
          </a:r>
        </a:p>
        <a:p xmlns:a="http://schemas.openxmlformats.org/drawingml/2006/main">
          <a:r>
            <a:rPr lang="en-US" sz="1100"/>
            <a:t>  Carrituck</a:t>
          </a:r>
          <a:r>
            <a:rPr lang="en-US" sz="1100" baseline="0"/>
            <a:t> County, NC</a:t>
          </a:r>
          <a:endParaRPr lang="en-U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0.10109</cdr:x>
      <cdr:y>0.06452</cdr:y>
    </cdr:from>
    <cdr:to>
      <cdr:x>0.34423</cdr:x>
      <cdr:y>0.2786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4918" y="209552"/>
          <a:ext cx="1190377" cy="69533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All</a:t>
          </a:r>
          <a:r>
            <a:rPr lang="en-US" sz="1100" b="1" baseline="0"/>
            <a:t> </a:t>
          </a:r>
          <a:r>
            <a:rPr lang="en-US" sz="1100" b="1"/>
            <a:t>DF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66 recordings from</a:t>
          </a:r>
          <a:br>
            <a:rPr lang="en-US" sz="1100"/>
          </a:br>
          <a:r>
            <a:rPr lang="en-US" sz="1100"/>
            <a:t>   2 states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0.08147</cdr:x>
      <cdr:y>0.06176</cdr:y>
    </cdr:from>
    <cdr:to>
      <cdr:x>0.34827</cdr:x>
      <cdr:y>0.25588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0999" y="200025"/>
          <a:ext cx="1247775" cy="628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TW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20 recordings</a:t>
          </a:r>
          <a:r>
            <a:rPr lang="en-US" sz="1100" baseline="0"/>
            <a:t> from</a:t>
          </a:r>
          <a:br>
            <a:rPr lang="en-US" sz="1100" baseline="0"/>
          </a:br>
          <a:r>
            <a:rPr lang="en-US" sz="1100" baseline="0"/>
            <a:t>  3 states</a:t>
          </a:r>
          <a:endParaRPr lang="en-US" sz="1100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0.10643</cdr:x>
      <cdr:y>0.07059</cdr:y>
    </cdr:from>
    <cdr:to>
      <cdr:x>0.4498</cdr:x>
      <cdr:y>0.27941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4824" y="228600"/>
          <a:ext cx="1628775" cy="6762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DFdata: minus sun effects</a:t>
          </a:r>
          <a:r>
            <a:rPr lang="en-US" sz="1100"/>
            <a:t/>
          </a:r>
          <a:br>
            <a:rPr lang="en-US" sz="1100"/>
          </a:br>
          <a:r>
            <a:rPr lang="en-US" sz="1100"/>
            <a:t>22 recordings from</a:t>
          </a:r>
        </a:p>
        <a:p xmlns:a="http://schemas.openxmlformats.org/drawingml/2006/main">
          <a:r>
            <a:rPr lang="en-US" sz="1100"/>
            <a:t>  Kent County, MD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0.10643</cdr:x>
      <cdr:y>0.07059</cdr:y>
    </cdr:from>
    <cdr:to>
      <cdr:x>0.4498</cdr:x>
      <cdr:y>0.27941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4824" y="228600"/>
          <a:ext cx="1628775" cy="6762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DFdata: minus sun effects</a:t>
          </a:r>
          <a:r>
            <a:rPr lang="en-US" sz="1100"/>
            <a:t/>
          </a:r>
          <a:br>
            <a:rPr lang="en-US" sz="1100"/>
          </a:br>
          <a:r>
            <a:rPr lang="en-US" sz="1100"/>
            <a:t>26 recordings from</a:t>
          </a:r>
        </a:p>
        <a:p xmlns:a="http://schemas.openxmlformats.org/drawingml/2006/main">
          <a:r>
            <a:rPr lang="en-US" sz="1100"/>
            <a:t>  Kent County, MD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259</xdr:row>
      <xdr:rowOff>123825</xdr:rowOff>
    </xdr:from>
    <xdr:to>
      <xdr:col>10</xdr:col>
      <xdr:colOff>847725</xdr:colOff>
      <xdr:row>276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1266825</xdr:colOff>
      <xdr:row>259</xdr:row>
      <xdr:rowOff>142875</xdr:rowOff>
    </xdr:from>
    <xdr:to>
      <xdr:col>15</xdr:col>
      <xdr:colOff>419100</xdr:colOff>
      <xdr:row>276</xdr:row>
      <xdr:rowOff>200025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1673223</xdr:colOff>
      <xdr:row>260</xdr:row>
      <xdr:rowOff>152400</xdr:rowOff>
    </xdr:from>
    <xdr:ext cx="2051052" cy="809625"/>
    <xdr:sp macro="" textlink="">
      <xdr:nvSpPr>
        <xdr:cNvPr id="4" name="TextBox 3"/>
        <xdr:cNvSpPr txBox="1"/>
      </xdr:nvSpPr>
      <xdr:spPr>
        <a:xfrm>
          <a:off x="9112248" y="52158900"/>
          <a:ext cx="2051052" cy="8096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All data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253 recordings </a:t>
          </a:r>
          <a:b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 MD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131, PA 57, FL 35, NC 10,</a:t>
          </a:r>
          <a:b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DE 7, NJ 5, GA 4, SC 2, AL 1, VA 1</a:t>
          </a:r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4</xdr:col>
      <xdr:colOff>714375</xdr:colOff>
      <xdr:row>278</xdr:row>
      <xdr:rowOff>9525</xdr:rowOff>
    </xdr:from>
    <xdr:to>
      <xdr:col>10</xdr:col>
      <xdr:colOff>923925</xdr:colOff>
      <xdr:row>295</xdr:row>
      <xdr:rowOff>66675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790575</xdr:colOff>
      <xdr:row>315</xdr:row>
      <xdr:rowOff>85725</xdr:rowOff>
    </xdr:from>
    <xdr:to>
      <xdr:col>10</xdr:col>
      <xdr:colOff>1000125</xdr:colOff>
      <xdr:row>332</xdr:row>
      <xdr:rowOff>142875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742950</xdr:colOff>
      <xdr:row>296</xdr:row>
      <xdr:rowOff>28575</xdr:rowOff>
    </xdr:from>
    <xdr:to>
      <xdr:col>10</xdr:col>
      <xdr:colOff>952500</xdr:colOff>
      <xdr:row>313</xdr:row>
      <xdr:rowOff>85725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1304925</xdr:colOff>
      <xdr:row>278</xdr:row>
      <xdr:rowOff>95250</xdr:rowOff>
    </xdr:from>
    <xdr:to>
      <xdr:col>15</xdr:col>
      <xdr:colOff>390525</xdr:colOff>
      <xdr:row>295</xdr:row>
      <xdr:rowOff>152400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1343025</xdr:colOff>
      <xdr:row>296</xdr:row>
      <xdr:rowOff>152400</xdr:rowOff>
    </xdr:from>
    <xdr:to>
      <xdr:col>15</xdr:col>
      <xdr:colOff>428625</xdr:colOff>
      <xdr:row>314</xdr:row>
      <xdr:rowOff>9525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1352550</xdr:colOff>
      <xdr:row>315</xdr:row>
      <xdr:rowOff>95250</xdr:rowOff>
    </xdr:from>
    <xdr:to>
      <xdr:col>15</xdr:col>
      <xdr:colOff>438150</xdr:colOff>
      <xdr:row>332</xdr:row>
      <xdr:rowOff>152400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828675</xdr:colOff>
      <xdr:row>336</xdr:row>
      <xdr:rowOff>200025</xdr:rowOff>
    </xdr:from>
    <xdr:to>
      <xdr:col>10</xdr:col>
      <xdr:colOff>1000125</xdr:colOff>
      <xdr:row>354</xdr:row>
      <xdr:rowOff>38100</xdr:rowOff>
    </xdr:to>
    <xdr:graphicFrame macro="">
      <xdr:nvGraphicFramePr>
        <xdr:cNvPr id="1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19050</xdr:colOff>
      <xdr:row>354</xdr:row>
      <xdr:rowOff>142875</xdr:rowOff>
    </xdr:from>
    <xdr:to>
      <xdr:col>10</xdr:col>
      <xdr:colOff>1019175</xdr:colOff>
      <xdr:row>370</xdr:row>
      <xdr:rowOff>133350</xdr:rowOff>
    </xdr:to>
    <xdr:graphicFrame macro="">
      <xdr:nvGraphicFramePr>
        <xdr:cNvPr id="12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0.10206</cdr:x>
      <cdr:y>0.07698</cdr:y>
    </cdr:from>
    <cdr:to>
      <cdr:x>0.38725</cdr:x>
      <cdr:y>0.3749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2544" y="200728"/>
          <a:ext cx="1321252" cy="82797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DF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157 recordings</a:t>
          </a:r>
          <a:r>
            <a:rPr lang="en-US" sz="1100" baseline="0"/>
            <a:t> from</a:t>
          </a:r>
          <a:br>
            <a:rPr lang="en-US" sz="1100" baseline="0"/>
          </a:br>
          <a:r>
            <a:rPr lang="en-US" sz="1100" baseline="0"/>
            <a:t>    4 states and</a:t>
          </a:r>
          <a:br>
            <a:rPr lang="en-US" sz="1100" baseline="0"/>
          </a:br>
          <a:r>
            <a:rPr lang="en-US" sz="1100" baseline="0"/>
            <a:t>  10 counties</a:t>
          </a:r>
          <a:br>
            <a:rPr lang="en-US" sz="1100" baseline="0"/>
          </a:br>
          <a:endParaRPr lang="en-US" sz="1100"/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0.08135</cdr:x>
      <cdr:y>0.05984</cdr:y>
    </cdr:from>
    <cdr:to>
      <cdr:x>0.4562</cdr:x>
      <cdr:y>0.28729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4610" y="206342"/>
          <a:ext cx="1956639" cy="7842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All data</a:t>
          </a:r>
          <a:r>
            <a:rPr lang="en-US" sz="1100"/>
            <a:t/>
          </a:r>
          <a:br>
            <a:rPr lang="en-US" sz="1100"/>
          </a:br>
          <a:r>
            <a:rPr lang="en-US" sz="1100">
              <a:latin typeface="+mn-lt"/>
              <a:ea typeface="+mn-ea"/>
              <a:cs typeface="+mn-cs"/>
            </a:rPr>
            <a:t>253 recordings </a:t>
          </a:r>
          <a:br>
            <a:rPr lang="en-US" sz="1100">
              <a:latin typeface="+mn-lt"/>
              <a:ea typeface="+mn-ea"/>
              <a:cs typeface="+mn-cs"/>
            </a:rPr>
          </a:br>
          <a:r>
            <a:rPr lang="en-US" sz="1100">
              <a:latin typeface="+mn-lt"/>
              <a:ea typeface="+mn-ea"/>
              <a:cs typeface="+mn-cs"/>
            </a:rPr>
            <a:t> MD</a:t>
          </a:r>
          <a:r>
            <a:rPr lang="en-US" sz="1100" baseline="0">
              <a:latin typeface="+mn-lt"/>
              <a:ea typeface="+mn-ea"/>
              <a:cs typeface="+mn-cs"/>
            </a:rPr>
            <a:t> 131, PA 57, FL 35, NC 10,</a:t>
          </a:r>
          <a:br>
            <a:rPr lang="en-US" sz="1100" baseline="0">
              <a:latin typeface="+mn-lt"/>
              <a:ea typeface="+mn-ea"/>
              <a:cs typeface="+mn-cs"/>
            </a:rPr>
          </a:br>
          <a:r>
            <a:rPr lang="en-US" sz="1100" baseline="0">
              <a:latin typeface="+mn-lt"/>
              <a:ea typeface="+mn-ea"/>
              <a:cs typeface="+mn-cs"/>
            </a:rPr>
            <a:t>DE 7, NJ 5, GA 4, SC 2, AL 1, VA 1</a:t>
          </a:r>
          <a:endParaRPr lang="en-US" sz="1100"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0.32617</cdr:x>
      <cdr:y>0.13701</cdr:y>
    </cdr:from>
    <cdr:to>
      <cdr:x>0.51367</cdr:x>
      <cdr:y>0.4456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81150" y="4127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0.10872</cdr:x>
      <cdr:y>0.07918</cdr:y>
    </cdr:from>
    <cdr:to>
      <cdr:x>0.3663</cdr:x>
      <cdr:y>0.26252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3623" y="281343"/>
          <a:ext cx="1350901" cy="63305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DF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199 recordings from</a:t>
          </a:r>
          <a:br>
            <a:rPr lang="en-US" sz="1100"/>
          </a:br>
          <a:r>
            <a:rPr lang="en-US" sz="1100"/>
            <a:t>    </a:t>
          </a:r>
          <a:r>
            <a:rPr lang="en-US" sz="1100" baseline="0"/>
            <a:t> </a:t>
          </a:r>
          <a:r>
            <a:rPr lang="en-US" sz="1100"/>
            <a:t>6 states</a:t>
          </a:r>
        </a:p>
      </cdr:txBody>
    </cdr:sp>
  </cdr:relSizeAnchor>
  <cdr:relSizeAnchor xmlns:cdr="http://schemas.openxmlformats.org/drawingml/2006/chartDrawing">
    <cdr:from>
      <cdr:x>0.32518</cdr:x>
      <cdr:y>0.13701</cdr:y>
    </cdr:from>
    <cdr:to>
      <cdr:x>0.51317</cdr:x>
      <cdr:y>0.4456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81150" y="4127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0.10872</cdr:x>
      <cdr:y>0.07918</cdr:y>
    </cdr:from>
    <cdr:to>
      <cdr:x>0.34391</cdr:x>
      <cdr:y>0.26252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3624" y="281343"/>
          <a:ext cx="1236602" cy="63304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TW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54 recordings from</a:t>
          </a:r>
          <a:br>
            <a:rPr lang="en-US" sz="1100"/>
          </a:br>
          <a:r>
            <a:rPr lang="en-US" sz="1100"/>
            <a:t>  8 states</a:t>
          </a:r>
        </a:p>
      </cdr:txBody>
    </cdr:sp>
  </cdr:relSizeAnchor>
  <cdr:relSizeAnchor xmlns:cdr="http://schemas.openxmlformats.org/drawingml/2006/chartDrawing">
    <cdr:from>
      <cdr:x>0.32518</cdr:x>
      <cdr:y>0.13701</cdr:y>
    </cdr:from>
    <cdr:to>
      <cdr:x>0.51317</cdr:x>
      <cdr:y>0.4456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81150" y="4127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0.10872</cdr:x>
      <cdr:y>0.07918</cdr:y>
    </cdr:from>
    <cdr:to>
      <cdr:x>0.42413</cdr:x>
      <cdr:y>0.26252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6450" y="273771"/>
          <a:ext cx="1643350" cy="63391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DF data, minus sun effects</a:t>
          </a:r>
          <a:r>
            <a:rPr lang="en-US" sz="1100"/>
            <a:t/>
          </a:r>
          <a:br>
            <a:rPr lang="en-US" sz="1100"/>
          </a:br>
          <a:r>
            <a:rPr lang="en-US" sz="1100"/>
            <a:t>173 recordings from</a:t>
          </a:r>
          <a:br>
            <a:rPr lang="en-US" sz="1100"/>
          </a:br>
          <a:r>
            <a:rPr lang="en-US" sz="1100"/>
            <a:t>    3 mid-Atlantic states</a:t>
          </a:r>
        </a:p>
      </cdr:txBody>
    </cdr:sp>
  </cdr:relSizeAnchor>
  <cdr:relSizeAnchor xmlns:cdr="http://schemas.openxmlformats.org/drawingml/2006/chartDrawing">
    <cdr:from>
      <cdr:x>0.32518</cdr:x>
      <cdr:y>0.13701</cdr:y>
    </cdr:from>
    <cdr:to>
      <cdr:x>0.51317</cdr:x>
      <cdr:y>0.4456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81150" y="4127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0.10872</cdr:x>
      <cdr:y>0.07918</cdr:y>
    </cdr:from>
    <cdr:to>
      <cdr:x>0.3663</cdr:x>
      <cdr:y>0.26252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3623" y="281343"/>
          <a:ext cx="1350901" cy="63305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DF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199 recordings from</a:t>
          </a:r>
          <a:br>
            <a:rPr lang="en-US" sz="1100"/>
          </a:br>
          <a:r>
            <a:rPr lang="en-US" sz="1100"/>
            <a:t>    </a:t>
          </a:r>
          <a:r>
            <a:rPr lang="en-US" sz="1100" baseline="0"/>
            <a:t> </a:t>
          </a:r>
          <a:r>
            <a:rPr lang="en-US" sz="1100"/>
            <a:t>6 states</a:t>
          </a:r>
        </a:p>
      </cdr:txBody>
    </cdr:sp>
  </cdr:relSizeAnchor>
  <cdr:relSizeAnchor xmlns:cdr="http://schemas.openxmlformats.org/drawingml/2006/chartDrawing">
    <cdr:from>
      <cdr:x>0.32518</cdr:x>
      <cdr:y>0.13701</cdr:y>
    </cdr:from>
    <cdr:to>
      <cdr:x>0.51317</cdr:x>
      <cdr:y>0.4456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81150" y="4127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0.10872</cdr:x>
      <cdr:y>0.07918</cdr:y>
    </cdr:from>
    <cdr:to>
      <cdr:x>0.42413</cdr:x>
      <cdr:y>0.26252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6450" y="273771"/>
          <a:ext cx="1643350" cy="63391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DF data, minus sun effects</a:t>
          </a:r>
          <a:r>
            <a:rPr lang="en-US" sz="1100"/>
            <a:t/>
          </a:r>
          <a:br>
            <a:rPr lang="en-US" sz="1100"/>
          </a:br>
          <a:r>
            <a:rPr lang="en-US" sz="1100"/>
            <a:t>173 recordings from</a:t>
          </a:r>
          <a:br>
            <a:rPr lang="en-US" sz="1100"/>
          </a:br>
          <a:r>
            <a:rPr lang="en-US" sz="1100"/>
            <a:t>    3 mid-Atlantic states</a:t>
          </a:r>
        </a:p>
      </cdr:txBody>
    </cdr:sp>
  </cdr:relSizeAnchor>
  <cdr:relSizeAnchor xmlns:cdr="http://schemas.openxmlformats.org/drawingml/2006/chartDrawing">
    <cdr:from>
      <cdr:x>0.32518</cdr:x>
      <cdr:y>0.13701</cdr:y>
    </cdr:from>
    <cdr:to>
      <cdr:x>0.51317</cdr:x>
      <cdr:y>0.4456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81150" y="4127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0.10872</cdr:x>
      <cdr:y>0.07918</cdr:y>
    </cdr:from>
    <cdr:to>
      <cdr:x>0.34391</cdr:x>
      <cdr:y>0.26252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3624" y="281343"/>
          <a:ext cx="1236602" cy="63304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TW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54 recordings from</a:t>
          </a:r>
          <a:br>
            <a:rPr lang="en-US" sz="1100"/>
          </a:br>
          <a:r>
            <a:rPr lang="en-US" sz="1100"/>
            <a:t>  8 states</a:t>
          </a:r>
        </a:p>
      </cdr:txBody>
    </cdr:sp>
  </cdr:relSizeAnchor>
  <cdr:relSizeAnchor xmlns:cdr="http://schemas.openxmlformats.org/drawingml/2006/chartDrawing">
    <cdr:from>
      <cdr:x>0.32518</cdr:x>
      <cdr:y>0.13701</cdr:y>
    </cdr:from>
    <cdr:to>
      <cdr:x>0.51317</cdr:x>
      <cdr:y>0.4456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81150" y="4127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0.09418</cdr:x>
      <cdr:y>0.06882</cdr:y>
    </cdr:from>
    <cdr:to>
      <cdr:x>0.41501</cdr:x>
      <cdr:y>0.31882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7085" y="236637"/>
          <a:ext cx="1659374" cy="85963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latin typeface="+mn-lt"/>
              <a:ea typeface="+mn-ea"/>
              <a:cs typeface="+mn-cs"/>
            </a:rPr>
            <a:t>TW data</a:t>
          </a:r>
          <a:r>
            <a:rPr lang="en-US" sz="1100">
              <a:latin typeface="+mn-lt"/>
              <a:ea typeface="+mn-ea"/>
              <a:cs typeface="+mn-cs"/>
            </a:rPr>
            <a:t/>
          </a:r>
          <a:br>
            <a:rPr lang="en-US" sz="1100">
              <a:latin typeface="+mn-lt"/>
              <a:ea typeface="+mn-ea"/>
              <a:cs typeface="+mn-cs"/>
            </a:rPr>
          </a:br>
          <a:r>
            <a:rPr lang="en-US" sz="1100">
              <a:latin typeface="+mn-lt"/>
              <a:ea typeface="+mn-ea"/>
              <a:cs typeface="+mn-cs"/>
            </a:rPr>
            <a:t>32 recordings from </a:t>
          </a:r>
          <a:br>
            <a:rPr lang="en-US" sz="1100">
              <a:latin typeface="+mn-lt"/>
              <a:ea typeface="+mn-ea"/>
              <a:cs typeface="+mn-cs"/>
            </a:rPr>
          </a:br>
          <a:r>
            <a:rPr lang="en-US" sz="1100">
              <a:latin typeface="+mn-lt"/>
              <a:ea typeface="+mn-ea"/>
              <a:cs typeface="+mn-cs"/>
            </a:rPr>
            <a:t>  4 Florida counties</a:t>
          </a:r>
          <a:endParaRPr lang="en-US" sz="1100"/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0.09418</cdr:x>
      <cdr:y>0.06882</cdr:y>
    </cdr:from>
    <cdr:to>
      <cdr:x>0.37569</cdr:x>
      <cdr:y>0.26316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7107" y="236639"/>
          <a:ext cx="1455994" cy="66823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latin typeface="+mn-lt"/>
              <a:ea typeface="+mn-ea"/>
              <a:cs typeface="+mn-cs"/>
            </a:rPr>
            <a:t>TW data</a:t>
          </a:r>
          <a:r>
            <a:rPr lang="en-US" sz="1100">
              <a:latin typeface="+mn-lt"/>
              <a:ea typeface="+mn-ea"/>
              <a:cs typeface="+mn-cs"/>
            </a:rPr>
            <a:t/>
          </a:r>
          <a:br>
            <a:rPr lang="en-US" sz="1100">
              <a:latin typeface="+mn-lt"/>
              <a:ea typeface="+mn-ea"/>
              <a:cs typeface="+mn-cs"/>
            </a:rPr>
          </a:br>
          <a:r>
            <a:rPr lang="en-US" sz="1100">
              <a:latin typeface="+mn-lt"/>
              <a:ea typeface="+mn-ea"/>
              <a:cs typeface="+mn-cs"/>
            </a:rPr>
            <a:t>19 recordings from </a:t>
          </a:r>
          <a:br>
            <a:rPr lang="en-US" sz="1100">
              <a:latin typeface="+mn-lt"/>
              <a:ea typeface="+mn-ea"/>
              <a:cs typeface="+mn-cs"/>
            </a:rPr>
          </a:br>
          <a:r>
            <a:rPr lang="en-US" sz="1100">
              <a:latin typeface="+mn-lt"/>
              <a:ea typeface="+mn-ea"/>
              <a:cs typeface="+mn-cs"/>
            </a:rPr>
            <a:t>Dade</a:t>
          </a:r>
          <a:r>
            <a:rPr lang="en-US" sz="1100" baseline="0">
              <a:latin typeface="+mn-lt"/>
              <a:ea typeface="+mn-ea"/>
              <a:cs typeface="+mn-cs"/>
            </a:rPr>
            <a:t> County, Florida</a:t>
          </a:r>
          <a:endParaRPr lang="en-US" sz="1100"/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201</xdr:row>
      <xdr:rowOff>66675</xdr:rowOff>
    </xdr:from>
    <xdr:to>
      <xdr:col>10</xdr:col>
      <xdr:colOff>666750</xdr:colOff>
      <xdr:row>214</xdr:row>
      <xdr:rowOff>161925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1581150</xdr:colOff>
      <xdr:row>201</xdr:row>
      <xdr:rowOff>0</xdr:rowOff>
    </xdr:from>
    <xdr:to>
      <xdr:col>16</xdr:col>
      <xdr:colOff>590550</xdr:colOff>
      <xdr:row>214</xdr:row>
      <xdr:rowOff>104775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215</xdr:row>
      <xdr:rowOff>190500</xdr:rowOff>
    </xdr:from>
    <xdr:to>
      <xdr:col>10</xdr:col>
      <xdr:colOff>685800</xdr:colOff>
      <xdr:row>229</xdr:row>
      <xdr:rowOff>95250</xdr:rowOff>
    </xdr:to>
    <xdr:graphicFrame macro="">
      <xdr:nvGraphicFramePr>
        <xdr:cNvPr id="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66675</xdr:colOff>
      <xdr:row>230</xdr:row>
      <xdr:rowOff>47625</xdr:rowOff>
    </xdr:from>
    <xdr:to>
      <xdr:col>10</xdr:col>
      <xdr:colOff>781050</xdr:colOff>
      <xdr:row>243</xdr:row>
      <xdr:rowOff>152400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259</xdr:row>
      <xdr:rowOff>0</xdr:rowOff>
    </xdr:from>
    <xdr:to>
      <xdr:col>10</xdr:col>
      <xdr:colOff>971550</xdr:colOff>
      <xdr:row>272</xdr:row>
      <xdr:rowOff>85725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47625</xdr:colOff>
      <xdr:row>244</xdr:row>
      <xdr:rowOff>133350</xdr:rowOff>
    </xdr:from>
    <xdr:to>
      <xdr:col>10</xdr:col>
      <xdr:colOff>819150</xdr:colOff>
      <xdr:row>258</xdr:row>
      <xdr:rowOff>19050</xdr:rowOff>
    </xdr:to>
    <xdr:graphicFrame macro="">
      <xdr:nvGraphicFramePr>
        <xdr:cNvPr id="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216</xdr:row>
      <xdr:rowOff>0</xdr:rowOff>
    </xdr:from>
    <xdr:to>
      <xdr:col>16</xdr:col>
      <xdr:colOff>600075</xdr:colOff>
      <xdr:row>229</xdr:row>
      <xdr:rowOff>104775</xdr:rowOff>
    </xdr:to>
    <xdr:graphicFrame macro="">
      <xdr:nvGraphicFramePr>
        <xdr:cNvPr id="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9525</xdr:colOff>
      <xdr:row>244</xdr:row>
      <xdr:rowOff>161925</xdr:rowOff>
    </xdr:from>
    <xdr:to>
      <xdr:col>16</xdr:col>
      <xdr:colOff>695325</xdr:colOff>
      <xdr:row>258</xdr:row>
      <xdr:rowOff>47625</xdr:rowOff>
    </xdr:to>
    <xdr:graphicFrame macro="">
      <xdr:nvGraphicFramePr>
        <xdr:cNvPr id="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0.10206</cdr:x>
      <cdr:y>0.07698</cdr:y>
    </cdr:from>
    <cdr:to>
      <cdr:x>0.38725</cdr:x>
      <cdr:y>0.3749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2544" y="200728"/>
          <a:ext cx="1321252" cy="82797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TW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40 recordings</a:t>
          </a:r>
          <a:r>
            <a:rPr lang="en-US" sz="1100" baseline="0"/>
            <a:t> from</a:t>
          </a:r>
          <a:br>
            <a:rPr lang="en-US" sz="1100" baseline="0"/>
          </a:br>
          <a:r>
            <a:rPr lang="en-US" sz="1100" baseline="0"/>
            <a:t>12 states and</a:t>
          </a:r>
          <a:br>
            <a:rPr lang="en-US" sz="1100" baseline="0"/>
          </a:br>
          <a:r>
            <a:rPr lang="en-US" sz="1100" baseline="0"/>
            <a:t>18 counties</a:t>
          </a:r>
          <a:br>
            <a:rPr lang="en-US" sz="1100" baseline="0"/>
          </a:br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0.07223</cdr:x>
      <cdr:y>0.06258</cdr:y>
    </cdr:from>
    <cdr:to>
      <cdr:x>0.45111</cdr:x>
      <cdr:y>0.37809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9578" y="168687"/>
          <a:ext cx="1623998" cy="85048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All data:  </a:t>
          </a:r>
          <a:r>
            <a:rPr lang="en-US" sz="1100"/>
            <a:t>195 recordings </a:t>
          </a:r>
          <a:br>
            <a:rPr lang="en-US" sz="1100"/>
          </a:br>
          <a:r>
            <a:rPr lang="en-US" sz="1100"/>
            <a:t>PA 126, MD 36, LA 7, TN 5,</a:t>
          </a:r>
          <a:br>
            <a:rPr lang="en-US" sz="1100"/>
          </a:br>
          <a:r>
            <a:rPr lang="en-US" sz="1100"/>
            <a:t>AL 3, DE 3, GA 3, TX, 3;</a:t>
          </a:r>
          <a:br>
            <a:rPr lang="en-US" sz="1100"/>
          </a:br>
          <a:r>
            <a:rPr lang="en-US" sz="1100"/>
            <a:t>AR, FL, IL ,MS,NC</a:t>
          </a:r>
          <a:r>
            <a:rPr lang="en-US" sz="1100" baseline="0"/>
            <a:t> 9  </a:t>
          </a:r>
          <a:r>
            <a:rPr lang="en-US" sz="1100"/>
            <a:t>  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0.07338</cdr:x>
      <cdr:y>0.02538</cdr:y>
    </cdr:from>
    <cdr:to>
      <cdr:x>0.42129</cdr:x>
      <cdr:y>0.32394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5242" y="68655"/>
          <a:ext cx="1494508" cy="80764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All data: </a:t>
          </a:r>
          <a:r>
            <a:rPr lang="en-US" sz="1100"/>
            <a:t>196 recordings</a:t>
          </a:r>
          <a:br>
            <a:rPr lang="en-US" sz="1100"/>
          </a:br>
          <a:r>
            <a:rPr lang="en-US" sz="1100">
              <a:latin typeface="+mn-lt"/>
              <a:ea typeface="+mn-ea"/>
              <a:cs typeface="+mn-cs"/>
            </a:rPr>
            <a:t>PA 126, MD 35, LA 7, </a:t>
          </a:r>
          <a:br>
            <a:rPr lang="en-US" sz="1100">
              <a:latin typeface="+mn-lt"/>
              <a:ea typeface="+mn-ea"/>
              <a:cs typeface="+mn-cs"/>
            </a:rPr>
          </a:br>
          <a:r>
            <a:rPr lang="en-US" sz="1100">
              <a:latin typeface="+mn-lt"/>
              <a:ea typeface="+mn-ea"/>
              <a:cs typeface="+mn-cs"/>
            </a:rPr>
            <a:t>TN 5, AL 3, DE 3, GA 3,</a:t>
          </a:r>
        </a:p>
        <a:p xmlns:a="http://schemas.openxmlformats.org/drawingml/2006/main">
          <a:r>
            <a:rPr lang="en-US" sz="1100">
              <a:latin typeface="+mn-lt"/>
              <a:ea typeface="+mn-ea"/>
              <a:cs typeface="+mn-cs"/>
            </a:rPr>
            <a:t>TX, 3; AR,FL,IL ,MS,NC</a:t>
          </a:r>
          <a:r>
            <a:rPr lang="en-US" sz="1100" baseline="0">
              <a:latin typeface="+mn-lt"/>
              <a:ea typeface="+mn-ea"/>
              <a:cs typeface="+mn-cs"/>
            </a:rPr>
            <a:t> 9</a:t>
          </a:r>
          <a:r>
            <a:rPr lang="en-US" sz="1100">
              <a:latin typeface="+mn-lt"/>
              <a:ea typeface="+mn-ea"/>
              <a:cs typeface="+mn-cs"/>
            </a:rPr>
            <a:t> </a:t>
          </a:r>
          <a:r>
            <a:rPr lang="en-US" sz="1100"/>
            <a:t/>
          </a:r>
          <a:br>
            <a:rPr lang="en-US" sz="1100"/>
          </a:br>
          <a:endParaRPr lang="en-US" sz="1100"/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0.11618</cdr:x>
      <cdr:y>0.0777</cdr:y>
    </cdr:from>
    <cdr:to>
      <cdr:x>0.47788</cdr:x>
      <cdr:y>0.37324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0190" y="210187"/>
          <a:ext cx="1557210" cy="79946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DF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164 recordings from</a:t>
          </a:r>
          <a:br>
            <a:rPr lang="en-US" sz="1100"/>
          </a:br>
          <a:r>
            <a:rPr lang="en-US" sz="1100"/>
            <a:t>    </a:t>
          </a:r>
          <a:r>
            <a:rPr lang="en-US" sz="1100" baseline="0"/>
            <a:t> </a:t>
          </a:r>
          <a:r>
            <a:rPr lang="en-US" sz="1100" baseline="0">
              <a:latin typeface="+mn-lt"/>
              <a:ea typeface="+mn-ea"/>
              <a:cs typeface="+mn-cs"/>
            </a:rPr>
            <a:t>7 counties in</a:t>
          </a:r>
          <a:r>
            <a:rPr lang="en-US" sz="1100"/>
            <a:t/>
          </a:r>
          <a:br>
            <a:rPr lang="en-US" sz="1100"/>
          </a:br>
          <a:r>
            <a:rPr lang="en-US" sz="1100"/>
            <a:t>     3</a:t>
          </a:r>
          <a:r>
            <a:rPr lang="en-US" sz="1100" baseline="0"/>
            <a:t>  mid-Atlantic states</a:t>
          </a:r>
          <a:br>
            <a:rPr lang="en-US" sz="1100" baseline="0"/>
          </a:br>
          <a:r>
            <a:rPr lang="en-US" sz="1100" baseline="0"/>
            <a:t>    </a:t>
          </a:r>
          <a:endParaRPr lang="en-US" sz="1100"/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0.11618</cdr:x>
      <cdr:y>0.0777</cdr:y>
    </cdr:from>
    <cdr:to>
      <cdr:x>0.51259</cdr:x>
      <cdr:y>0.36972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3510" y="210186"/>
          <a:ext cx="1717991" cy="78993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DF data,</a:t>
          </a:r>
          <a:r>
            <a:rPr lang="en-US" sz="1100" b="1" baseline="0"/>
            <a:t> </a:t>
          </a:r>
          <a:r>
            <a:rPr lang="en-US" sz="1100" b="1"/>
            <a:t>minus sun effects</a:t>
          </a:r>
          <a:r>
            <a:rPr lang="en-US" sz="1100"/>
            <a:t/>
          </a:r>
          <a:br>
            <a:rPr lang="en-US" sz="1100"/>
          </a:br>
          <a:r>
            <a:rPr lang="en-US" sz="1100"/>
            <a:t>136 recordings from</a:t>
          </a:r>
          <a:br>
            <a:rPr lang="en-US" sz="1100"/>
          </a:br>
          <a:r>
            <a:rPr lang="en-US" sz="1100" baseline="0">
              <a:latin typeface="+mn-lt"/>
              <a:ea typeface="+mn-ea"/>
              <a:cs typeface="+mn-cs"/>
            </a:rPr>
            <a:t>     6 counties in</a:t>
          </a:r>
          <a:r>
            <a:rPr lang="en-US" sz="1100"/>
            <a:t/>
          </a:r>
          <a:br>
            <a:rPr lang="en-US" sz="1100"/>
          </a:br>
          <a:r>
            <a:rPr lang="en-US" sz="1100"/>
            <a:t>     3</a:t>
          </a:r>
          <a:r>
            <a:rPr lang="en-US" sz="1100" baseline="0"/>
            <a:t> mid-Atlantic states</a:t>
          </a:r>
          <a:endParaRPr lang="en-US" sz="1100"/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0.11363</cdr:x>
      <cdr:y>0.05766</cdr:y>
    </cdr:from>
    <cdr:to>
      <cdr:x>0.39703</cdr:x>
      <cdr:y>0.40426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9775" y="154878"/>
          <a:ext cx="1271400" cy="93097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TW selected</a:t>
          </a:r>
          <a:r>
            <a:rPr lang="en-US" sz="1100" b="1" baseline="0"/>
            <a:t> </a:t>
          </a:r>
          <a:r>
            <a:rPr lang="en-US" sz="1100" b="1"/>
            <a:t>states</a:t>
          </a:r>
          <a:r>
            <a:rPr lang="en-US" sz="1100"/>
            <a:t/>
          </a:r>
          <a:br>
            <a:rPr lang="en-US" sz="1100"/>
          </a:br>
          <a:r>
            <a:rPr lang="en-US" sz="1100"/>
            <a:t>16 recordings from</a:t>
          </a:r>
          <a:br>
            <a:rPr lang="en-US" sz="1100"/>
          </a:br>
          <a:r>
            <a:rPr lang="en-US" sz="1100"/>
            <a:t>      Ark., Fla., La.,</a:t>
          </a:r>
          <a:br>
            <a:rPr lang="en-US" sz="1100"/>
          </a:br>
          <a:r>
            <a:rPr lang="en-US" sz="1100"/>
            <a:t>      Miss., Texas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0.11363</cdr:x>
      <cdr:y>0.05766</cdr:y>
    </cdr:from>
    <cdr:to>
      <cdr:x>0.41768</cdr:x>
      <cdr:y>0.28779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8017" y="171639"/>
          <a:ext cx="1293158" cy="61987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TW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31 recordings from</a:t>
          </a:r>
          <a:br>
            <a:rPr lang="en-US" sz="1100"/>
          </a:br>
          <a:r>
            <a:rPr lang="en-US" sz="1100"/>
            <a:t>11 states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0.0653</cdr:x>
      <cdr:y>0.04601</cdr:y>
    </cdr:from>
    <cdr:to>
      <cdr:x>0.39823</cdr:x>
      <cdr:y>0.34507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115" y="124460"/>
          <a:ext cx="1433385" cy="80899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DF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165 recordings from</a:t>
          </a:r>
          <a:br>
            <a:rPr lang="en-US" sz="1100"/>
          </a:br>
          <a:r>
            <a:rPr lang="en-US" sz="1100"/>
            <a:t>    </a:t>
          </a:r>
          <a:r>
            <a:rPr lang="en-US" sz="1100" baseline="0"/>
            <a:t> </a:t>
          </a:r>
          <a:r>
            <a:rPr lang="en-US" sz="1100" baseline="0">
              <a:latin typeface="+mn-lt"/>
              <a:ea typeface="+mn-ea"/>
              <a:cs typeface="+mn-cs"/>
            </a:rPr>
            <a:t>7 counties in</a:t>
          </a:r>
          <a:r>
            <a:rPr lang="en-US" sz="1100"/>
            <a:t/>
          </a:r>
          <a:br>
            <a:rPr lang="en-US" sz="1100"/>
          </a:br>
          <a:r>
            <a:rPr lang="en-US" sz="1100"/>
            <a:t>     3</a:t>
          </a:r>
          <a:r>
            <a:rPr lang="en-US" sz="1100" baseline="0"/>
            <a:t>  mid-Atlantic states</a:t>
          </a:r>
          <a:br>
            <a:rPr lang="en-US" sz="1100" baseline="0"/>
          </a:br>
          <a:r>
            <a:rPr lang="en-US" sz="1100" baseline="0"/>
            <a:t>    </a:t>
          </a:r>
          <a:endParaRPr lang="en-US" sz="1100"/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0.11363</cdr:x>
      <cdr:y>0.05766</cdr:y>
    </cdr:from>
    <cdr:to>
      <cdr:x>0.41768</cdr:x>
      <cdr:y>0.28779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8017" y="171639"/>
          <a:ext cx="1293158" cy="61987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TW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31 recordings from</a:t>
          </a:r>
          <a:br>
            <a:rPr lang="en-US" sz="1100"/>
          </a:br>
          <a:r>
            <a:rPr lang="en-US" sz="1100"/>
            <a:t>11 states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152400</xdr:colOff>
      <xdr:row>66</xdr:row>
      <xdr:rowOff>123825</xdr:rowOff>
    </xdr:from>
    <xdr:to>
      <xdr:col>11</xdr:col>
      <xdr:colOff>285750</xdr:colOff>
      <xdr:row>84</xdr:row>
      <xdr:rowOff>76200</xdr:rowOff>
    </xdr:to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11</xdr:col>
      <xdr:colOff>542925</xdr:colOff>
      <xdr:row>104</xdr:row>
      <xdr:rowOff>0</xdr:rowOff>
    </xdr:from>
    <xdr:to>
      <xdr:col>17</xdr:col>
      <xdr:colOff>514350</xdr:colOff>
      <xdr:row>121</xdr:row>
      <xdr:rowOff>95250</xdr:rowOff>
    </xdr:to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85725</xdr:colOff>
      <xdr:row>104</xdr:row>
      <xdr:rowOff>38100</xdr:rowOff>
    </xdr:from>
    <xdr:to>
      <xdr:col>11</xdr:col>
      <xdr:colOff>200025</xdr:colOff>
      <xdr:row>121</xdr:row>
      <xdr:rowOff>104775</xdr:rowOff>
    </xdr:to>
    <xdr:graphicFrame macro="">
      <xdr:nvGraphicFramePr>
        <xdr:cNvPr id="4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123825</xdr:colOff>
      <xdr:row>85</xdr:row>
      <xdr:rowOff>76200</xdr:rowOff>
    </xdr:from>
    <xdr:to>
      <xdr:col>11</xdr:col>
      <xdr:colOff>257175</xdr:colOff>
      <xdr:row>103</xdr:row>
      <xdr:rowOff>28575</xdr:rowOff>
    </xdr:to>
    <xdr:graphicFrame macro="">
      <xdr:nvGraphicFramePr>
        <xdr:cNvPr id="5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11</xdr:col>
      <xdr:colOff>561975</xdr:colOff>
      <xdr:row>67</xdr:row>
      <xdr:rowOff>47625</xdr:rowOff>
    </xdr:from>
    <xdr:to>
      <xdr:col>17</xdr:col>
      <xdr:colOff>533400</xdr:colOff>
      <xdr:row>84</xdr:row>
      <xdr:rowOff>66675</xdr:rowOff>
    </xdr:to>
    <xdr:graphicFrame macro="">
      <xdr:nvGraphicFramePr>
        <xdr:cNvPr id="6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11</xdr:col>
      <xdr:colOff>552450</xdr:colOff>
      <xdr:row>85</xdr:row>
      <xdr:rowOff>57150</xdr:rowOff>
    </xdr:from>
    <xdr:to>
      <xdr:col>17</xdr:col>
      <xdr:colOff>523875</xdr:colOff>
      <xdr:row>103</xdr:row>
      <xdr:rowOff>28575</xdr:rowOff>
    </xdr:to>
    <xdr:graphicFrame macro="">
      <xdr:nvGraphicFramePr>
        <xdr:cNvPr id="7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0.16211</cdr:x>
      <cdr:y>0.06312</cdr:y>
    </cdr:from>
    <cdr:to>
      <cdr:x>0.45117</cdr:x>
      <cdr:y>0.29568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0581" y="180975"/>
          <a:ext cx="1409688" cy="66675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All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48 recordings</a:t>
          </a:r>
          <a:br>
            <a:rPr lang="en-US" sz="1100"/>
          </a:br>
          <a:r>
            <a:rPr lang="en-US" sz="1100"/>
            <a:t>Florida (4 counties)</a:t>
          </a:r>
        </a:p>
        <a:p xmlns:a="http://schemas.openxmlformats.org/drawingml/2006/main">
          <a:r>
            <a:rPr lang="en-US" sz="1100"/>
            <a:t/>
          </a:r>
          <a:br>
            <a:rPr lang="en-US" sz="1100"/>
          </a:br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0.10206</cdr:x>
      <cdr:y>0.07698</cdr:y>
    </cdr:from>
    <cdr:to>
      <cdr:x>0.46296</cdr:x>
      <cdr:y>0.3749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2451" y="211905"/>
          <a:ext cx="1670674" cy="82009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DF data, minus sun effects</a:t>
          </a:r>
          <a:r>
            <a:rPr lang="en-US" sz="1100"/>
            <a:t/>
          </a:r>
          <a:br>
            <a:rPr lang="en-US" sz="1100"/>
          </a:br>
          <a:r>
            <a:rPr lang="en-US" sz="1100"/>
            <a:t>137 recordings</a:t>
          </a:r>
          <a:r>
            <a:rPr lang="en-US" sz="1100" baseline="0"/>
            <a:t> from</a:t>
          </a:r>
          <a:br>
            <a:rPr lang="en-US" sz="1100" baseline="0"/>
          </a:br>
          <a:r>
            <a:rPr lang="en-US" sz="1100" baseline="0"/>
            <a:t>    4 states and</a:t>
          </a:r>
          <a:br>
            <a:rPr lang="en-US" sz="1100" baseline="0"/>
          </a:br>
          <a:r>
            <a:rPr lang="en-US" sz="1100" baseline="0"/>
            <a:t>  10 counties</a:t>
          </a:r>
          <a:br>
            <a:rPr lang="en-US" sz="1100" baseline="0"/>
          </a:br>
          <a:endParaRPr lang="en-US" sz="1100"/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0.16602</cdr:x>
      <cdr:y>0.09303</cdr:y>
    </cdr:from>
    <cdr:to>
      <cdr:x>0.45117</cdr:x>
      <cdr:y>0.24917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9649" y="266711"/>
          <a:ext cx="1390620" cy="44765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30 caged recordings;</a:t>
          </a:r>
          <a:br>
            <a:rPr lang="en-US" sz="1100"/>
          </a:br>
          <a:r>
            <a:rPr lang="en-US" sz="1100"/>
            <a:t>3 Florida counties</a:t>
          </a:r>
          <a:br>
            <a:rPr lang="en-US" sz="1100"/>
          </a:br>
          <a:endParaRPr lang="en-US" sz="1100"/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0.16946</cdr:x>
      <cdr:y>0.08626</cdr:y>
    </cdr:from>
    <cdr:to>
      <cdr:x>0.47908</cdr:x>
      <cdr:y>0.31271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71542" y="239106"/>
          <a:ext cx="1409684" cy="62766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 b="1">
              <a:latin typeface="Calibri"/>
              <a:ea typeface="+mn-ea"/>
              <a:cs typeface="+mn-cs"/>
            </a:rPr>
            <a:t>All data</a:t>
          </a:r>
          <a:r>
            <a:rPr lang="en-US" sz="1100">
              <a:latin typeface="Calibri"/>
              <a:ea typeface="+mn-ea"/>
              <a:cs typeface="+mn-cs"/>
            </a:rPr>
            <a:t/>
          </a:r>
          <a:br>
            <a:rPr lang="en-US" sz="1100">
              <a:latin typeface="Calibri"/>
              <a:ea typeface="+mn-ea"/>
              <a:cs typeface="+mn-cs"/>
            </a:rPr>
          </a:br>
          <a:r>
            <a:rPr lang="en-US" sz="1100">
              <a:latin typeface="Calibri"/>
              <a:ea typeface="+mn-ea"/>
              <a:cs typeface="+mn-cs"/>
            </a:rPr>
            <a:t>48 recordings</a:t>
          </a:r>
          <a:br>
            <a:rPr lang="en-US" sz="1100">
              <a:latin typeface="Calibri"/>
              <a:ea typeface="+mn-ea"/>
              <a:cs typeface="+mn-cs"/>
            </a:rPr>
          </a:br>
          <a:r>
            <a:rPr lang="en-US" sz="1100">
              <a:latin typeface="Calibri"/>
              <a:ea typeface="+mn-ea"/>
              <a:cs typeface="+mn-cs"/>
            </a:rPr>
            <a:t>Florida (4 counties)</a:t>
          </a:r>
          <a:endParaRPr lang="en-US"/>
        </a:p>
        <a:p xmlns:a="http://schemas.openxmlformats.org/drawingml/2006/main">
          <a:r>
            <a:rPr lang="en-US" sz="1100"/>
            <a:t/>
          </a:r>
          <a:br>
            <a:rPr lang="en-US" sz="1100"/>
          </a:br>
          <a:endParaRPr lang="en-US" sz="1100"/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0.63808</cdr:x>
      <cdr:y>0.61994</cdr:y>
    </cdr:from>
    <cdr:to>
      <cdr:x>0.9477</cdr:x>
      <cdr:y>0.78173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05146" y="1895475"/>
          <a:ext cx="1409685" cy="49468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30 Florida recordings;</a:t>
          </a:r>
          <a:br>
            <a:rPr lang="en-US" sz="1100"/>
          </a:br>
          <a:r>
            <a:rPr lang="en-US" sz="1100"/>
            <a:t>3 counties; caged</a:t>
          </a:r>
        </a:p>
        <a:p xmlns:a="http://schemas.openxmlformats.org/drawingml/2006/main">
          <a:r>
            <a:rPr lang="en-US" sz="1100"/>
            <a:t/>
          </a:r>
          <a:br>
            <a:rPr lang="en-US" sz="1100"/>
          </a:br>
          <a:endParaRPr lang="en-US" sz="1100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135</xdr:row>
      <xdr:rowOff>133350</xdr:rowOff>
    </xdr:from>
    <xdr:to>
      <xdr:col>12</xdr:col>
      <xdr:colOff>428625</xdr:colOff>
      <xdr:row>153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97</xdr:row>
      <xdr:rowOff>38100</xdr:rowOff>
    </xdr:from>
    <xdr:to>
      <xdr:col>12</xdr:col>
      <xdr:colOff>371475</xdr:colOff>
      <xdr:row>116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153</xdr:row>
      <xdr:rowOff>142875</xdr:rowOff>
    </xdr:from>
    <xdr:to>
      <xdr:col>12</xdr:col>
      <xdr:colOff>428625</xdr:colOff>
      <xdr:row>171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1524000</xdr:colOff>
      <xdr:row>154</xdr:row>
      <xdr:rowOff>0</xdr:rowOff>
    </xdr:from>
    <xdr:to>
      <xdr:col>18</xdr:col>
      <xdr:colOff>123825</xdr:colOff>
      <xdr:row>170</xdr:row>
      <xdr:rowOff>133350</xdr:rowOff>
    </xdr:to>
    <xdr:graphicFrame macro="">
      <xdr:nvGraphicFramePr>
        <xdr:cNvPr id="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97</xdr:row>
      <xdr:rowOff>57150</xdr:rowOff>
    </xdr:from>
    <xdr:to>
      <xdr:col>18</xdr:col>
      <xdr:colOff>209550</xdr:colOff>
      <xdr:row>115</xdr:row>
      <xdr:rowOff>152400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238125</xdr:colOff>
      <xdr:row>77</xdr:row>
      <xdr:rowOff>123825</xdr:rowOff>
    </xdr:from>
    <xdr:to>
      <xdr:col>12</xdr:col>
      <xdr:colOff>371475</xdr:colOff>
      <xdr:row>96</xdr:row>
      <xdr:rowOff>85725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1514475</xdr:colOff>
      <xdr:row>77</xdr:row>
      <xdr:rowOff>85725</xdr:rowOff>
    </xdr:from>
    <xdr:to>
      <xdr:col>18</xdr:col>
      <xdr:colOff>200025</xdr:colOff>
      <xdr:row>96</xdr:row>
      <xdr:rowOff>47625</xdr:rowOff>
    </xdr:to>
    <xdr:graphicFrame macro="">
      <xdr:nvGraphicFramePr>
        <xdr:cNvPr id="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1476375</xdr:colOff>
      <xdr:row>117</xdr:row>
      <xdr:rowOff>19050</xdr:rowOff>
    </xdr:from>
    <xdr:to>
      <xdr:col>18</xdr:col>
      <xdr:colOff>142875</xdr:colOff>
      <xdr:row>135</xdr:row>
      <xdr:rowOff>114300</xdr:rowOff>
    </xdr:to>
    <xdr:graphicFrame macro="">
      <xdr:nvGraphicFramePr>
        <xdr:cNvPr id="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190500</xdr:colOff>
      <xdr:row>116</xdr:row>
      <xdr:rowOff>123825</xdr:rowOff>
    </xdr:from>
    <xdr:to>
      <xdr:col>12</xdr:col>
      <xdr:colOff>400050</xdr:colOff>
      <xdr:row>135</xdr:row>
      <xdr:rowOff>85725</xdr:rowOff>
    </xdr:to>
    <xdr:graphicFrame macro="">
      <xdr:nvGraphicFramePr>
        <xdr:cNvPr id="1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172</xdr:row>
      <xdr:rowOff>0</xdr:rowOff>
    </xdr:from>
    <xdr:to>
      <xdr:col>12</xdr:col>
      <xdr:colOff>561975</xdr:colOff>
      <xdr:row>190</xdr:row>
      <xdr:rowOff>123825</xdr:rowOff>
    </xdr:to>
    <xdr:graphicFrame macro="">
      <xdr:nvGraphicFramePr>
        <xdr:cNvPr id="1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172</xdr:row>
      <xdr:rowOff>0</xdr:rowOff>
    </xdr:from>
    <xdr:to>
      <xdr:col>18</xdr:col>
      <xdr:colOff>228600</xdr:colOff>
      <xdr:row>190</xdr:row>
      <xdr:rowOff>123825</xdr:rowOff>
    </xdr:to>
    <xdr:graphicFrame macro="">
      <xdr:nvGraphicFramePr>
        <xdr:cNvPr id="1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0.10396</cdr:x>
      <cdr:y>0.06951</cdr:y>
    </cdr:from>
    <cdr:to>
      <cdr:x>0.44695</cdr:x>
      <cdr:y>0.30217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7311" y="193984"/>
          <a:ext cx="1904649" cy="64931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8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6 lab recordings of </a:t>
          </a:r>
          <a:br>
            <a:rPr lang="en-US" sz="1100"/>
          </a:br>
          <a:r>
            <a:rPr lang="en-US" sz="1100"/>
            <a:t>2 Gainesville males </a:t>
          </a:r>
          <a:br>
            <a:rPr lang="en-US" sz="1100"/>
          </a:br>
          <a:r>
            <a:rPr lang="en-US" sz="1100"/>
            <a:t>(each</a:t>
          </a:r>
          <a:r>
            <a:rPr lang="en-US" sz="1100" baseline="0"/>
            <a:t> at 3 temperatures)</a:t>
          </a:r>
          <a:endParaRPr lang="en-U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0.1426</cdr:x>
      <cdr:y>0.08637</cdr:y>
    </cdr:from>
    <cdr:to>
      <cdr:x>0.43275</cdr:x>
      <cdr:y>0.38245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4612" y="262428"/>
          <a:ext cx="1616752" cy="89962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100"/>
            <a:t>TW data</a:t>
          </a:r>
          <a:br>
            <a:rPr lang="en-US" sz="1100"/>
          </a:br>
          <a:r>
            <a:rPr lang="en-US" sz="1100"/>
            <a:t>27 FL recordings</a:t>
          </a:r>
        </a:p>
        <a:p xmlns:a="http://schemas.openxmlformats.org/drawingml/2006/main">
          <a:pPr algn="l"/>
          <a:r>
            <a:rPr lang="en-US" sz="1100"/>
            <a:t>16 lab, 11 field;</a:t>
          </a:r>
          <a:br>
            <a:rPr lang="en-US" sz="1100"/>
          </a:br>
          <a:r>
            <a:rPr lang="en-US" sz="1100"/>
            <a:t>4 counties; 23 males </a:t>
          </a: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0.13122</cdr:x>
      <cdr:y>0.06422</cdr:y>
    </cdr:from>
    <cdr:to>
      <cdr:x>0.44332</cdr:x>
      <cdr:y>0.35127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6176" y="193296"/>
          <a:ext cx="1513131" cy="86397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8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100"/>
            <a:t>TW data</a:t>
          </a:r>
        </a:p>
        <a:p xmlns:a="http://schemas.openxmlformats.org/drawingml/2006/main">
          <a:pPr algn="l"/>
          <a:r>
            <a:rPr lang="en-US" sz="1100"/>
            <a:t>24 FL recordings </a:t>
          </a:r>
          <a:br>
            <a:rPr lang="en-US" sz="1100"/>
          </a:br>
          <a:r>
            <a:rPr lang="en-US" sz="1100"/>
            <a:t>16 lab, 8 field;</a:t>
          </a:r>
          <a:br>
            <a:rPr lang="en-US" sz="1100"/>
          </a:br>
          <a:r>
            <a:rPr lang="en-US" sz="1100"/>
            <a:t>4 counties; 20 males </a:t>
          </a: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0.15045</cdr:x>
      <cdr:y>0.05189</cdr:y>
    </cdr:from>
    <cdr:to>
      <cdr:x>0.4406</cdr:x>
      <cdr:y>0.25281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8242" y="157653"/>
          <a:ext cx="1558714" cy="61049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100" b="1"/>
            <a:t>All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68 recordings</a:t>
          </a:r>
          <a:br>
            <a:rPr lang="en-US" sz="1100"/>
          </a:br>
          <a:r>
            <a:rPr lang="en-US" sz="1100"/>
            <a:t>59 FL,  8 NC,</a:t>
          </a:r>
          <a:r>
            <a:rPr lang="en-US" sz="1100" baseline="0"/>
            <a:t> 1 LA</a:t>
          </a:r>
          <a:endParaRPr lang="en-US" sz="1100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0.15589</cdr:x>
      <cdr:y>0.05502</cdr:y>
    </cdr:from>
    <cdr:to>
      <cdr:x>0.39922</cdr:x>
      <cdr:y>0.25594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8758" y="167177"/>
          <a:ext cx="1184341" cy="61049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100" b="1"/>
            <a:t>All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65 recordings</a:t>
          </a:r>
          <a:br>
            <a:rPr lang="en-US" sz="1100"/>
          </a:br>
          <a:r>
            <a:rPr lang="en-US" sz="1100"/>
            <a:t>56 FL, 8 NC, </a:t>
          </a:r>
          <a:r>
            <a:rPr lang="en-US" sz="1100" baseline="0"/>
            <a:t> 1 LA</a:t>
          </a:r>
          <a:endParaRPr lang="en-US" sz="1100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0.13122</cdr:x>
      <cdr:y>0.06422</cdr:y>
    </cdr:from>
    <cdr:to>
      <cdr:x>0.44332</cdr:x>
      <cdr:y>0.28481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6184" y="193296"/>
          <a:ext cx="1513131" cy="66395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8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100"/>
            <a:t>DR data</a:t>
          </a:r>
        </a:p>
        <a:p xmlns:a="http://schemas.openxmlformats.org/drawingml/2006/main">
          <a:pPr algn="l"/>
          <a:r>
            <a:rPr lang="en-US" sz="1100"/>
            <a:t>32 FL lab recordings</a:t>
          </a:r>
          <a:br>
            <a:rPr lang="en-US" sz="1100"/>
          </a:br>
          <a:r>
            <a:rPr lang="en-US" sz="1100"/>
            <a:t>   8 NC field recordings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0.10206</cdr:x>
      <cdr:y>0.07698</cdr:y>
    </cdr:from>
    <cdr:to>
      <cdr:x>0.46296</cdr:x>
      <cdr:y>0.31142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2451" y="211905"/>
          <a:ext cx="1670660" cy="64534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DF data, minus sun effects</a:t>
          </a:r>
          <a:r>
            <a:rPr lang="en-US" sz="1100"/>
            <a:t/>
          </a:r>
          <a:br>
            <a:rPr lang="en-US" sz="1100"/>
          </a:br>
          <a:r>
            <a:rPr lang="en-US" sz="1100"/>
            <a:t>125 recordings</a:t>
          </a:r>
          <a:r>
            <a:rPr lang="en-US" sz="1100" baseline="0"/>
            <a:t> from</a:t>
          </a:r>
          <a:br>
            <a:rPr lang="en-US" sz="1100" baseline="0"/>
          </a:br>
          <a:r>
            <a:rPr lang="en-US" sz="1100" baseline="0"/>
            <a:t>    3 mid-Atlantic states </a:t>
          </a:r>
          <a:br>
            <a:rPr lang="en-US" sz="1100" baseline="0"/>
          </a:br>
          <a:endParaRPr lang="en-US" sz="1100"/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0.1426</cdr:x>
      <cdr:y>0.08637</cdr:y>
    </cdr:from>
    <cdr:to>
      <cdr:x>0.43275</cdr:x>
      <cdr:y>0.28729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4612" y="262428"/>
          <a:ext cx="1616752" cy="61049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100"/>
            <a:t>DR data</a:t>
          </a:r>
          <a:br>
            <a:rPr lang="en-US" sz="1100"/>
          </a:br>
          <a:r>
            <a:rPr lang="en-US" sz="1100"/>
            <a:t>32 FL lab recordings</a:t>
          </a:r>
          <a:br>
            <a:rPr lang="en-US" sz="1100"/>
          </a:br>
          <a:r>
            <a:rPr lang="en-US" sz="1100"/>
            <a:t>   8 NC field recordings</a:t>
          </a:r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0.15045</cdr:x>
      <cdr:y>0.05189</cdr:y>
    </cdr:from>
    <cdr:to>
      <cdr:x>0.4406</cdr:x>
      <cdr:y>0.25281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8242" y="157653"/>
          <a:ext cx="1558714" cy="61049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100" b="1"/>
            <a:t>All data-NC</a:t>
          </a:r>
          <a:r>
            <a:rPr lang="en-US" sz="1100"/>
            <a:t/>
          </a:r>
          <a:br>
            <a:rPr lang="en-US" sz="1100"/>
          </a:br>
          <a:r>
            <a:rPr lang="en-US" sz="1100"/>
            <a:t>60 recordings</a:t>
          </a:r>
          <a:br>
            <a:rPr lang="en-US" sz="1100"/>
          </a:br>
          <a:r>
            <a:rPr lang="en-US" sz="1100"/>
            <a:t>59 FL,</a:t>
          </a:r>
          <a:r>
            <a:rPr lang="en-US" sz="1100" baseline="0"/>
            <a:t> 1 LA</a:t>
          </a:r>
          <a:endParaRPr lang="en-U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0.15589</cdr:x>
      <cdr:y>0.05502</cdr:y>
    </cdr:from>
    <cdr:to>
      <cdr:x>0.36399</cdr:x>
      <cdr:y>0.25594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8755" y="167178"/>
          <a:ext cx="1012896" cy="61049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100" b="1"/>
            <a:t>All data-NC</a:t>
          </a:r>
          <a:r>
            <a:rPr lang="en-US" sz="1100"/>
            <a:t/>
          </a:r>
          <a:br>
            <a:rPr lang="en-US" sz="1100"/>
          </a:br>
          <a:r>
            <a:rPr lang="en-US" sz="1100"/>
            <a:t>57 recordings</a:t>
          </a:r>
          <a:br>
            <a:rPr lang="en-US" sz="1100"/>
          </a:br>
          <a:r>
            <a:rPr lang="en-US" sz="1100"/>
            <a:t>56 FL,</a:t>
          </a:r>
          <a:r>
            <a:rPr lang="en-US" sz="1100" baseline="0"/>
            <a:t> 1 LA</a:t>
          </a:r>
          <a:endParaRPr lang="en-US" sz="1100"/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160</xdr:row>
      <xdr:rowOff>95250</xdr:rowOff>
    </xdr:from>
    <xdr:to>
      <xdr:col>11</xdr:col>
      <xdr:colOff>266700</xdr:colOff>
      <xdr:row>176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476250</xdr:colOff>
      <xdr:row>160</xdr:row>
      <xdr:rowOff>95250</xdr:rowOff>
    </xdr:from>
    <xdr:to>
      <xdr:col>17</xdr:col>
      <xdr:colOff>47625</xdr:colOff>
      <xdr:row>176</xdr:row>
      <xdr:rowOff>104775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</xdr:col>
      <xdr:colOff>123824</xdr:colOff>
      <xdr:row>161</xdr:row>
      <xdr:rowOff>104777</xdr:rowOff>
    </xdr:from>
    <xdr:ext cx="1409702" cy="790574"/>
    <xdr:sp macro="" textlink="">
      <xdr:nvSpPr>
        <xdr:cNvPr id="4" name="TextBox 3"/>
        <xdr:cNvSpPr txBox="1"/>
      </xdr:nvSpPr>
      <xdr:spPr>
        <a:xfrm>
          <a:off x="3076574" y="26174702"/>
          <a:ext cx="1409702" cy="79057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100" b="1"/>
            <a:t>All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154 recordings </a:t>
          </a:r>
          <a:br>
            <a:rPr lang="en-US" sz="1100"/>
          </a:br>
          <a:r>
            <a:rPr lang="en-US" sz="1100"/>
            <a:t>PA 75, MD 55, VA 15,</a:t>
          </a:r>
          <a:br>
            <a:rPr lang="en-US" sz="1100"/>
          </a:br>
          <a:r>
            <a:rPr lang="en-US" sz="1100"/>
            <a:t>TN 5, MO 2, IL 1, KS 1 </a:t>
          </a:r>
          <a:br>
            <a:rPr lang="en-US" sz="1100"/>
          </a:br>
          <a:endParaRPr lang="en-US" sz="1100"/>
        </a:p>
      </xdr:txBody>
    </xdr:sp>
    <xdr:clientData/>
  </xdr:oneCellAnchor>
  <xdr:oneCellAnchor>
    <xdr:from>
      <xdr:col>11</xdr:col>
      <xdr:colOff>876300</xdr:colOff>
      <xdr:row>161</xdr:row>
      <xdr:rowOff>146050</xdr:rowOff>
    </xdr:from>
    <xdr:ext cx="1390650" cy="777875"/>
    <xdr:sp macro="" textlink="">
      <xdr:nvSpPr>
        <xdr:cNvPr id="5" name="TextBox 4"/>
        <xdr:cNvSpPr txBox="1"/>
      </xdr:nvSpPr>
      <xdr:spPr>
        <a:xfrm>
          <a:off x="7086600" y="26215975"/>
          <a:ext cx="1390650" cy="7778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>
            <a:lnSpc>
              <a:spcPts val="1200"/>
            </a:lnSpc>
          </a:pPr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All data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156 recordings </a:t>
          </a:r>
          <a:b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PA 75, MD 57, VA 15,</a:t>
          </a:r>
          <a:b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TN 5, MO 2, IL 1, KS 1 </a:t>
          </a:r>
          <a:endParaRPr lang="en-US" sz="1100"/>
        </a:p>
      </xdr:txBody>
    </xdr:sp>
    <xdr:clientData/>
  </xdr:oneCellAnchor>
  <xdr:twoCellAnchor>
    <xdr:from>
      <xdr:col>4</xdr:col>
      <xdr:colOff>28575</xdr:colOff>
      <xdr:row>177</xdr:row>
      <xdr:rowOff>123825</xdr:rowOff>
    </xdr:from>
    <xdr:to>
      <xdr:col>11</xdr:col>
      <xdr:colOff>247650</xdr:colOff>
      <xdr:row>193</xdr:row>
      <xdr:rowOff>104775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</xdr:col>
      <xdr:colOff>273050</xdr:colOff>
      <xdr:row>178</xdr:row>
      <xdr:rowOff>187325</xdr:rowOff>
    </xdr:from>
    <xdr:ext cx="1430841" cy="609013"/>
    <xdr:sp macro="" textlink="">
      <xdr:nvSpPr>
        <xdr:cNvPr id="7" name="TextBox 6"/>
        <xdr:cNvSpPr txBox="1"/>
      </xdr:nvSpPr>
      <xdr:spPr>
        <a:xfrm>
          <a:off x="3225800" y="28981400"/>
          <a:ext cx="1430841" cy="60901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DF data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145 recordings from</a:t>
          </a:r>
          <a:b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  3 mid-Atlantic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states</a:t>
          </a:r>
          <a:endParaRPr lang="en-US"/>
        </a:p>
      </xdr:txBody>
    </xdr:sp>
    <xdr:clientData/>
  </xdr:oneCellAnchor>
  <xdr:twoCellAnchor>
    <xdr:from>
      <xdr:col>4</xdr:col>
      <xdr:colOff>0</xdr:colOff>
      <xdr:row>228</xdr:row>
      <xdr:rowOff>38100</xdr:rowOff>
    </xdr:from>
    <xdr:to>
      <xdr:col>11</xdr:col>
      <xdr:colOff>257175</xdr:colOff>
      <xdr:row>244</xdr:row>
      <xdr:rowOff>28575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</xdr:col>
      <xdr:colOff>381000</xdr:colOff>
      <xdr:row>229</xdr:row>
      <xdr:rowOff>92075</xdr:rowOff>
    </xdr:from>
    <xdr:ext cx="1871579" cy="599454"/>
    <xdr:sp macro="" textlink="">
      <xdr:nvSpPr>
        <xdr:cNvPr id="9" name="TextBox 8"/>
        <xdr:cNvSpPr txBox="1"/>
      </xdr:nvSpPr>
      <xdr:spPr>
        <a:xfrm>
          <a:off x="3333750" y="37172900"/>
          <a:ext cx="1871579" cy="59945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All other data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tx1"/>
              </a:solidFill>
              <a:latin typeface="+mn-lt"/>
              <a:ea typeface="+mn-ea"/>
              <a:cs typeface="+mn-cs"/>
            </a:rPr>
            <a:t>(TW=6,</a:t>
          </a:r>
          <a:r>
            <a:rPr lang="en-US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 Jeff Cole=3)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9 recordings from 4 states</a:t>
          </a:r>
        </a:p>
        <a:p>
          <a:endParaRPr lang="en-US" sz="1100"/>
        </a:p>
      </xdr:txBody>
    </xdr:sp>
    <xdr:clientData/>
  </xdr:oneCellAnchor>
  <xdr:twoCellAnchor>
    <xdr:from>
      <xdr:col>4</xdr:col>
      <xdr:colOff>9525</xdr:colOff>
      <xdr:row>194</xdr:row>
      <xdr:rowOff>123825</xdr:rowOff>
    </xdr:from>
    <xdr:to>
      <xdr:col>11</xdr:col>
      <xdr:colOff>247650</xdr:colOff>
      <xdr:row>210</xdr:row>
      <xdr:rowOff>104775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466725</xdr:colOff>
      <xdr:row>211</xdr:row>
      <xdr:rowOff>95250</xdr:rowOff>
    </xdr:from>
    <xdr:to>
      <xdr:col>11</xdr:col>
      <xdr:colOff>266700</xdr:colOff>
      <xdr:row>227</xdr:row>
      <xdr:rowOff>76200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0.10627</cdr:x>
      <cdr:y>0.06348</cdr:y>
    </cdr:from>
    <cdr:to>
      <cdr:x>0.47617</cdr:x>
      <cdr:y>0.26971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77737" y="209550"/>
          <a:ext cx="1665388" cy="65722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DF data, minus sun effects</a:t>
          </a:r>
          <a:r>
            <a:rPr lang="en-US" sz="1100"/>
            <a:t/>
          </a:r>
          <a:br>
            <a:rPr lang="en-US" sz="1100"/>
          </a:br>
          <a:r>
            <a:rPr lang="en-US" sz="1100"/>
            <a:t>138 recordings from</a:t>
          </a:r>
          <a:br>
            <a:rPr lang="en-US" sz="1100"/>
          </a:br>
          <a:r>
            <a:rPr lang="en-US" sz="1100"/>
            <a:t>   3 mid Atlantic states</a:t>
          </a: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0.11577</cdr:x>
      <cdr:y>0.11883</cdr:y>
    </cdr:from>
    <cdr:to>
      <cdr:x>0.39151</cdr:x>
      <cdr:y>0.31787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23894" y="371481"/>
          <a:ext cx="1247750" cy="63816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TW Data</a:t>
          </a:r>
        </a:p>
        <a:p xmlns:a="http://schemas.openxmlformats.org/drawingml/2006/main">
          <a:r>
            <a:rPr lang="en-US" sz="1100"/>
            <a:t>6 recordings from</a:t>
          </a:r>
          <a:br>
            <a:rPr lang="en-US" sz="1100"/>
          </a:br>
          <a:r>
            <a:rPr lang="en-US" sz="1100"/>
            <a:t>2 states</a:t>
          </a:r>
        </a:p>
      </cdr:txBody>
    </cdr:sp>
  </cdr:relSizeAnchor>
</c:userShapes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105</xdr:row>
      <xdr:rowOff>9525</xdr:rowOff>
    </xdr:from>
    <xdr:to>
      <xdr:col>12</xdr:col>
      <xdr:colOff>390525</xdr:colOff>
      <xdr:row>122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85</xdr:row>
      <xdr:rowOff>133350</xdr:rowOff>
    </xdr:from>
    <xdr:to>
      <xdr:col>12</xdr:col>
      <xdr:colOff>419100</xdr:colOff>
      <xdr:row>103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180975</xdr:colOff>
      <xdr:row>160</xdr:row>
      <xdr:rowOff>38100</xdr:rowOff>
    </xdr:from>
    <xdr:to>
      <xdr:col>12</xdr:col>
      <xdr:colOff>390525</xdr:colOff>
      <xdr:row>178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141</xdr:row>
      <xdr:rowOff>57150</xdr:rowOff>
    </xdr:from>
    <xdr:to>
      <xdr:col>12</xdr:col>
      <xdr:colOff>438150</xdr:colOff>
      <xdr:row>159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123</xdr:row>
      <xdr:rowOff>104775</xdr:rowOff>
    </xdr:from>
    <xdr:to>
      <xdr:col>12</xdr:col>
      <xdr:colOff>390525</xdr:colOff>
      <xdr:row>140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266700</xdr:colOff>
      <xdr:row>85</xdr:row>
      <xdr:rowOff>133350</xdr:rowOff>
    </xdr:from>
    <xdr:to>
      <xdr:col>19</xdr:col>
      <xdr:colOff>304800</xdr:colOff>
      <xdr:row>103</xdr:row>
      <xdr:rowOff>123825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295275</xdr:colOff>
      <xdr:row>123</xdr:row>
      <xdr:rowOff>114300</xdr:rowOff>
    </xdr:from>
    <xdr:to>
      <xdr:col>19</xdr:col>
      <xdr:colOff>342900</xdr:colOff>
      <xdr:row>141</xdr:row>
      <xdr:rowOff>76200</xdr:rowOff>
    </xdr:to>
    <xdr:graphicFrame macro="">
      <xdr:nvGraphicFramePr>
        <xdr:cNvPr id="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219075</xdr:colOff>
      <xdr:row>64</xdr:row>
      <xdr:rowOff>161925</xdr:rowOff>
    </xdr:from>
    <xdr:to>
      <xdr:col>13</xdr:col>
      <xdr:colOff>9525</xdr:colOff>
      <xdr:row>83</xdr:row>
      <xdr:rowOff>123825</xdr:rowOff>
    </xdr:to>
    <xdr:graphicFrame macro="">
      <xdr:nvGraphicFramePr>
        <xdr:cNvPr id="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352425</xdr:colOff>
      <xdr:row>65</xdr:row>
      <xdr:rowOff>0</xdr:rowOff>
    </xdr:from>
    <xdr:to>
      <xdr:col>19</xdr:col>
      <xdr:colOff>390525</xdr:colOff>
      <xdr:row>83</xdr:row>
      <xdr:rowOff>142875</xdr:rowOff>
    </xdr:to>
    <xdr:graphicFrame macro="">
      <xdr:nvGraphicFramePr>
        <xdr:cNvPr id="1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257175</xdr:colOff>
      <xdr:row>105</xdr:row>
      <xdr:rowOff>19050</xdr:rowOff>
    </xdr:from>
    <xdr:to>
      <xdr:col>19</xdr:col>
      <xdr:colOff>228600</xdr:colOff>
      <xdr:row>122</xdr:row>
      <xdr:rowOff>133350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0.12708</cdr:x>
      <cdr:y>0.08334</cdr:y>
    </cdr:from>
    <cdr:to>
      <cdr:x>0.45625</cdr:x>
      <cdr:y>0.25348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1025" y="228606"/>
          <a:ext cx="1504965" cy="46672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46 recordings (40 L, 6 F)</a:t>
          </a:r>
          <a:br>
            <a:rPr lang="en-US" sz="1100"/>
          </a:br>
          <a:r>
            <a:rPr lang="en-US" sz="1100"/>
            <a:t>from 10 FL counties</a:t>
          </a: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0.14035</cdr:x>
      <cdr:y>0.0808</cdr:y>
    </cdr:from>
    <cdr:to>
      <cdr:x>0.40432</cdr:x>
      <cdr:y>0.25329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3092" y="233974"/>
          <a:ext cx="1247100" cy="49944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40  lab recordings</a:t>
          </a:r>
          <a:br>
            <a:rPr lang="en-US" sz="1100"/>
          </a:br>
          <a:r>
            <a:rPr lang="en-US" sz="1100"/>
            <a:t>from 8 FL counties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0.39583</cdr:x>
      <cdr:y>0.67361</cdr:y>
    </cdr:from>
    <cdr:to>
      <cdr:x>0.91458</cdr:x>
      <cdr:y>0.80556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09749" y="1847850"/>
          <a:ext cx="2371725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0.09788</cdr:x>
      <cdr:y>0.06746</cdr:y>
    </cdr:from>
    <cdr:to>
      <cdr:x>0.52148</cdr:x>
      <cdr:y>0.24802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47507" y="177334"/>
          <a:ext cx="1936700" cy="47467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14 recordings</a:t>
          </a:r>
          <a:r>
            <a:rPr lang="en-US" sz="1100" baseline="0"/>
            <a:t> from</a:t>
          </a:r>
          <a:br>
            <a:rPr lang="en-US" sz="1100" baseline="0"/>
          </a:br>
          <a:r>
            <a:rPr lang="en-US" sz="1100" baseline="0"/>
            <a:t>4 coastal NC, GA, &amp; TX counties</a:t>
          </a:r>
          <a:endParaRPr lang="en-US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0.10206</cdr:x>
      <cdr:y>0.07698</cdr:y>
    </cdr:from>
    <cdr:to>
      <cdr:x>0.38725</cdr:x>
      <cdr:y>0.3749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2544" y="200728"/>
          <a:ext cx="1321252" cy="82797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TW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38 recordings</a:t>
          </a:r>
          <a:r>
            <a:rPr lang="en-US" sz="1100" baseline="0"/>
            <a:t> from</a:t>
          </a:r>
          <a:br>
            <a:rPr lang="en-US" sz="1100" baseline="0"/>
          </a:br>
          <a:r>
            <a:rPr lang="en-US" sz="1100" baseline="0"/>
            <a:t>11 states and</a:t>
          </a:r>
          <a:br>
            <a:rPr lang="en-US" sz="1100" baseline="0"/>
          </a:br>
          <a:r>
            <a:rPr lang="en-US" sz="1100" baseline="0"/>
            <a:t>17 counties</a:t>
          </a:r>
          <a:br>
            <a:rPr lang="en-US" sz="1100" baseline="0"/>
          </a:br>
          <a:endParaRPr lang="en-US" sz="1100"/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0.09583</cdr:x>
      <cdr:y>0.10764</cdr:y>
    </cdr:from>
    <cdr:to>
      <cdr:x>0.44792</cdr:x>
      <cdr:y>0.28125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8150" y="295266"/>
          <a:ext cx="1609725" cy="47624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9 lab recordings</a:t>
          </a:r>
          <a:br>
            <a:rPr lang="en-US" sz="1100"/>
          </a:br>
          <a:r>
            <a:rPr lang="en-US" sz="1100"/>
            <a:t>from coastal NC, GA &amp; TX</a:t>
          </a:r>
          <a:r>
            <a:rPr lang="en-US" sz="1100">
              <a:latin typeface="+mn-lt"/>
              <a:ea typeface="+mn-ea"/>
              <a:cs typeface="+mn-cs"/>
            </a:rPr>
            <a:t> </a:t>
          </a:r>
          <a:endParaRPr lang="en-US" sz="1100"/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0.13125</cdr:x>
      <cdr:y>0.11111</cdr:y>
    </cdr:from>
    <cdr:to>
      <cdr:x>0.43334</cdr:x>
      <cdr:y>0.2743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0060" y="304803"/>
          <a:ext cx="1381155" cy="44766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5 lab recordings</a:t>
          </a:r>
          <a:br>
            <a:rPr lang="en-US" sz="1100"/>
          </a:br>
          <a:r>
            <a:rPr lang="en-US" sz="1100"/>
            <a:t>from Dare County, NC</a:t>
          </a:r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0.14748</cdr:x>
      <cdr:y>0.12822</cdr:y>
    </cdr:from>
    <cdr:to>
      <cdr:x>0.41145</cdr:x>
      <cdr:y>0.27753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0959" y="372481"/>
          <a:ext cx="1254643" cy="43376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40  lab recordings</a:t>
          </a:r>
          <a:br>
            <a:rPr lang="en-US" sz="1100"/>
          </a:br>
          <a:r>
            <a:rPr lang="en-US" sz="1100"/>
            <a:t>from 8 FL counties</a:t>
          </a:r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0.09223</cdr:x>
      <cdr:y>0.04792</cdr:y>
    </cdr:from>
    <cdr:to>
      <cdr:x>0.51</cdr:x>
      <cdr:y>0.22517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9244" y="137836"/>
          <a:ext cx="1989629" cy="50986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latin typeface="+mn-lt"/>
              <a:ea typeface="+mn-ea"/>
              <a:cs typeface="+mn-cs"/>
            </a:rPr>
            <a:t>14 recordings</a:t>
          </a:r>
          <a:r>
            <a:rPr lang="en-US" sz="1100" baseline="0">
              <a:latin typeface="+mn-lt"/>
              <a:ea typeface="+mn-ea"/>
              <a:cs typeface="+mn-cs"/>
            </a:rPr>
            <a:t> from</a:t>
          </a:r>
          <a:br>
            <a:rPr lang="en-US" sz="1100" baseline="0">
              <a:latin typeface="+mn-lt"/>
              <a:ea typeface="+mn-ea"/>
              <a:cs typeface="+mn-cs"/>
            </a:rPr>
          </a:br>
          <a:r>
            <a:rPr lang="en-US" sz="1100" baseline="0">
              <a:latin typeface="+mn-lt"/>
              <a:ea typeface="+mn-ea"/>
              <a:cs typeface="+mn-cs"/>
            </a:rPr>
            <a:t>4 coastal NC, GA, &amp; TX counties</a:t>
          </a:r>
          <a:endParaRPr lang="en-US" sz="1100">
            <a:latin typeface="+mn-lt"/>
            <a:ea typeface="+mn-ea"/>
            <a:cs typeface="+mn-cs"/>
          </a:endParaRP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0.11974</cdr:x>
      <cdr:y>0.07425</cdr:y>
    </cdr:from>
    <cdr:to>
      <cdr:x>0.41085</cdr:x>
      <cdr:y>0.27586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8510" y="225607"/>
          <a:ext cx="1430790" cy="61259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All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60 recordings </a:t>
          </a:r>
          <a:br>
            <a:rPr lang="en-US" sz="1100"/>
          </a:br>
          <a:r>
            <a:rPr lang="en-US" sz="1100"/>
            <a:t> FL</a:t>
          </a:r>
          <a:r>
            <a:rPr lang="en-US" sz="1100" baseline="0"/>
            <a:t> 46, NC 5, GA 7, TX 2</a:t>
          </a:r>
          <a:r>
            <a:rPr lang="en-US" sz="1100"/>
            <a:t/>
          </a:r>
          <a:br>
            <a:rPr lang="en-US" sz="1100"/>
          </a:br>
          <a:endParaRPr lang="en-US" sz="1100"/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0.09537</cdr:x>
      <cdr:y>0.08027</cdr:y>
    </cdr:from>
    <cdr:to>
      <cdr:x>0.40481</cdr:x>
      <cdr:y>0.28349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3290" y="245428"/>
          <a:ext cx="1470759" cy="62135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All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60 recordings from</a:t>
          </a:r>
          <a:br>
            <a:rPr lang="en-US" sz="1100"/>
          </a:br>
          <a:r>
            <a:rPr lang="en-US" sz="1100">
              <a:latin typeface="+mn-lt"/>
              <a:ea typeface="+mn-ea"/>
              <a:cs typeface="+mn-cs"/>
            </a:rPr>
            <a:t> FL</a:t>
          </a:r>
          <a:r>
            <a:rPr lang="en-US" sz="1100" baseline="0">
              <a:latin typeface="+mn-lt"/>
              <a:ea typeface="+mn-ea"/>
              <a:cs typeface="+mn-cs"/>
            </a:rPr>
            <a:t> 46, NC 5, GA 7, TX 2</a:t>
          </a:r>
          <a:endParaRPr lang="en-US" sz="1100"/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0.12708</cdr:x>
      <cdr:y>0.08334</cdr:y>
    </cdr:from>
    <cdr:to>
      <cdr:x>0.45625</cdr:x>
      <cdr:y>0.25348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1025" y="228606"/>
          <a:ext cx="1504965" cy="46672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46 recordings (40 L, 6 F)</a:t>
          </a:r>
          <a:br>
            <a:rPr lang="en-US" sz="1100"/>
          </a:br>
          <a:r>
            <a:rPr lang="en-US" sz="1100"/>
            <a:t>from 10 FL counties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97</xdr:row>
      <xdr:rowOff>133350</xdr:rowOff>
    </xdr:from>
    <xdr:to>
      <xdr:col>10</xdr:col>
      <xdr:colOff>581025</xdr:colOff>
      <xdr:row>117</xdr:row>
      <xdr:rowOff>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361950</xdr:colOff>
      <xdr:row>138</xdr:row>
      <xdr:rowOff>95250</xdr:rowOff>
    </xdr:from>
    <xdr:to>
      <xdr:col>10</xdr:col>
      <xdr:colOff>466725</xdr:colOff>
      <xdr:row>157</xdr:row>
      <xdr:rowOff>133350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352425</xdr:colOff>
      <xdr:row>159</xdr:row>
      <xdr:rowOff>38100</xdr:rowOff>
    </xdr:from>
    <xdr:to>
      <xdr:col>10</xdr:col>
      <xdr:colOff>438150</xdr:colOff>
      <xdr:row>178</xdr:row>
      <xdr:rowOff>28575</xdr:rowOff>
    </xdr:to>
    <xdr:graphicFrame macro="">
      <xdr:nvGraphicFramePr>
        <xdr:cNvPr id="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38100</xdr:colOff>
      <xdr:row>118</xdr:row>
      <xdr:rowOff>0</xdr:rowOff>
    </xdr:from>
    <xdr:to>
      <xdr:col>18</xdr:col>
      <xdr:colOff>161925</xdr:colOff>
      <xdr:row>137</xdr:row>
      <xdr:rowOff>9525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118</xdr:row>
      <xdr:rowOff>0</xdr:rowOff>
    </xdr:from>
    <xdr:to>
      <xdr:col>10</xdr:col>
      <xdr:colOff>447675</xdr:colOff>
      <xdr:row>137</xdr:row>
      <xdr:rowOff>47625</xdr:rowOff>
    </xdr:to>
    <xdr:graphicFrame macro="">
      <xdr:nvGraphicFramePr>
        <xdr:cNvPr id="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76200</xdr:colOff>
      <xdr:row>97</xdr:row>
      <xdr:rowOff>123825</xdr:rowOff>
    </xdr:from>
    <xdr:to>
      <xdr:col>18</xdr:col>
      <xdr:colOff>257175</xdr:colOff>
      <xdr:row>116</xdr:row>
      <xdr:rowOff>133350</xdr:rowOff>
    </xdr:to>
    <xdr:graphicFrame macro="">
      <xdr:nvGraphicFramePr>
        <xdr:cNvPr id="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0.11307</cdr:x>
      <cdr:y>0.0867</cdr:y>
    </cdr:from>
    <cdr:to>
      <cdr:x>0.48713</cdr:x>
      <cdr:y>0.28835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3878" y="269209"/>
          <a:ext cx="1799272" cy="62615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 baseline="0"/>
            <a:t>All data</a:t>
          </a:r>
          <a:br>
            <a:rPr lang="en-US" sz="1100" b="1" baseline="0"/>
          </a:br>
          <a:r>
            <a:rPr lang="en-US" sz="1100" b="0" baseline="0"/>
            <a:t>89 recordings </a:t>
          </a:r>
          <a:br>
            <a:rPr lang="en-US" sz="1100" b="0" baseline="0"/>
          </a:br>
          <a:r>
            <a:rPr lang="en-US" sz="1100" b="0" baseline="0"/>
            <a:t> FL 79, LA 5, TX 3, GA 1, MS 1</a:t>
          </a:r>
          <a:endParaRPr lang="en-US" sz="1100" b="0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0.0953</cdr:x>
      <cdr:y>0.05739</cdr:y>
    </cdr:from>
    <cdr:to>
      <cdr:x>0.52381</cdr:x>
      <cdr:y>0.32615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8432" y="177662"/>
          <a:ext cx="1971393" cy="83198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aseline="0">
              <a:latin typeface="+mn-lt"/>
              <a:ea typeface="+mn-ea"/>
              <a:cs typeface="+mn-cs"/>
            </a:rPr>
            <a:t>14 recordings from 9 FL counties</a:t>
          </a:r>
          <a:br>
            <a:rPr lang="en-US" sz="1100" baseline="0">
              <a:latin typeface="+mn-lt"/>
              <a:ea typeface="+mn-ea"/>
              <a:cs typeface="+mn-cs"/>
            </a:rPr>
          </a:br>
          <a:r>
            <a:rPr lang="en-US" sz="1100" baseline="0">
              <a:latin typeface="+mn-lt"/>
              <a:ea typeface="+mn-ea"/>
              <a:cs typeface="+mn-cs"/>
            </a:rPr>
            <a:t>other than Alachua;</a:t>
          </a:r>
          <a:br>
            <a:rPr lang="en-US" sz="1100" baseline="0">
              <a:latin typeface="+mn-lt"/>
              <a:ea typeface="+mn-ea"/>
              <a:cs typeface="+mn-cs"/>
            </a:rPr>
          </a:br>
          <a:r>
            <a:rPr lang="en-US" sz="1100" baseline="0">
              <a:latin typeface="+mn-lt"/>
              <a:ea typeface="+mn-ea"/>
              <a:cs typeface="+mn-cs"/>
            </a:rPr>
            <a:t>9 lab and 5 field recordings;</a:t>
          </a:r>
          <a:br>
            <a:rPr lang="en-US" sz="1100" baseline="0">
              <a:latin typeface="+mn-lt"/>
              <a:ea typeface="+mn-ea"/>
              <a:cs typeface="+mn-cs"/>
            </a:rPr>
          </a:br>
          <a:r>
            <a:rPr lang="en-US" sz="1100" baseline="0">
              <a:latin typeface="+mn-lt"/>
              <a:ea typeface="+mn-ea"/>
              <a:cs typeface="+mn-cs"/>
            </a:rPr>
            <a:t>14 individuals</a:t>
          </a:r>
          <a:endParaRPr lang="en-US" sz="1100">
            <a:latin typeface="+mn-lt"/>
            <a:ea typeface="+mn-ea"/>
            <a:cs typeface="+mn-cs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0.10206</cdr:x>
      <cdr:y>0.07698</cdr:y>
    </cdr:from>
    <cdr:to>
      <cdr:x>0.38725</cdr:x>
      <cdr:y>0.3749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2544" y="200728"/>
          <a:ext cx="1321252" cy="82797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DF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157 recordings</a:t>
          </a:r>
          <a:r>
            <a:rPr lang="en-US" sz="1100" baseline="0"/>
            <a:t> from</a:t>
          </a:r>
          <a:br>
            <a:rPr lang="en-US" sz="1100" baseline="0"/>
          </a:br>
          <a:r>
            <a:rPr lang="en-US" sz="1100" baseline="0"/>
            <a:t>    4 states and</a:t>
          </a:r>
          <a:br>
            <a:rPr lang="en-US" sz="1100" baseline="0"/>
          </a:br>
          <a:r>
            <a:rPr lang="en-US" sz="1100" baseline="0"/>
            <a:t>  10  counties</a:t>
          </a:r>
          <a:br>
            <a:rPr lang="en-US" sz="1100" baseline="0"/>
          </a:br>
          <a:endParaRPr lang="en-US" sz="1100"/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0.08266</cdr:x>
      <cdr:y>0.05098</cdr:y>
    </cdr:from>
    <cdr:to>
      <cdr:x>0.53644</cdr:x>
      <cdr:y>0.25466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954" y="156351"/>
          <a:ext cx="2135172" cy="62469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aseline="0"/>
            <a:t>10 recordings from GA ,MS, LA, TX</a:t>
          </a:r>
          <a:br>
            <a:rPr lang="en-US" sz="1100" baseline="0"/>
          </a:br>
          <a:r>
            <a:rPr lang="en-US" sz="1100" baseline="0"/>
            <a:t>2 caged  and 8 field recordings;</a:t>
          </a:r>
          <a:br>
            <a:rPr lang="en-US" sz="1100" baseline="0"/>
          </a:br>
          <a:r>
            <a:rPr lang="en-US" sz="1100" baseline="0"/>
            <a:t>10 individuals</a:t>
          </a:r>
          <a:endParaRPr lang="en-US" sz="1100"/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0.15503</cdr:x>
      <cdr:y>0.02785</cdr:y>
    </cdr:from>
    <cdr:to>
      <cdr:x>0.48221</cdr:x>
      <cdr:y>0.23624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5866" y="87524"/>
          <a:ext cx="1489634" cy="65502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52 </a:t>
          </a:r>
          <a:r>
            <a:rPr lang="en-US" sz="1100" baseline="0"/>
            <a:t>lab recordings </a:t>
          </a:r>
          <a:br>
            <a:rPr lang="en-US" sz="1100" baseline="0"/>
          </a:br>
          <a:r>
            <a:rPr lang="en-US" sz="1100" baseline="0"/>
            <a:t>of 11 individuals</a:t>
          </a:r>
          <a:br>
            <a:rPr lang="en-US" sz="1100" baseline="0"/>
          </a:br>
          <a:r>
            <a:rPr lang="en-US" sz="1100" baseline="0"/>
            <a:t>from </a:t>
          </a:r>
          <a:r>
            <a:rPr lang="en-US" sz="1100">
              <a:latin typeface="+mn-lt"/>
              <a:ea typeface="+mn-ea"/>
              <a:cs typeface="+mn-cs"/>
            </a:rPr>
            <a:t>Alachua</a:t>
          </a:r>
          <a:r>
            <a:rPr lang="en-US" sz="1100" baseline="0">
              <a:latin typeface="+mn-lt"/>
              <a:ea typeface="+mn-ea"/>
              <a:cs typeface="+mn-cs"/>
            </a:rPr>
            <a:t> Co., FL </a:t>
          </a:r>
          <a:endParaRPr lang="en-US" sz="1100"/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0.11086</cdr:x>
      <cdr:y>0.0959</cdr:y>
    </cdr:from>
    <cdr:to>
      <cdr:x>0.43804</cdr:x>
      <cdr:y>0.33643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8475" y="299599"/>
          <a:ext cx="1530148" cy="75146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52 </a:t>
          </a:r>
          <a:r>
            <a:rPr lang="en-US" sz="1100" baseline="0"/>
            <a:t>lab recordings </a:t>
          </a:r>
          <a:br>
            <a:rPr lang="en-US" sz="1100" baseline="0"/>
          </a:br>
          <a:r>
            <a:rPr lang="en-US" sz="1100" baseline="0"/>
            <a:t>of 11 individuals</a:t>
          </a:r>
          <a:br>
            <a:rPr lang="en-US" sz="1100" baseline="0"/>
          </a:br>
          <a:r>
            <a:rPr lang="en-US" sz="1100" baseline="0"/>
            <a:t>from </a:t>
          </a:r>
          <a:r>
            <a:rPr lang="en-US" sz="1100">
              <a:latin typeface="+mn-lt"/>
              <a:ea typeface="+mn-ea"/>
              <a:cs typeface="+mn-cs"/>
            </a:rPr>
            <a:t>Alachua</a:t>
          </a:r>
          <a:r>
            <a:rPr lang="en-US" sz="1100" baseline="0">
              <a:latin typeface="+mn-lt"/>
              <a:ea typeface="+mn-ea"/>
              <a:cs typeface="+mn-cs"/>
            </a:rPr>
            <a:t> Co., FL </a:t>
          </a:r>
          <a:endParaRPr lang="en-U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0.08556</cdr:x>
      <cdr:y>0.07392</cdr:y>
    </cdr:from>
    <cdr:to>
      <cdr:x>0.458</cdr:x>
      <cdr:y>0.28231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7479" y="228120"/>
          <a:ext cx="1773745" cy="64311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All data</a:t>
          </a:r>
          <a:br>
            <a:rPr lang="en-US" sz="1100" b="1"/>
          </a:br>
          <a:r>
            <a:rPr lang="en-US" sz="1100" b="0" baseline="0">
              <a:latin typeface="+mn-lt"/>
              <a:ea typeface="+mn-ea"/>
              <a:cs typeface="+mn-cs"/>
            </a:rPr>
            <a:t>89 recordings from</a:t>
          </a:r>
          <a:br>
            <a:rPr lang="en-US" sz="1100" b="0" baseline="0">
              <a:latin typeface="+mn-lt"/>
              <a:ea typeface="+mn-ea"/>
              <a:cs typeface="+mn-cs"/>
            </a:rPr>
          </a:br>
          <a:r>
            <a:rPr lang="en-US" sz="1100" b="0" baseline="0">
              <a:latin typeface="+mn-lt"/>
              <a:ea typeface="+mn-ea"/>
              <a:cs typeface="+mn-cs"/>
            </a:rPr>
            <a:t> FL 79, LA 5, TX 3, GA 1, MS 1</a:t>
          </a:r>
          <a:endParaRPr lang="en-US" sz="1100" b="1"/>
        </a:p>
      </cdr:txBody>
    </cdr:sp>
  </cdr:relSizeAnchor>
</c:userShapes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113</xdr:row>
      <xdr:rowOff>104775</xdr:rowOff>
    </xdr:from>
    <xdr:to>
      <xdr:col>9</xdr:col>
      <xdr:colOff>28575</xdr:colOff>
      <xdr:row>131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132</xdr:row>
      <xdr:rowOff>0</xdr:rowOff>
    </xdr:from>
    <xdr:to>
      <xdr:col>9</xdr:col>
      <xdr:colOff>9525</xdr:colOff>
      <xdr:row>148</xdr:row>
      <xdr:rowOff>152400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149</xdr:row>
      <xdr:rowOff>85725</xdr:rowOff>
    </xdr:from>
    <xdr:to>
      <xdr:col>9</xdr:col>
      <xdr:colOff>28575</xdr:colOff>
      <xdr:row>166</xdr:row>
      <xdr:rowOff>66675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209550</xdr:colOff>
      <xdr:row>166</xdr:row>
      <xdr:rowOff>133350</xdr:rowOff>
    </xdr:from>
    <xdr:to>
      <xdr:col>9</xdr:col>
      <xdr:colOff>66675</xdr:colOff>
      <xdr:row>183</xdr:row>
      <xdr:rowOff>123825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19050</xdr:colOff>
      <xdr:row>114</xdr:row>
      <xdr:rowOff>38100</xdr:rowOff>
    </xdr:from>
    <xdr:to>
      <xdr:col>17</xdr:col>
      <xdr:colOff>47625</xdr:colOff>
      <xdr:row>132</xdr:row>
      <xdr:rowOff>152400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134</xdr:row>
      <xdr:rowOff>0</xdr:rowOff>
    </xdr:from>
    <xdr:to>
      <xdr:col>17</xdr:col>
      <xdr:colOff>19050</xdr:colOff>
      <xdr:row>152</xdr:row>
      <xdr:rowOff>104775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152400</xdr:colOff>
      <xdr:row>94</xdr:row>
      <xdr:rowOff>9525</xdr:rowOff>
    </xdr:from>
    <xdr:to>
      <xdr:col>9</xdr:col>
      <xdr:colOff>9525</xdr:colOff>
      <xdr:row>111</xdr:row>
      <xdr:rowOff>161925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94</xdr:row>
      <xdr:rowOff>0</xdr:rowOff>
    </xdr:from>
    <xdr:to>
      <xdr:col>17</xdr:col>
      <xdr:colOff>19050</xdr:colOff>
      <xdr:row>112</xdr:row>
      <xdr:rowOff>104775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219075</xdr:colOff>
      <xdr:row>74</xdr:row>
      <xdr:rowOff>76200</xdr:rowOff>
    </xdr:from>
    <xdr:to>
      <xdr:col>9</xdr:col>
      <xdr:colOff>76200</xdr:colOff>
      <xdr:row>92</xdr:row>
      <xdr:rowOff>66675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19050</xdr:colOff>
      <xdr:row>74</xdr:row>
      <xdr:rowOff>85725</xdr:rowOff>
    </xdr:from>
    <xdr:to>
      <xdr:col>17</xdr:col>
      <xdr:colOff>9525</xdr:colOff>
      <xdr:row>92</xdr:row>
      <xdr:rowOff>76200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0.16394</cdr:x>
      <cdr:y>0.08909</cdr:y>
    </cdr:from>
    <cdr:to>
      <cdr:x>0.52033</cdr:x>
      <cdr:y>0.34371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2950" y="255249"/>
          <a:ext cx="1638300" cy="74487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aseline="0">
              <a:latin typeface="+mn-lt"/>
              <a:ea typeface="+mn-ea"/>
              <a:cs typeface="+mn-cs"/>
            </a:rPr>
            <a:t>Alachua Co., Florida</a:t>
          </a:r>
          <a:r>
            <a:rPr lang="en-US" sz="1100"/>
            <a:t/>
          </a:r>
          <a:br>
            <a:rPr lang="en-US" sz="1100"/>
          </a:br>
          <a:r>
            <a:rPr lang="en-US" sz="1100"/>
            <a:t>22 lab</a:t>
          </a:r>
          <a:r>
            <a:rPr lang="en-US" sz="1100" baseline="0"/>
            <a:t> recordings  of</a:t>
          </a:r>
          <a:br>
            <a:rPr lang="en-US" sz="1100" baseline="0"/>
          </a:br>
          <a:r>
            <a:rPr lang="en-US" sz="1100" baseline="0"/>
            <a:t>  5 males</a:t>
          </a:r>
          <a:endParaRPr lang="en-US" sz="1100"/>
        </a:p>
      </cdr:txBody>
    </cdr:sp>
  </cdr:relSizeAnchor>
  <cdr:relSizeAnchor xmlns:cdr="http://schemas.openxmlformats.org/drawingml/2006/chartDrawing">
    <cdr:from>
      <cdr:x>0.51432</cdr:x>
      <cdr:y>0.55037</cdr:y>
    </cdr:from>
    <cdr:to>
      <cdr:x>0.94597</cdr:x>
      <cdr:y>0.88492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352675" y="1517650"/>
          <a:ext cx="19812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0.11347</cdr:x>
      <cdr:y>0.10821</cdr:y>
    </cdr:from>
    <cdr:to>
      <cdr:x>0.55465</cdr:x>
      <cdr:y>0.38722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4351" y="304800"/>
          <a:ext cx="2019300" cy="76200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aseline="0">
              <a:latin typeface="+mn-lt"/>
              <a:ea typeface="+mn-ea"/>
              <a:cs typeface="+mn-cs"/>
            </a:rPr>
            <a:t>Alachua Co., Florida</a:t>
          </a:r>
          <a:endParaRPr lang="en-US" sz="1100"/>
        </a:p>
        <a:p xmlns:a="http://schemas.openxmlformats.org/drawingml/2006/main">
          <a:r>
            <a:rPr lang="en-US" sz="1100"/>
            <a:t>37</a:t>
          </a:r>
          <a:r>
            <a:rPr lang="en-US" sz="1100" baseline="0"/>
            <a:t> recordings (22 lab, 15 field);</a:t>
          </a:r>
          <a:br>
            <a:rPr lang="en-US" sz="1100" baseline="0"/>
          </a:br>
          <a:r>
            <a:rPr lang="en-US" sz="1100" baseline="0"/>
            <a:t>19 males from </a:t>
          </a: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0.51433</cdr:x>
      <cdr:y>0.55158</cdr:y>
    </cdr:from>
    <cdr:to>
      <cdr:x>0.9472</cdr:x>
      <cdr:y>0.88758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352675" y="1517650"/>
          <a:ext cx="19812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0.53186</cdr:x>
      <cdr:y>0.4819</cdr:y>
    </cdr:from>
    <cdr:to>
      <cdr:x>0.99583</cdr:x>
      <cdr:y>0.81525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38384" y="1327148"/>
          <a:ext cx="2114565" cy="914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0.51311</cdr:x>
      <cdr:y>0.55133</cdr:y>
    </cdr:from>
    <cdr:to>
      <cdr:x>0.94695</cdr:x>
      <cdr:y>0.88734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2352675" y="1517650"/>
          <a:ext cx="19812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0.53283</cdr:x>
      <cdr:y>0.4819</cdr:y>
    </cdr:from>
    <cdr:to>
      <cdr:x>0.99583</cdr:x>
      <cdr:y>0.8155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38384" y="1327148"/>
          <a:ext cx="2114565" cy="914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0.51433</cdr:x>
      <cdr:y>0.55158</cdr:y>
    </cdr:from>
    <cdr:to>
      <cdr:x>0.9472</cdr:x>
      <cdr:y>0.88758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2352675" y="1517650"/>
          <a:ext cx="19812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0.16748</cdr:x>
      <cdr:y>0.04885</cdr:y>
    </cdr:from>
    <cdr:to>
      <cdr:x>0.46861</cdr:x>
      <cdr:y>0.2633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2475" y="156295"/>
          <a:ext cx="1381125" cy="64380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aseline="0">
              <a:latin typeface="+mn-lt"/>
              <a:ea typeface="+mn-ea"/>
              <a:cs typeface="+mn-cs"/>
            </a:rPr>
            <a:t>Alachua Co., Florida</a:t>
          </a:r>
          <a:endParaRPr lang="en-US" sz="1100" baseline="0"/>
        </a:p>
        <a:p xmlns:a="http://schemas.openxmlformats.org/drawingml/2006/main">
          <a:r>
            <a:rPr lang="en-US" sz="1100">
              <a:latin typeface="+mn-lt"/>
              <a:ea typeface="+mn-ea"/>
              <a:cs typeface="+mn-cs"/>
            </a:rPr>
            <a:t>22 lab</a:t>
          </a:r>
          <a:r>
            <a:rPr lang="en-US" sz="1100" baseline="0">
              <a:latin typeface="+mn-lt"/>
              <a:ea typeface="+mn-ea"/>
              <a:cs typeface="+mn-cs"/>
            </a:rPr>
            <a:t> recordings  of</a:t>
          </a:r>
          <a:r>
            <a:rPr lang="en-US" sz="1100" baseline="0"/>
            <a:t/>
          </a:r>
          <a:br>
            <a:rPr lang="en-US" sz="1100" baseline="0"/>
          </a:br>
          <a:r>
            <a:rPr lang="en-US" sz="1100" baseline="0"/>
            <a:t>  5 males </a:t>
          </a:r>
          <a:endParaRPr lang="en-US" sz="1100"/>
        </a:p>
      </cdr:txBody>
    </cdr:sp>
  </cdr:relSizeAnchor>
  <cdr:relSizeAnchor xmlns:cdr="http://schemas.openxmlformats.org/drawingml/2006/chartDrawing">
    <cdr:from>
      <cdr:x>0.51627</cdr:x>
      <cdr:y>0.54965</cdr:y>
    </cdr:from>
    <cdr:to>
      <cdr:x>0.94719</cdr:x>
      <cdr:y>0.88564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352675" y="1517650"/>
          <a:ext cx="19812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0.10206</cdr:x>
      <cdr:y>0.07698</cdr:y>
    </cdr:from>
    <cdr:to>
      <cdr:x>0.46296</cdr:x>
      <cdr:y>0.30796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2451" y="211905"/>
          <a:ext cx="1670660" cy="63582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DF data, minus sun effects</a:t>
          </a:r>
          <a:r>
            <a:rPr lang="en-US" sz="1100"/>
            <a:t/>
          </a:r>
          <a:br>
            <a:rPr lang="en-US" sz="1100"/>
          </a:br>
          <a:r>
            <a:rPr lang="en-US" sz="1100"/>
            <a:t>125 recordings</a:t>
          </a:r>
          <a:r>
            <a:rPr lang="en-US" sz="1100" baseline="0"/>
            <a:t> from</a:t>
          </a:r>
          <a:br>
            <a:rPr lang="en-US" sz="1100" baseline="0"/>
          </a:br>
          <a:r>
            <a:rPr lang="en-US" sz="1100" baseline="0"/>
            <a:t>    3 mid-Atlantic states </a:t>
          </a:r>
          <a:br>
            <a:rPr lang="en-US" sz="1100" baseline="0"/>
          </a:br>
          <a:endParaRPr lang="en-U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0.51627</cdr:x>
      <cdr:y>0.5494</cdr:y>
    </cdr:from>
    <cdr:to>
      <cdr:x>0.94695</cdr:x>
      <cdr:y>0.88515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352675" y="1517650"/>
          <a:ext cx="19812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0.18047</cdr:x>
      <cdr:y>0.08209</cdr:y>
    </cdr:from>
    <cdr:to>
      <cdr:x>0.60537</cdr:x>
      <cdr:y>0.24712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09625" y="251545"/>
          <a:ext cx="1952610" cy="49971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37 recordings (22 lab, 15 field)</a:t>
          </a:r>
          <a:r>
            <a:rPr lang="en-US" sz="1100" baseline="0"/>
            <a:t/>
          </a:r>
          <a:br>
            <a:rPr lang="en-US" sz="1100" baseline="0"/>
          </a:br>
          <a:r>
            <a:rPr lang="en-US" sz="1100" baseline="0"/>
            <a:t>19 males from Alachua Co., FL</a:t>
          </a:r>
          <a:endParaRPr lang="en-US" sz="1100"/>
        </a:p>
      </cdr:txBody>
    </cdr:sp>
  </cdr:relSizeAnchor>
  <cdr:relSizeAnchor xmlns:cdr="http://schemas.openxmlformats.org/drawingml/2006/chartDrawing">
    <cdr:from>
      <cdr:x>0.51627</cdr:x>
      <cdr:y>0.5494</cdr:y>
    </cdr:from>
    <cdr:to>
      <cdr:x>0.94695</cdr:x>
      <cdr:y>0.88515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2352675" y="1517650"/>
          <a:ext cx="19812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0.17852</cdr:x>
      <cdr:y>0.13723</cdr:y>
    </cdr:from>
    <cdr:to>
      <cdr:x>0.45231</cdr:x>
      <cdr:y>0.35406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9625" y="398124"/>
          <a:ext cx="1257300" cy="63057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TW data</a:t>
          </a:r>
          <a:r>
            <a:rPr lang="en-US" sz="1100" baseline="0"/>
            <a:t/>
          </a:r>
          <a:br>
            <a:rPr lang="en-US" sz="1100" baseline="0"/>
          </a:br>
          <a:r>
            <a:rPr lang="en-US" sz="1100" baseline="0"/>
            <a:t>61 recordings from</a:t>
          </a:r>
          <a:br>
            <a:rPr lang="en-US" sz="1100" baseline="0"/>
          </a:br>
          <a:r>
            <a:rPr lang="en-US" sz="1100" baseline="0"/>
            <a:t>  3 states</a:t>
          </a:r>
          <a:endParaRPr lang="en-US" sz="1100"/>
        </a:p>
      </cdr:txBody>
    </cdr:sp>
  </cdr:relSizeAnchor>
  <cdr:relSizeAnchor xmlns:cdr="http://schemas.openxmlformats.org/drawingml/2006/chartDrawing">
    <cdr:from>
      <cdr:x>0.51408</cdr:x>
      <cdr:y>0.55013</cdr:y>
    </cdr:from>
    <cdr:to>
      <cdr:x>0.94597</cdr:x>
      <cdr:y>0.8854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352675" y="1517650"/>
          <a:ext cx="19812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0.17397</cdr:x>
      <cdr:y>0.08759</cdr:y>
    </cdr:from>
    <cdr:to>
      <cdr:x>0.44385</cdr:x>
      <cdr:y>0.29104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81050" y="266699"/>
          <a:ext cx="1238250" cy="61791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TW data</a:t>
          </a:r>
          <a:r>
            <a:rPr lang="en-US" sz="1100" baseline="0"/>
            <a:t/>
          </a:r>
          <a:br>
            <a:rPr lang="en-US" sz="1100" baseline="0"/>
          </a:br>
          <a:r>
            <a:rPr lang="en-US" sz="1100" baseline="0"/>
            <a:t>61 recordings from</a:t>
          </a:r>
          <a:br>
            <a:rPr lang="en-US" sz="1100" baseline="0"/>
          </a:br>
          <a:r>
            <a:rPr lang="en-US" sz="1100" baseline="0"/>
            <a:t>  3 states</a:t>
          </a:r>
          <a:endParaRPr lang="en-US" sz="1100"/>
        </a:p>
      </cdr:txBody>
    </cdr:sp>
  </cdr:relSizeAnchor>
  <cdr:relSizeAnchor xmlns:cdr="http://schemas.openxmlformats.org/drawingml/2006/chartDrawing">
    <cdr:from>
      <cdr:x>0.51627</cdr:x>
      <cdr:y>0.5494</cdr:y>
    </cdr:from>
    <cdr:to>
      <cdr:x>0.94695</cdr:x>
      <cdr:y>0.88515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352675" y="1517650"/>
          <a:ext cx="19812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0.16817</cdr:x>
      <cdr:y>0.10116</cdr:y>
    </cdr:from>
    <cdr:to>
      <cdr:x>0.41408</cdr:x>
      <cdr:y>0.31799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73671" y="293895"/>
          <a:ext cx="1131330" cy="62991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All data</a:t>
          </a:r>
          <a:r>
            <a:rPr lang="en-US" sz="1100" baseline="0"/>
            <a:t/>
          </a:r>
          <a:br>
            <a:rPr lang="en-US" sz="1100" baseline="0"/>
          </a:br>
          <a:r>
            <a:rPr lang="en-US" sz="1100" baseline="0"/>
            <a:t>67 recordings</a:t>
          </a:r>
          <a:br>
            <a:rPr lang="en-US" sz="1100" baseline="0"/>
          </a:br>
          <a:r>
            <a:rPr lang="en-US" sz="1100" baseline="0"/>
            <a:t>FL 62, AL 3, GA 2</a:t>
          </a:r>
          <a:endParaRPr lang="en-US" sz="1100"/>
        </a:p>
      </cdr:txBody>
    </cdr:sp>
  </cdr:relSizeAnchor>
  <cdr:relSizeAnchor xmlns:cdr="http://schemas.openxmlformats.org/drawingml/2006/chartDrawing">
    <cdr:from>
      <cdr:x>0.51408</cdr:x>
      <cdr:y>0.55013</cdr:y>
    </cdr:from>
    <cdr:to>
      <cdr:x>0.94597</cdr:x>
      <cdr:y>0.8854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352675" y="1517650"/>
          <a:ext cx="19812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0.1661</cdr:x>
      <cdr:y>0.10116</cdr:y>
    </cdr:from>
    <cdr:to>
      <cdr:x>0.41201</cdr:x>
      <cdr:y>0.31799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4146" y="293895"/>
          <a:ext cx="1131330" cy="62991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All data</a:t>
          </a:r>
          <a:r>
            <a:rPr lang="en-US" sz="1100" baseline="0"/>
            <a:t/>
          </a:r>
          <a:br>
            <a:rPr lang="en-US" sz="1100" baseline="0"/>
          </a:br>
          <a:r>
            <a:rPr lang="en-US" sz="1100" baseline="0"/>
            <a:t>64 recordings </a:t>
          </a:r>
          <a:br>
            <a:rPr lang="en-US" sz="1100" baseline="0"/>
          </a:br>
          <a:r>
            <a:rPr lang="en-US" sz="1100" baseline="0"/>
            <a:t> </a:t>
          </a:r>
          <a:r>
            <a:rPr lang="en-US" sz="1100" baseline="0">
              <a:latin typeface="+mn-lt"/>
              <a:ea typeface="+mn-ea"/>
              <a:cs typeface="+mn-cs"/>
            </a:rPr>
            <a:t>FL 62, AL 3, GA 2</a:t>
          </a:r>
          <a:endParaRPr lang="en-US" sz="1100"/>
        </a:p>
      </cdr:txBody>
    </cdr:sp>
  </cdr:relSizeAnchor>
  <cdr:relSizeAnchor xmlns:cdr="http://schemas.openxmlformats.org/drawingml/2006/chartDrawing">
    <cdr:from>
      <cdr:x>0.51408</cdr:x>
      <cdr:y>0.55013</cdr:y>
    </cdr:from>
    <cdr:to>
      <cdr:x>0.94597</cdr:x>
      <cdr:y>0.8854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352675" y="1517650"/>
          <a:ext cx="19812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absoluteAnchor>
    <xdr:pos x="257175" y="2076450"/>
    <xdr:ext cx="4810125" cy="3171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5553075" y="2076450"/>
    <xdr:ext cx="4686300" cy="3162300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oneCellAnchor>
    <xdr:from>
      <xdr:col>1</xdr:col>
      <xdr:colOff>415925</xdr:colOff>
      <xdr:row>12</xdr:row>
      <xdr:rowOff>177800</xdr:rowOff>
    </xdr:from>
    <xdr:ext cx="1194238" cy="609013"/>
    <xdr:sp macro="" textlink="">
      <xdr:nvSpPr>
        <xdr:cNvPr id="4" name="TextBox 3"/>
        <xdr:cNvSpPr txBox="1"/>
      </xdr:nvSpPr>
      <xdr:spPr>
        <a:xfrm>
          <a:off x="1006475" y="2101850"/>
          <a:ext cx="1194238" cy="609013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 b="1"/>
            <a:t>All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8 recordings</a:t>
          </a:r>
          <a:br>
            <a:rPr lang="en-US" sz="1100"/>
          </a:br>
          <a:r>
            <a:rPr lang="en-US" sz="1100"/>
            <a:t>Dade Co. , Florida</a:t>
          </a:r>
        </a:p>
      </xdr:txBody>
    </xdr:sp>
    <xdr:clientData/>
  </xdr:oneCellAnchor>
  <xdr:absoluteAnchor>
    <xdr:pos x="257175" y="5457825"/>
    <xdr:ext cx="4791075" cy="3143250"/>
    <xdr:graphicFrame macro="">
      <xdr:nvGraphicFramePr>
        <xdr:cNvPr id="5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0.11066</cdr:x>
      <cdr:y>0.0858</cdr:y>
    </cdr:from>
    <cdr:to>
      <cdr:x>0.36179</cdr:x>
      <cdr:y>0.27842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8564" y="271324"/>
          <a:ext cx="1176886" cy="60913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All data</a:t>
          </a:r>
        </a:p>
        <a:p xmlns:a="http://schemas.openxmlformats.org/drawingml/2006/main">
          <a:r>
            <a:rPr lang="en-US" sz="1100"/>
            <a:t>8 recordings</a:t>
          </a:r>
          <a:r>
            <a:rPr lang="en-US" sz="1100" baseline="0"/>
            <a:t> </a:t>
          </a:r>
          <a:br>
            <a:rPr lang="en-US" sz="1100" baseline="0"/>
          </a:br>
          <a:r>
            <a:rPr lang="en-US" sz="1100" baseline="0"/>
            <a:t>Dade Co., Florida</a:t>
          </a:r>
          <a:endParaRPr lang="en-US" sz="1100"/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0.13718</cdr:x>
      <cdr:y>0.15152</cdr:y>
    </cdr:from>
    <cdr:to>
      <cdr:x>0.40557</cdr:x>
      <cdr:y>0.36667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57240" y="476265"/>
          <a:ext cx="1285860" cy="67626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All lab data</a:t>
          </a:r>
          <a:r>
            <a:rPr lang="en-US" sz="1100"/>
            <a:t/>
          </a:r>
          <a:br>
            <a:rPr lang="en-US" sz="1100"/>
          </a:br>
          <a:r>
            <a:rPr lang="en-US" sz="1100"/>
            <a:t>3 lab rec ordings of</a:t>
          </a:r>
          <a:br>
            <a:rPr lang="en-US" sz="1100"/>
          </a:br>
          <a:r>
            <a:rPr lang="en-US" sz="1100"/>
            <a:t>2 individuals </a:t>
          </a:r>
          <a:br>
            <a:rPr lang="en-US" sz="1100"/>
          </a:br>
          <a:endParaRPr lang="en-US" sz="1100"/>
        </a:p>
      </cdr:txBody>
    </cdr:sp>
  </cdr:relSizeAnchor>
</c:userShapes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828675</xdr:colOff>
      <xdr:row>26</xdr:row>
      <xdr:rowOff>161925</xdr:rowOff>
    </xdr:from>
    <xdr:to>
      <xdr:col>21</xdr:col>
      <xdr:colOff>371475</xdr:colOff>
      <xdr:row>40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400050</xdr:colOff>
      <xdr:row>26</xdr:row>
      <xdr:rowOff>190500</xdr:rowOff>
    </xdr:from>
    <xdr:to>
      <xdr:col>15</xdr:col>
      <xdr:colOff>781050</xdr:colOff>
      <xdr:row>40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17gd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618gd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above; graphs below"/>
    </sheetNames>
    <sheetDataSet>
      <sheetData sheetId="0">
        <row r="2">
          <cell r="F2">
            <v>25.2</v>
          </cell>
          <cell r="G2">
            <v>56.4</v>
          </cell>
          <cell r="H2">
            <v>6.1</v>
          </cell>
        </row>
        <row r="3">
          <cell r="F3">
            <v>25.3</v>
          </cell>
          <cell r="G3">
            <v>56.1</v>
          </cell>
          <cell r="H3">
            <v>5.9</v>
          </cell>
        </row>
        <row r="4">
          <cell r="F4">
            <v>27</v>
          </cell>
          <cell r="G4">
            <v>61.6</v>
          </cell>
          <cell r="H4">
            <v>6.5</v>
          </cell>
        </row>
        <row r="5">
          <cell r="F5">
            <v>27</v>
          </cell>
          <cell r="G5">
            <v>63.4</v>
          </cell>
          <cell r="H5">
            <v>6.4</v>
          </cell>
        </row>
        <row r="6">
          <cell r="F6">
            <v>27</v>
          </cell>
          <cell r="G6">
            <v>64.7</v>
          </cell>
          <cell r="H6">
            <v>6.3</v>
          </cell>
        </row>
        <row r="7">
          <cell r="F7">
            <v>25.5</v>
          </cell>
          <cell r="G7">
            <v>62.9</v>
          </cell>
          <cell r="H7">
            <v>6.3</v>
          </cell>
        </row>
        <row r="8">
          <cell r="F8">
            <v>25.5</v>
          </cell>
          <cell r="G8">
            <v>66.7</v>
          </cell>
          <cell r="H8">
            <v>6.3</v>
          </cell>
        </row>
        <row r="9">
          <cell r="F9">
            <v>17.2</v>
          </cell>
          <cell r="G9">
            <v>38.4</v>
          </cell>
          <cell r="H9">
            <v>4</v>
          </cell>
        </row>
        <row r="10">
          <cell r="F10">
            <v>21</v>
          </cell>
          <cell r="G10">
            <v>43.5</v>
          </cell>
          <cell r="H10">
            <v>4.8</v>
          </cell>
        </row>
        <row r="11">
          <cell r="F11">
            <v>21</v>
          </cell>
          <cell r="G11">
            <v>44</v>
          </cell>
          <cell r="H11">
            <v>5.2</v>
          </cell>
        </row>
        <row r="12">
          <cell r="F12">
            <v>21</v>
          </cell>
          <cell r="G12">
            <v>44.5</v>
          </cell>
          <cell r="H12">
            <v>5</v>
          </cell>
        </row>
        <row r="13">
          <cell r="F13">
            <v>16.5</v>
          </cell>
          <cell r="G13">
            <v>33.1</v>
          </cell>
        </row>
        <row r="14">
          <cell r="F14">
            <v>16.3</v>
          </cell>
          <cell r="G14">
            <v>31</v>
          </cell>
        </row>
        <row r="15">
          <cell r="F15">
            <v>19.3</v>
          </cell>
          <cell r="G15">
            <v>36.4</v>
          </cell>
        </row>
        <row r="16">
          <cell r="F16">
            <v>18.7</v>
          </cell>
          <cell r="G16">
            <v>38.1</v>
          </cell>
        </row>
        <row r="17">
          <cell r="F17">
            <v>26</v>
          </cell>
          <cell r="G17">
            <v>54.6</v>
          </cell>
          <cell r="H17">
            <v>6.1</v>
          </cell>
        </row>
        <row r="18">
          <cell r="F18">
            <v>26</v>
          </cell>
          <cell r="G18">
            <v>57</v>
          </cell>
          <cell r="H18">
            <v>6</v>
          </cell>
        </row>
        <row r="19">
          <cell r="F19">
            <v>20.9</v>
          </cell>
          <cell r="G19">
            <v>46.6</v>
          </cell>
        </row>
        <row r="20">
          <cell r="F20">
            <v>25</v>
          </cell>
          <cell r="G20">
            <v>60.6</v>
          </cell>
          <cell r="H20">
            <v>6.5</v>
          </cell>
        </row>
        <row r="21">
          <cell r="F21">
            <v>24</v>
          </cell>
          <cell r="G21">
            <v>57.2</v>
          </cell>
          <cell r="H21">
            <v>6.3</v>
          </cell>
        </row>
        <row r="22">
          <cell r="F22">
            <v>25.5</v>
          </cell>
          <cell r="G22">
            <v>62.4</v>
          </cell>
          <cell r="H22">
            <v>6.3</v>
          </cell>
        </row>
        <row r="23">
          <cell r="F23">
            <v>25.5</v>
          </cell>
          <cell r="G23">
            <v>60.8</v>
          </cell>
          <cell r="H23">
            <v>6.5</v>
          </cell>
        </row>
        <row r="24">
          <cell r="F24">
            <v>31</v>
          </cell>
          <cell r="G24">
            <v>76.599999999999994</v>
          </cell>
          <cell r="H24">
            <v>7.2</v>
          </cell>
        </row>
        <row r="25">
          <cell r="F25">
            <v>26.5</v>
          </cell>
          <cell r="G25">
            <v>64.2</v>
          </cell>
          <cell r="H25">
            <v>6.7</v>
          </cell>
        </row>
        <row r="26">
          <cell r="F26">
            <v>24.5</v>
          </cell>
          <cell r="G26">
            <v>54.6</v>
          </cell>
          <cell r="H26">
            <v>6.1</v>
          </cell>
        </row>
        <row r="27">
          <cell r="F27">
            <v>25.5</v>
          </cell>
          <cell r="G27">
            <v>58</v>
          </cell>
          <cell r="H27">
            <v>6.3</v>
          </cell>
        </row>
        <row r="28">
          <cell r="F28">
            <v>23</v>
          </cell>
          <cell r="G28">
            <v>54.6</v>
          </cell>
          <cell r="H28">
            <v>5.8</v>
          </cell>
        </row>
        <row r="29">
          <cell r="F29">
            <v>22</v>
          </cell>
          <cell r="G29">
            <v>51.2</v>
          </cell>
          <cell r="H29">
            <v>5.6</v>
          </cell>
        </row>
        <row r="30">
          <cell r="F30">
            <v>25.5</v>
          </cell>
          <cell r="G30">
            <v>59</v>
          </cell>
          <cell r="H30">
            <v>6</v>
          </cell>
        </row>
        <row r="31">
          <cell r="F31">
            <v>25</v>
          </cell>
          <cell r="G31">
            <v>59.2</v>
          </cell>
          <cell r="H31">
            <v>6.2</v>
          </cell>
        </row>
        <row r="32">
          <cell r="F32">
            <v>23</v>
          </cell>
          <cell r="G32">
            <v>59.2</v>
          </cell>
          <cell r="H32">
            <v>5.7</v>
          </cell>
        </row>
        <row r="33">
          <cell r="F33">
            <v>21.5</v>
          </cell>
          <cell r="G33">
            <v>50.2</v>
          </cell>
          <cell r="H33">
            <v>5.6</v>
          </cell>
        </row>
        <row r="34">
          <cell r="F34">
            <v>25.5</v>
          </cell>
          <cell r="G34">
            <v>56.8</v>
          </cell>
          <cell r="H34">
            <v>5.9</v>
          </cell>
        </row>
        <row r="35">
          <cell r="F35">
            <v>29</v>
          </cell>
          <cell r="G35">
            <v>68.8</v>
          </cell>
          <cell r="H35">
            <v>6.2</v>
          </cell>
        </row>
        <row r="36">
          <cell r="F36">
            <v>25</v>
          </cell>
          <cell r="G36">
            <v>57.6</v>
          </cell>
          <cell r="H36">
            <v>6.3</v>
          </cell>
        </row>
        <row r="37">
          <cell r="F37">
            <v>28.5</v>
          </cell>
          <cell r="G37">
            <v>69</v>
          </cell>
          <cell r="H37">
            <v>6.5</v>
          </cell>
        </row>
        <row r="38">
          <cell r="F38">
            <v>25</v>
          </cell>
          <cell r="G38">
            <v>56.4</v>
          </cell>
          <cell r="H38">
            <v>6.4</v>
          </cell>
        </row>
        <row r="39">
          <cell r="F39">
            <v>19.2</v>
          </cell>
          <cell r="G39">
            <v>41.8</v>
          </cell>
          <cell r="H39">
            <v>5.4</v>
          </cell>
        </row>
        <row r="40">
          <cell r="F40">
            <v>25.5</v>
          </cell>
          <cell r="G40">
            <v>60.8</v>
          </cell>
          <cell r="H40">
            <v>6.6</v>
          </cell>
        </row>
        <row r="41">
          <cell r="F41">
            <v>24.6</v>
          </cell>
          <cell r="G41">
            <v>62.1</v>
          </cell>
          <cell r="H41">
            <v>6.4</v>
          </cell>
        </row>
        <row r="42">
          <cell r="F42">
            <v>29.9</v>
          </cell>
          <cell r="G42">
            <v>75.7</v>
          </cell>
          <cell r="H42">
            <v>6.8</v>
          </cell>
        </row>
        <row r="43">
          <cell r="F43">
            <v>22.5</v>
          </cell>
          <cell r="G43">
            <v>57.2</v>
          </cell>
          <cell r="H43">
            <v>5.9</v>
          </cell>
        </row>
        <row r="44">
          <cell r="F44">
            <v>20.399999999999999</v>
          </cell>
          <cell r="G44">
            <v>48.5</v>
          </cell>
          <cell r="H44">
            <v>5.4</v>
          </cell>
        </row>
        <row r="45">
          <cell r="F45">
            <v>24.8</v>
          </cell>
          <cell r="G45">
            <v>58.8</v>
          </cell>
          <cell r="H45">
            <v>6.3</v>
          </cell>
        </row>
        <row r="46">
          <cell r="F46">
            <v>30.2</v>
          </cell>
          <cell r="G46">
            <v>74.8</v>
          </cell>
          <cell r="H46">
            <v>6.2</v>
          </cell>
        </row>
        <row r="47">
          <cell r="F47">
            <v>21.5</v>
          </cell>
          <cell r="G47">
            <v>55.4</v>
          </cell>
          <cell r="H47">
            <v>6</v>
          </cell>
        </row>
        <row r="48">
          <cell r="F48">
            <v>20.2</v>
          </cell>
          <cell r="G48">
            <v>45.8</v>
          </cell>
          <cell r="H48">
            <v>5.4</v>
          </cell>
        </row>
        <row r="49">
          <cell r="F49">
            <v>20.5</v>
          </cell>
          <cell r="G49">
            <v>44</v>
          </cell>
        </row>
        <row r="55">
          <cell r="F55">
            <v>27.3</v>
          </cell>
          <cell r="G55">
            <v>63.8</v>
          </cell>
          <cell r="H55">
            <v>6.2</v>
          </cell>
        </row>
        <row r="56">
          <cell r="F56">
            <v>25</v>
          </cell>
          <cell r="G56">
            <v>56.5</v>
          </cell>
          <cell r="H56">
            <v>6.3</v>
          </cell>
        </row>
        <row r="59">
          <cell r="F59">
            <v>26</v>
          </cell>
          <cell r="G59">
            <v>63.5</v>
          </cell>
          <cell r="H59">
            <v>6.8</v>
          </cell>
        </row>
        <row r="60">
          <cell r="F60">
            <v>26</v>
          </cell>
          <cell r="G60">
            <v>63.4</v>
          </cell>
          <cell r="H60">
            <v>6.8</v>
          </cell>
        </row>
        <row r="61">
          <cell r="F61">
            <v>25</v>
          </cell>
          <cell r="G61">
            <v>65.5</v>
          </cell>
          <cell r="H61">
            <v>7.2</v>
          </cell>
        </row>
        <row r="62">
          <cell r="F62">
            <v>22.5</v>
          </cell>
          <cell r="G62">
            <v>55.7</v>
          </cell>
          <cell r="H62">
            <v>5.8</v>
          </cell>
        </row>
        <row r="63">
          <cell r="F63">
            <v>23.5</v>
          </cell>
          <cell r="G63">
            <v>57.5</v>
          </cell>
          <cell r="H63">
            <v>6.4</v>
          </cell>
        </row>
        <row r="64">
          <cell r="F64">
            <v>24.8</v>
          </cell>
          <cell r="G64">
            <v>62.4</v>
          </cell>
          <cell r="H64">
            <v>6.7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above; graphs below"/>
    </sheetNames>
    <sheetDataSet>
      <sheetData sheetId="0">
        <row r="2">
          <cell r="F2">
            <v>23</v>
          </cell>
          <cell r="I2">
            <v>72.8</v>
          </cell>
          <cell r="J2">
            <v>5.4</v>
          </cell>
        </row>
        <row r="3">
          <cell r="F3">
            <v>24.7</v>
          </cell>
          <cell r="I3">
            <v>76.599999999999994</v>
          </cell>
          <cell r="J3">
            <v>5.4</v>
          </cell>
        </row>
        <row r="4">
          <cell r="F4">
            <v>24.5</v>
          </cell>
          <cell r="I4">
            <v>75.900000000000006</v>
          </cell>
          <cell r="J4">
            <v>5.8</v>
          </cell>
        </row>
        <row r="5">
          <cell r="F5">
            <v>20.399999999999999</v>
          </cell>
          <cell r="I5">
            <v>61.5</v>
          </cell>
          <cell r="J5">
            <v>5.0999999999999996</v>
          </cell>
        </row>
        <row r="6">
          <cell r="F6">
            <v>30.4</v>
          </cell>
          <cell r="I6">
            <v>106.7</v>
          </cell>
          <cell r="J6">
            <v>6.2</v>
          </cell>
        </row>
        <row r="7">
          <cell r="F7">
            <v>21.5</v>
          </cell>
          <cell r="I7">
            <v>70</v>
          </cell>
          <cell r="J7">
            <v>5.9</v>
          </cell>
        </row>
        <row r="8">
          <cell r="F8">
            <v>24.2</v>
          </cell>
          <cell r="I8">
            <v>78.05</v>
          </cell>
          <cell r="J8">
            <v>5.8</v>
          </cell>
        </row>
        <row r="9">
          <cell r="F9">
            <v>29.9</v>
          </cell>
          <cell r="I9">
            <v>98.2</v>
          </cell>
          <cell r="J9">
            <v>6</v>
          </cell>
        </row>
        <row r="10">
          <cell r="F10">
            <v>25.2</v>
          </cell>
          <cell r="I10">
            <v>77.8</v>
          </cell>
          <cell r="J10">
            <v>5</v>
          </cell>
        </row>
        <row r="11">
          <cell r="F11">
            <v>25.2</v>
          </cell>
          <cell r="I11">
            <v>81</v>
          </cell>
          <cell r="J11">
            <v>5.8</v>
          </cell>
        </row>
        <row r="12">
          <cell r="F12">
            <v>24.6</v>
          </cell>
          <cell r="I12">
            <v>80.8</v>
          </cell>
          <cell r="J12">
            <v>5.6</v>
          </cell>
        </row>
        <row r="13">
          <cell r="F13">
            <v>26</v>
          </cell>
          <cell r="I13">
            <v>79.849999999999994</v>
          </cell>
          <cell r="J13">
            <v>5.6</v>
          </cell>
        </row>
        <row r="14">
          <cell r="F14">
            <v>25.2</v>
          </cell>
          <cell r="I14">
            <v>80.699999999999989</v>
          </cell>
          <cell r="J14">
            <v>5.6</v>
          </cell>
        </row>
        <row r="15">
          <cell r="F15">
            <v>25.5</v>
          </cell>
          <cell r="I15">
            <v>81.45</v>
          </cell>
          <cell r="J15">
            <v>5.8</v>
          </cell>
        </row>
        <row r="16">
          <cell r="F16">
            <v>25</v>
          </cell>
          <cell r="I16">
            <v>74.550000000000011</v>
          </cell>
          <cell r="J16">
            <v>5.7</v>
          </cell>
        </row>
        <row r="17">
          <cell r="F17">
            <v>24.5</v>
          </cell>
          <cell r="I17">
            <v>77.849999999999994</v>
          </cell>
          <cell r="J17">
            <v>5.6</v>
          </cell>
        </row>
        <row r="18">
          <cell r="F18">
            <v>21.5</v>
          </cell>
          <cell r="I18">
            <v>67.5</v>
          </cell>
          <cell r="J18">
            <v>5.6</v>
          </cell>
        </row>
        <row r="19">
          <cell r="F19">
            <v>23.5</v>
          </cell>
          <cell r="I19">
            <v>68.5</v>
          </cell>
          <cell r="J19">
            <v>5.2</v>
          </cell>
        </row>
        <row r="20">
          <cell r="F20">
            <v>21</v>
          </cell>
          <cell r="I20">
            <v>63.4</v>
          </cell>
          <cell r="J20">
            <v>4.4000000000000004</v>
          </cell>
        </row>
        <row r="21">
          <cell r="F21">
            <v>21</v>
          </cell>
          <cell r="I21">
            <v>64.3</v>
          </cell>
          <cell r="J21">
            <v>5</v>
          </cell>
        </row>
        <row r="22">
          <cell r="F22">
            <v>21</v>
          </cell>
          <cell r="I22">
            <v>62</v>
          </cell>
          <cell r="J22">
            <v>4.8</v>
          </cell>
        </row>
        <row r="23">
          <cell r="F23">
            <v>21.8</v>
          </cell>
          <cell r="I23">
            <v>64.3</v>
          </cell>
          <cell r="J23">
            <v>5</v>
          </cell>
        </row>
        <row r="24">
          <cell r="F24">
            <v>23</v>
          </cell>
          <cell r="I24">
            <v>74.5</v>
          </cell>
          <cell r="J24">
            <v>5.7</v>
          </cell>
        </row>
        <row r="25">
          <cell r="F25">
            <v>15.3</v>
          </cell>
          <cell r="I25">
            <v>44.7</v>
          </cell>
          <cell r="J25">
            <v>3.8</v>
          </cell>
        </row>
        <row r="26">
          <cell r="F26">
            <v>19</v>
          </cell>
          <cell r="I26">
            <v>53.5</v>
          </cell>
        </row>
        <row r="27">
          <cell r="F27">
            <v>19</v>
          </cell>
          <cell r="I27">
            <v>52.3</v>
          </cell>
        </row>
        <row r="28">
          <cell r="F28">
            <v>18.5</v>
          </cell>
          <cell r="I28">
            <v>55.3</v>
          </cell>
        </row>
        <row r="29">
          <cell r="F29">
            <v>26</v>
          </cell>
          <cell r="I29">
            <v>81.3</v>
          </cell>
          <cell r="J29">
            <v>6</v>
          </cell>
        </row>
        <row r="30">
          <cell r="F30">
            <v>18.899999999999999</v>
          </cell>
          <cell r="I30">
            <v>53.921568627450981</v>
          </cell>
          <cell r="J30">
            <v>4.7949999999999999</v>
          </cell>
        </row>
        <row r="31">
          <cell r="F31">
            <v>19.2</v>
          </cell>
          <cell r="I31">
            <v>56.886227544910177</v>
          </cell>
          <cell r="J31">
            <v>4.9690000000000003</v>
          </cell>
        </row>
        <row r="32">
          <cell r="F32">
            <v>17</v>
          </cell>
          <cell r="I32">
            <v>54.755043227665709</v>
          </cell>
          <cell r="J32">
            <v>5.1420000000000003</v>
          </cell>
        </row>
        <row r="33">
          <cell r="F33">
            <v>17</v>
          </cell>
          <cell r="I33">
            <v>54.662379421221864</v>
          </cell>
          <cell r="J33">
            <v>4.835</v>
          </cell>
        </row>
        <row r="34">
          <cell r="F34">
            <v>19.5</v>
          </cell>
          <cell r="I34">
            <v>57.268722466960348</v>
          </cell>
          <cell r="J34">
            <v>4.9390000000000001</v>
          </cell>
        </row>
        <row r="35">
          <cell r="F35">
            <v>20.3</v>
          </cell>
          <cell r="I35">
            <v>59.13978494623656</v>
          </cell>
          <cell r="J35">
            <v>5.0049999999999999</v>
          </cell>
        </row>
        <row r="36">
          <cell r="F36">
            <v>20.8</v>
          </cell>
          <cell r="I36">
            <v>60.185185185185183</v>
          </cell>
          <cell r="J36">
            <v>5.085</v>
          </cell>
        </row>
        <row r="37">
          <cell r="F37">
            <v>18.100000000000001</v>
          </cell>
          <cell r="I37">
            <v>50.980392156862742</v>
          </cell>
          <cell r="J37">
            <v>4.4740000000000002</v>
          </cell>
        </row>
        <row r="38">
          <cell r="F38">
            <v>21.3</v>
          </cell>
          <cell r="I38">
            <v>64.285714285714278</v>
          </cell>
          <cell r="J38">
            <v>5.117</v>
          </cell>
        </row>
        <row r="39">
          <cell r="F39">
            <v>21.4</v>
          </cell>
          <cell r="I39">
            <v>69.37561942517344</v>
          </cell>
          <cell r="J39">
            <v>5.0750000000000002</v>
          </cell>
        </row>
        <row r="40">
          <cell r="F40">
            <v>19.8</v>
          </cell>
          <cell r="I40">
            <v>56.701030927835049</v>
          </cell>
          <cell r="J40">
            <v>4.7169999999999996</v>
          </cell>
        </row>
        <row r="41">
          <cell r="F41">
            <v>19.8</v>
          </cell>
          <cell r="I41">
            <v>57.471264367816097</v>
          </cell>
          <cell r="J41">
            <v>4.66</v>
          </cell>
        </row>
        <row r="42">
          <cell r="F42">
            <v>19.8</v>
          </cell>
          <cell r="I42">
            <v>57.851239669421489</v>
          </cell>
          <cell r="J42">
            <v>4.6669999999999998</v>
          </cell>
        </row>
        <row r="43">
          <cell r="F43">
            <v>21.1</v>
          </cell>
          <cell r="I43">
            <v>64.516129032258064</v>
          </cell>
          <cell r="J43">
            <v>5.03</v>
          </cell>
        </row>
        <row r="44">
          <cell r="F44">
            <v>21.1</v>
          </cell>
          <cell r="I44">
            <v>64.86486486486487</v>
          </cell>
          <cell r="J44">
            <v>4.9980000000000002</v>
          </cell>
        </row>
        <row r="45">
          <cell r="F45">
            <v>19.5</v>
          </cell>
          <cell r="I45">
            <v>56.497175141242941</v>
          </cell>
          <cell r="J45">
            <v>4.5720000000000001</v>
          </cell>
        </row>
        <row r="46">
          <cell r="F46">
            <v>21.5</v>
          </cell>
          <cell r="I46">
            <v>63.636363636363633</v>
          </cell>
          <cell r="J46">
            <v>4.97</v>
          </cell>
        </row>
        <row r="47">
          <cell r="F47">
            <v>20.7</v>
          </cell>
          <cell r="I47">
            <v>63.380281690140848</v>
          </cell>
          <cell r="J47">
            <v>5.0119999999999996</v>
          </cell>
        </row>
        <row r="48">
          <cell r="F48">
            <v>17.7</v>
          </cell>
          <cell r="I48">
            <v>47.393364928909953</v>
          </cell>
          <cell r="J48">
            <v>4.13</v>
          </cell>
        </row>
        <row r="49">
          <cell r="F49">
            <v>18.5</v>
          </cell>
          <cell r="I49">
            <v>53.846153846153847</v>
          </cell>
          <cell r="J49">
            <v>4.5709999999999997</v>
          </cell>
        </row>
        <row r="50">
          <cell r="F50">
            <v>19.600000000000001</v>
          </cell>
          <cell r="I50">
            <v>55.214723926380366</v>
          </cell>
          <cell r="J50">
            <v>4.867</v>
          </cell>
        </row>
        <row r="51">
          <cell r="F51">
            <v>18.5</v>
          </cell>
          <cell r="I51">
            <v>53.140096618357489</v>
          </cell>
          <cell r="J51">
            <v>4.7960000000000003</v>
          </cell>
        </row>
        <row r="52">
          <cell r="F52">
            <v>19</v>
          </cell>
          <cell r="I52">
            <v>56.521739130434781</v>
          </cell>
          <cell r="J52">
            <v>4.8570000000000002</v>
          </cell>
        </row>
        <row r="53">
          <cell r="F53">
            <v>19.600000000000001</v>
          </cell>
          <cell r="I53">
            <v>56.410256410256409</v>
          </cell>
          <cell r="J53">
            <v>4.8540000000000001</v>
          </cell>
        </row>
        <row r="54">
          <cell r="F54">
            <v>19.2</v>
          </cell>
          <cell r="I54">
            <v>54.054054054054056</v>
          </cell>
          <cell r="J54">
            <v>4.5659999999999998</v>
          </cell>
        </row>
        <row r="55">
          <cell r="F55">
            <v>19.100000000000001</v>
          </cell>
          <cell r="I55">
            <v>55.555555555555557</v>
          </cell>
          <cell r="J55">
            <v>4.4509999999999996</v>
          </cell>
        </row>
        <row r="56">
          <cell r="F56">
            <v>19</v>
          </cell>
          <cell r="I56">
            <v>53.846153846153847</v>
          </cell>
          <cell r="J56">
            <v>4.4779999999999998</v>
          </cell>
        </row>
        <row r="57">
          <cell r="F57">
            <v>19.2</v>
          </cell>
          <cell r="I57">
            <v>56.410256410256409</v>
          </cell>
          <cell r="J57">
            <v>4.4089999999999998</v>
          </cell>
        </row>
        <row r="58">
          <cell r="F58">
            <v>19.100000000000001</v>
          </cell>
          <cell r="I58">
            <v>56.81818181818182</v>
          </cell>
          <cell r="J58">
            <v>4.3390000000000004</v>
          </cell>
        </row>
        <row r="59">
          <cell r="F59">
            <v>19</v>
          </cell>
          <cell r="I59">
            <v>57.522123893805308</v>
          </cell>
          <cell r="J59">
            <v>4.3230000000000004</v>
          </cell>
        </row>
        <row r="60">
          <cell r="F60">
            <v>23.8</v>
          </cell>
          <cell r="I60">
            <v>76.923076923076934</v>
          </cell>
          <cell r="J60">
            <v>6.4480000000000004</v>
          </cell>
        </row>
        <row r="61">
          <cell r="F61">
            <v>25.5</v>
          </cell>
          <cell r="I61">
            <v>83.333333333333343</v>
          </cell>
          <cell r="J61">
            <v>6.08</v>
          </cell>
        </row>
        <row r="62">
          <cell r="F62">
            <v>26</v>
          </cell>
          <cell r="G62">
            <v>79.207920792079207</v>
          </cell>
          <cell r="I62">
            <v>79.207920792079207</v>
          </cell>
          <cell r="J62">
            <v>5.8330000000000002</v>
          </cell>
        </row>
        <row r="63">
          <cell r="F63">
            <v>26</v>
          </cell>
          <cell r="G63">
            <v>83.333333333333343</v>
          </cell>
          <cell r="I63">
            <v>83.333333333333343</v>
          </cell>
          <cell r="J63">
            <v>5.9459999999999997</v>
          </cell>
        </row>
        <row r="64">
          <cell r="F64">
            <v>26</v>
          </cell>
          <cell r="G64">
            <v>77.922077922077918</v>
          </cell>
          <cell r="I64">
            <v>77.922077922077918</v>
          </cell>
          <cell r="J64">
            <v>5.8780000000000001</v>
          </cell>
        </row>
        <row r="65">
          <cell r="F65">
            <v>26</v>
          </cell>
          <cell r="G65">
            <v>77.922077922077918</v>
          </cell>
          <cell r="I65">
            <v>77.922077922077918</v>
          </cell>
          <cell r="J65">
            <v>5.8879999999999999</v>
          </cell>
        </row>
        <row r="66">
          <cell r="F66">
            <v>25.5</v>
          </cell>
          <cell r="G66">
            <v>79.207920792079207</v>
          </cell>
          <cell r="I66">
            <v>79.207920792079207</v>
          </cell>
          <cell r="J66">
            <v>6.016</v>
          </cell>
        </row>
        <row r="67">
          <cell r="F67">
            <v>25.5</v>
          </cell>
          <cell r="G67">
            <v>76.3888888888889</v>
          </cell>
          <cell r="I67">
            <v>76.3888888888889</v>
          </cell>
          <cell r="J67">
            <v>5.48</v>
          </cell>
        </row>
        <row r="68">
          <cell r="F68">
            <v>25.5</v>
          </cell>
          <cell r="G68">
            <v>81.632653061224488</v>
          </cell>
          <cell r="I68">
            <v>81.632653061224488</v>
          </cell>
          <cell r="J68">
            <v>6.01</v>
          </cell>
        </row>
        <row r="69">
          <cell r="F69">
            <v>25</v>
          </cell>
          <cell r="G69">
            <v>77.519379844961236</v>
          </cell>
          <cell r="I69">
            <v>77.519379844961236</v>
          </cell>
          <cell r="J69">
            <v>5.34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9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8"/>
  <sheetViews>
    <sheetView zoomScaleNormal="100" workbookViewId="0">
      <pane ySplit="1" topLeftCell="A35" activePane="bottomLeft" state="frozen"/>
      <selection pane="bottomLeft" activeCell="Q218" sqref="Q218"/>
    </sheetView>
  </sheetViews>
  <sheetFormatPr defaultColWidth="8.85546875" defaultRowHeight="12.75" x14ac:dyDescent="0.2"/>
  <cols>
    <col min="1" max="1" width="5.85546875" bestFit="1" customWidth="1"/>
    <col min="2" max="2" width="22.85546875" style="11" bestFit="1" customWidth="1"/>
    <col min="3" max="3" width="7.5703125" customWidth="1"/>
    <col min="4" max="4" width="7" bestFit="1" customWidth="1"/>
    <col min="5" max="5" width="5" bestFit="1" customWidth="1"/>
    <col min="6" max="6" width="7" bestFit="1" customWidth="1"/>
    <col min="7" max="7" width="5.42578125" bestFit="1" customWidth="1"/>
    <col min="8" max="8" width="4.7109375" bestFit="1" customWidth="1"/>
    <col min="9" max="9" width="5.42578125" bestFit="1" customWidth="1"/>
    <col min="10" max="10" width="10.85546875" bestFit="1" customWidth="1"/>
    <col min="11" max="11" width="42" style="11" bestFit="1" customWidth="1"/>
    <col min="12" max="12" width="10.5703125" style="14" customWidth="1"/>
    <col min="13" max="13" width="6.42578125" bestFit="1" customWidth="1"/>
    <col min="14" max="14" width="41.5703125" customWidth="1"/>
    <col min="15" max="15" width="6.28515625" customWidth="1"/>
    <col min="16" max="16" width="11" style="14" customWidth="1"/>
    <col min="17" max="17" width="26.28515625" customWidth="1"/>
    <col min="18" max="18" width="18.28515625" customWidth="1"/>
    <col min="19" max="19" width="10.85546875" bestFit="1" customWidth="1"/>
    <col min="20" max="20" width="13.140625" customWidth="1"/>
  </cols>
  <sheetData>
    <row r="1" spans="1:20" ht="12.75" customHeight="1" x14ac:dyDescent="0.2">
      <c r="A1" s="1" t="s">
        <v>0</v>
      </c>
      <c r="B1" s="10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137</v>
      </c>
      <c r="H1" s="1" t="s">
        <v>138</v>
      </c>
      <c r="I1" s="1" t="s">
        <v>6</v>
      </c>
      <c r="J1" s="1" t="s">
        <v>7</v>
      </c>
      <c r="K1" s="10" t="s">
        <v>8</v>
      </c>
      <c r="L1" s="13" t="s">
        <v>9</v>
      </c>
      <c r="M1" s="1" t="s">
        <v>10</v>
      </c>
      <c r="N1" s="1" t="s">
        <v>11</v>
      </c>
      <c r="O1" s="1" t="s">
        <v>12</v>
      </c>
      <c r="P1" s="13" t="s">
        <v>13</v>
      </c>
      <c r="Q1" s="1" t="s">
        <v>14</v>
      </c>
      <c r="R1" s="1" t="s">
        <v>15</v>
      </c>
      <c r="S1" s="5" t="s">
        <v>324</v>
      </c>
      <c r="T1" s="5" t="s">
        <v>329</v>
      </c>
    </row>
    <row r="2" spans="1:20" x14ac:dyDescent="0.2">
      <c r="A2">
        <v>1997</v>
      </c>
      <c r="B2" s="11" t="s">
        <v>178</v>
      </c>
      <c r="C2" s="2">
        <v>616</v>
      </c>
      <c r="F2" s="3">
        <v>21</v>
      </c>
      <c r="G2">
        <v>41.55</v>
      </c>
      <c r="H2">
        <v>6.5</v>
      </c>
      <c r="I2" s="4" t="s">
        <v>129</v>
      </c>
      <c r="J2" s="4" t="s">
        <v>305</v>
      </c>
      <c r="K2" s="11" t="s">
        <v>274</v>
      </c>
      <c r="L2" s="14" t="s">
        <v>319</v>
      </c>
      <c r="P2" s="14">
        <v>35663</v>
      </c>
      <c r="R2" t="s">
        <v>323</v>
      </c>
      <c r="S2" t="s">
        <v>320</v>
      </c>
    </row>
    <row r="3" spans="1:20" x14ac:dyDescent="0.2">
      <c r="A3">
        <v>1997</v>
      </c>
      <c r="B3" s="11" t="s">
        <v>179</v>
      </c>
      <c r="C3" s="2">
        <v>616</v>
      </c>
      <c r="F3" s="3">
        <v>22</v>
      </c>
      <c r="G3">
        <v>37.81</v>
      </c>
      <c r="H3">
        <v>6.3</v>
      </c>
      <c r="I3" s="4" t="s">
        <v>129</v>
      </c>
      <c r="J3" s="4" t="s">
        <v>305</v>
      </c>
      <c r="K3" s="11" t="s">
        <v>274</v>
      </c>
      <c r="L3" s="14" t="s">
        <v>319</v>
      </c>
      <c r="P3" s="14">
        <v>35663</v>
      </c>
      <c r="R3" t="s">
        <v>323</v>
      </c>
      <c r="S3" t="s">
        <v>320</v>
      </c>
    </row>
    <row r="4" spans="1:20" x14ac:dyDescent="0.2">
      <c r="A4">
        <v>1997</v>
      </c>
      <c r="B4" s="11" t="s">
        <v>180</v>
      </c>
      <c r="C4" s="2">
        <v>616</v>
      </c>
      <c r="F4" s="3">
        <v>24</v>
      </c>
      <c r="G4">
        <v>50.9</v>
      </c>
      <c r="H4">
        <v>7.53</v>
      </c>
      <c r="I4" s="4" t="s">
        <v>129</v>
      </c>
      <c r="J4" s="4" t="s">
        <v>305</v>
      </c>
      <c r="K4" s="11" t="s">
        <v>274</v>
      </c>
      <c r="L4" s="14" t="s">
        <v>319</v>
      </c>
      <c r="P4" s="14">
        <v>35663</v>
      </c>
      <c r="R4" t="s">
        <v>323</v>
      </c>
      <c r="S4" t="s">
        <v>320</v>
      </c>
    </row>
    <row r="5" spans="1:20" x14ac:dyDescent="0.2">
      <c r="A5">
        <v>1997</v>
      </c>
      <c r="B5" s="11" t="s">
        <v>181</v>
      </c>
      <c r="C5" s="2">
        <v>616</v>
      </c>
      <c r="F5" s="3">
        <v>25</v>
      </c>
      <c r="G5">
        <v>40.479999999999997</v>
      </c>
      <c r="H5">
        <v>6.77</v>
      </c>
      <c r="I5" s="4" t="s">
        <v>129</v>
      </c>
      <c r="J5" s="4" t="s">
        <v>305</v>
      </c>
      <c r="K5" s="11" t="s">
        <v>274</v>
      </c>
      <c r="L5" s="14" t="s">
        <v>319</v>
      </c>
      <c r="P5" s="14">
        <v>35663</v>
      </c>
      <c r="R5" t="s">
        <v>323</v>
      </c>
      <c r="S5" t="s">
        <v>320</v>
      </c>
    </row>
    <row r="6" spans="1:20" x14ac:dyDescent="0.2">
      <c r="A6">
        <v>2009</v>
      </c>
      <c r="B6" s="11" t="s">
        <v>199</v>
      </c>
      <c r="C6" s="2">
        <v>616</v>
      </c>
      <c r="F6" s="3">
        <v>21.5</v>
      </c>
      <c r="G6">
        <v>33.9</v>
      </c>
      <c r="H6">
        <v>6.1609999999999996</v>
      </c>
      <c r="I6" s="4" t="s">
        <v>306</v>
      </c>
      <c r="J6" s="4" t="s">
        <v>307</v>
      </c>
      <c r="K6" s="11" t="s">
        <v>283</v>
      </c>
      <c r="L6" s="14" t="s">
        <v>319</v>
      </c>
      <c r="P6" s="14">
        <v>40066.511111111111</v>
      </c>
      <c r="R6" t="s">
        <v>322</v>
      </c>
      <c r="S6" t="s">
        <v>320</v>
      </c>
    </row>
    <row r="7" spans="1:20" x14ac:dyDescent="0.2">
      <c r="A7">
        <v>2009</v>
      </c>
      <c r="B7" s="11" t="s">
        <v>199</v>
      </c>
      <c r="C7" s="2">
        <v>616</v>
      </c>
      <c r="F7" s="3">
        <v>21.5</v>
      </c>
      <c r="G7">
        <v>36</v>
      </c>
      <c r="H7">
        <v>6.3120000000000003</v>
      </c>
      <c r="I7" s="4" t="s">
        <v>306</v>
      </c>
      <c r="J7" s="4" t="s">
        <v>307</v>
      </c>
      <c r="K7" s="11" t="s">
        <v>283</v>
      </c>
      <c r="L7" s="14" t="s">
        <v>319</v>
      </c>
      <c r="P7" s="14">
        <v>40066.511111111111</v>
      </c>
      <c r="R7" t="s">
        <v>322</v>
      </c>
      <c r="S7" t="s">
        <v>320</v>
      </c>
    </row>
    <row r="8" spans="1:20" x14ac:dyDescent="0.2">
      <c r="A8">
        <v>2009</v>
      </c>
      <c r="B8" s="11" t="s">
        <v>199</v>
      </c>
      <c r="C8" s="2">
        <v>616</v>
      </c>
      <c r="F8" s="3">
        <v>21.5</v>
      </c>
      <c r="G8">
        <v>35.6</v>
      </c>
      <c r="H8">
        <v>6.3449999999999998</v>
      </c>
      <c r="I8" s="4" t="s">
        <v>306</v>
      </c>
      <c r="J8" s="4" t="s">
        <v>307</v>
      </c>
      <c r="K8" s="11" t="s">
        <v>283</v>
      </c>
      <c r="L8" s="14" t="s">
        <v>319</v>
      </c>
      <c r="P8" s="14">
        <v>40066.511111111111</v>
      </c>
      <c r="R8" t="s">
        <v>322</v>
      </c>
      <c r="S8" t="s">
        <v>320</v>
      </c>
    </row>
    <row r="9" spans="1:20" x14ac:dyDescent="0.2">
      <c r="A9">
        <v>2008</v>
      </c>
      <c r="B9" s="11" t="s">
        <v>193</v>
      </c>
      <c r="C9" s="2">
        <v>616</v>
      </c>
      <c r="F9" s="3">
        <v>20</v>
      </c>
      <c r="G9">
        <v>34.200000000000003</v>
      </c>
      <c r="H9">
        <v>5.98</v>
      </c>
      <c r="I9" t="s">
        <v>129</v>
      </c>
      <c r="J9" t="s">
        <v>303</v>
      </c>
      <c r="K9" s="11" t="s">
        <v>280</v>
      </c>
      <c r="L9" s="14" t="s">
        <v>319</v>
      </c>
      <c r="P9" s="14">
        <v>39732.575694444444</v>
      </c>
      <c r="R9" t="s">
        <v>322</v>
      </c>
      <c r="S9" t="s">
        <v>320</v>
      </c>
    </row>
    <row r="10" spans="1:20" x14ac:dyDescent="0.2">
      <c r="A10">
        <v>2008</v>
      </c>
      <c r="B10" s="11" t="s">
        <v>194</v>
      </c>
      <c r="C10" s="2">
        <v>616</v>
      </c>
      <c r="F10" s="3">
        <v>20</v>
      </c>
      <c r="G10">
        <v>34</v>
      </c>
      <c r="H10">
        <v>6.27</v>
      </c>
      <c r="I10" t="s">
        <v>129</v>
      </c>
      <c r="J10" t="s">
        <v>303</v>
      </c>
      <c r="K10" s="11" t="s">
        <v>280</v>
      </c>
      <c r="L10" s="14" t="s">
        <v>319</v>
      </c>
      <c r="P10" s="14">
        <v>39732.59652777778</v>
      </c>
      <c r="R10" t="s">
        <v>322</v>
      </c>
      <c r="S10" t="s">
        <v>320</v>
      </c>
    </row>
    <row r="11" spans="1:20" x14ac:dyDescent="0.2">
      <c r="A11" s="21">
        <v>2011</v>
      </c>
      <c r="B11" s="21" t="s">
        <v>346</v>
      </c>
      <c r="C11" s="27">
        <v>616</v>
      </c>
      <c r="D11" s="21"/>
      <c r="E11" s="21"/>
      <c r="F11" s="21">
        <v>20.3</v>
      </c>
      <c r="G11" s="22">
        <v>45.454545454545453</v>
      </c>
      <c r="H11" s="21">
        <v>7.7430000000000003</v>
      </c>
      <c r="I11" s="21" t="s">
        <v>129</v>
      </c>
      <c r="J11" s="21" t="s">
        <v>303</v>
      </c>
      <c r="K11" s="21" t="s">
        <v>332</v>
      </c>
      <c r="L11" s="21" t="s">
        <v>319</v>
      </c>
      <c r="M11" s="21"/>
      <c r="N11" s="21" t="s">
        <v>347</v>
      </c>
      <c r="O11" s="21" t="s">
        <v>320</v>
      </c>
      <c r="P11" s="14">
        <v>40767.459722222222</v>
      </c>
      <c r="Q11" s="14" t="s">
        <v>319</v>
      </c>
      <c r="R11" s="21" t="s">
        <v>322</v>
      </c>
      <c r="S11" s="21" t="s">
        <v>320</v>
      </c>
    </row>
    <row r="12" spans="1:20" x14ac:dyDescent="0.2">
      <c r="A12">
        <v>1996</v>
      </c>
      <c r="B12" s="11" t="s">
        <v>163</v>
      </c>
      <c r="C12" s="2">
        <v>616</v>
      </c>
      <c r="F12" s="3">
        <v>18.5</v>
      </c>
      <c r="G12">
        <v>36.590000000000003</v>
      </c>
      <c r="H12">
        <v>6.54</v>
      </c>
      <c r="I12" s="4" t="s">
        <v>129</v>
      </c>
      <c r="J12" s="4" t="s">
        <v>300</v>
      </c>
      <c r="K12" s="11" t="s">
        <v>272</v>
      </c>
      <c r="L12" s="14" t="s">
        <v>319</v>
      </c>
      <c r="P12" s="14">
        <v>35334</v>
      </c>
      <c r="R12" t="s">
        <v>322</v>
      </c>
      <c r="S12" t="s">
        <v>320</v>
      </c>
    </row>
    <row r="13" spans="1:20" x14ac:dyDescent="0.2">
      <c r="A13">
        <v>1996</v>
      </c>
      <c r="B13" s="11" t="s">
        <v>163</v>
      </c>
      <c r="C13" s="2">
        <v>616</v>
      </c>
      <c r="F13" s="3">
        <v>18.5</v>
      </c>
      <c r="G13">
        <v>31.79</v>
      </c>
      <c r="H13">
        <v>5.89</v>
      </c>
      <c r="I13" s="4" t="s">
        <v>129</v>
      </c>
      <c r="J13" s="4" t="s">
        <v>300</v>
      </c>
      <c r="K13" s="11" t="s">
        <v>272</v>
      </c>
      <c r="L13" s="14" t="s">
        <v>319</v>
      </c>
      <c r="P13" s="14">
        <v>35334</v>
      </c>
      <c r="R13" t="s">
        <v>322</v>
      </c>
      <c r="S13" t="s">
        <v>320</v>
      </c>
    </row>
    <row r="14" spans="1:20" x14ac:dyDescent="0.2">
      <c r="A14">
        <v>2009</v>
      </c>
      <c r="B14" s="11" t="s">
        <v>216</v>
      </c>
      <c r="C14" s="2">
        <v>616</v>
      </c>
      <c r="F14" s="3">
        <v>23.5</v>
      </c>
      <c r="G14">
        <v>40.700000000000003</v>
      </c>
      <c r="H14">
        <v>6.7839999999999998</v>
      </c>
      <c r="I14" s="4" t="s">
        <v>129</v>
      </c>
      <c r="J14" s="4" t="s">
        <v>300</v>
      </c>
      <c r="K14" s="11" t="s">
        <v>287</v>
      </c>
      <c r="L14" s="14" t="s">
        <v>319</v>
      </c>
      <c r="P14" s="14">
        <v>40080.408333333333</v>
      </c>
      <c r="R14" t="s">
        <v>322</v>
      </c>
      <c r="S14" t="s">
        <v>320</v>
      </c>
    </row>
    <row r="15" spans="1:20" x14ac:dyDescent="0.2">
      <c r="A15">
        <v>2009</v>
      </c>
      <c r="B15" s="11" t="s">
        <v>219</v>
      </c>
      <c r="C15" s="2">
        <v>616</v>
      </c>
      <c r="F15" s="3">
        <v>26</v>
      </c>
      <c r="G15">
        <v>46.9</v>
      </c>
      <c r="H15">
        <v>7.3310000000000004</v>
      </c>
      <c r="I15" s="4" t="s">
        <v>129</v>
      </c>
      <c r="J15" s="4" t="s">
        <v>300</v>
      </c>
      <c r="K15" s="11" t="s">
        <v>284</v>
      </c>
      <c r="L15" s="14" t="s">
        <v>319</v>
      </c>
      <c r="P15" s="14">
        <v>40080.550000000003</v>
      </c>
      <c r="R15" t="s">
        <v>322</v>
      </c>
      <c r="S15" t="s">
        <v>320</v>
      </c>
    </row>
    <row r="16" spans="1:20" x14ac:dyDescent="0.2">
      <c r="A16">
        <v>2009</v>
      </c>
      <c r="B16" s="11" t="s">
        <v>220</v>
      </c>
      <c r="C16" s="2">
        <v>616</v>
      </c>
      <c r="F16" s="3">
        <v>26</v>
      </c>
      <c r="G16">
        <v>44</v>
      </c>
      <c r="H16">
        <v>7.3049999999999997</v>
      </c>
      <c r="I16" s="4" t="s">
        <v>129</v>
      </c>
      <c r="J16" s="4" t="s">
        <v>300</v>
      </c>
      <c r="K16" s="11" t="s">
        <v>284</v>
      </c>
      <c r="L16" s="14" t="s">
        <v>319</v>
      </c>
      <c r="P16" s="14">
        <v>40080.552777777775</v>
      </c>
      <c r="R16" t="s">
        <v>322</v>
      </c>
      <c r="S16" t="s">
        <v>320</v>
      </c>
    </row>
    <row r="17" spans="1:19" x14ac:dyDescent="0.2">
      <c r="A17">
        <v>2009</v>
      </c>
      <c r="B17" s="11" t="s">
        <v>224</v>
      </c>
      <c r="C17" s="2">
        <v>616</v>
      </c>
      <c r="F17" s="3">
        <v>21</v>
      </c>
      <c r="G17">
        <v>40.700000000000003</v>
      </c>
      <c r="H17">
        <v>6.8869999999999996</v>
      </c>
      <c r="I17" s="4" t="s">
        <v>129</v>
      </c>
      <c r="J17" s="4" t="s">
        <v>300</v>
      </c>
      <c r="K17" s="11" t="s">
        <v>285</v>
      </c>
      <c r="L17" s="14" t="s">
        <v>319</v>
      </c>
      <c r="P17" s="14">
        <v>40092.530555555553</v>
      </c>
      <c r="R17" t="s">
        <v>322</v>
      </c>
      <c r="S17" t="s">
        <v>320</v>
      </c>
    </row>
    <row r="18" spans="1:19" x14ac:dyDescent="0.2">
      <c r="A18">
        <v>2010</v>
      </c>
      <c r="B18" s="11" t="s">
        <v>225</v>
      </c>
      <c r="C18" s="2">
        <v>616</v>
      </c>
      <c r="F18" s="3">
        <v>23.4</v>
      </c>
      <c r="G18">
        <v>41.002277900000003</v>
      </c>
      <c r="H18">
        <v>6.9080000000000004</v>
      </c>
      <c r="I18" s="4" t="s">
        <v>129</v>
      </c>
      <c r="J18" s="4" t="s">
        <v>300</v>
      </c>
      <c r="K18" s="11" t="s">
        <v>289</v>
      </c>
      <c r="L18" s="14" t="s">
        <v>319</v>
      </c>
      <c r="P18" s="14">
        <v>40380.291666666664</v>
      </c>
      <c r="R18" t="s">
        <v>322</v>
      </c>
      <c r="S18" t="s">
        <v>320</v>
      </c>
    </row>
    <row r="19" spans="1:19" x14ac:dyDescent="0.2">
      <c r="A19">
        <v>2010</v>
      </c>
      <c r="B19" s="11" t="s">
        <v>225</v>
      </c>
      <c r="C19" s="2">
        <v>616</v>
      </c>
      <c r="F19" s="3">
        <v>23.4</v>
      </c>
      <c r="G19">
        <v>39.525691700000003</v>
      </c>
      <c r="H19">
        <v>7.085</v>
      </c>
      <c r="I19" s="4" t="s">
        <v>129</v>
      </c>
      <c r="J19" s="4" t="s">
        <v>300</v>
      </c>
      <c r="K19" s="11" t="s">
        <v>289</v>
      </c>
      <c r="L19" s="14" t="s">
        <v>319</v>
      </c>
      <c r="P19" s="14">
        <v>40380.291666666664</v>
      </c>
      <c r="R19" t="s">
        <v>322</v>
      </c>
      <c r="S19" t="s">
        <v>320</v>
      </c>
    </row>
    <row r="20" spans="1:19" x14ac:dyDescent="0.2">
      <c r="A20">
        <v>2010</v>
      </c>
      <c r="B20" s="11" t="s">
        <v>225</v>
      </c>
      <c r="C20" s="2">
        <v>616</v>
      </c>
      <c r="F20" s="3">
        <v>23.4</v>
      </c>
      <c r="G20">
        <v>41.009463719999999</v>
      </c>
      <c r="H20">
        <v>7.3</v>
      </c>
      <c r="I20" s="4" t="s">
        <v>129</v>
      </c>
      <c r="J20" s="4" t="s">
        <v>300</v>
      </c>
      <c r="K20" s="11" t="s">
        <v>289</v>
      </c>
      <c r="L20" s="14" t="s">
        <v>319</v>
      </c>
      <c r="P20" s="14">
        <v>40380.308333333334</v>
      </c>
      <c r="R20" t="s">
        <v>322</v>
      </c>
      <c r="S20" t="s">
        <v>320</v>
      </c>
    </row>
    <row r="21" spans="1:19" x14ac:dyDescent="0.2">
      <c r="A21">
        <v>2010</v>
      </c>
      <c r="B21" s="11" t="s">
        <v>226</v>
      </c>
      <c r="C21" s="2">
        <v>616</v>
      </c>
      <c r="F21" s="3">
        <v>22.2</v>
      </c>
      <c r="G21">
        <v>37.20930233</v>
      </c>
      <c r="H21">
        <v>6.1580000000000004</v>
      </c>
      <c r="I21" s="4" t="s">
        <v>129</v>
      </c>
      <c r="J21" s="4" t="s">
        <v>300</v>
      </c>
      <c r="K21" s="11" t="s">
        <v>290</v>
      </c>
      <c r="L21" s="14" t="s">
        <v>319</v>
      </c>
      <c r="P21" s="14">
        <v>40381.322222222225</v>
      </c>
      <c r="R21" t="s">
        <v>322</v>
      </c>
      <c r="S21" t="s">
        <v>320</v>
      </c>
    </row>
    <row r="22" spans="1:19" x14ac:dyDescent="0.2">
      <c r="A22">
        <v>2010</v>
      </c>
      <c r="B22" s="11" t="s">
        <v>251</v>
      </c>
      <c r="C22" s="2">
        <v>616</v>
      </c>
      <c r="D22" t="s">
        <v>270</v>
      </c>
      <c r="F22" s="3">
        <v>23.4</v>
      </c>
      <c r="G22">
        <v>35.460992910000002</v>
      </c>
      <c r="H22">
        <v>6.3840000000000003</v>
      </c>
      <c r="I22" t="s">
        <v>301</v>
      </c>
      <c r="J22" t="s">
        <v>302</v>
      </c>
      <c r="K22" s="11" t="s">
        <v>299</v>
      </c>
      <c r="L22" s="14">
        <v>40433.504166666666</v>
      </c>
      <c r="O22" s="4" t="s">
        <v>320</v>
      </c>
      <c r="P22" s="14">
        <v>40433.504166666666</v>
      </c>
      <c r="R22" t="s">
        <v>321</v>
      </c>
      <c r="S22" t="s">
        <v>320</v>
      </c>
    </row>
    <row r="23" spans="1:19" x14ac:dyDescent="0.2">
      <c r="A23">
        <v>2010</v>
      </c>
      <c r="B23" s="11" t="s">
        <v>253</v>
      </c>
      <c r="C23" s="2">
        <v>616</v>
      </c>
      <c r="D23" t="s">
        <v>271</v>
      </c>
      <c r="F23" s="3">
        <v>22.6</v>
      </c>
      <c r="G23">
        <v>36.409822179999999</v>
      </c>
      <c r="H23">
        <v>6.15</v>
      </c>
      <c r="I23" t="s">
        <v>301</v>
      </c>
      <c r="J23" t="s">
        <v>302</v>
      </c>
      <c r="K23" s="11" t="s">
        <v>299</v>
      </c>
      <c r="L23" s="14">
        <v>40433.520833333336</v>
      </c>
      <c r="O23" s="4" t="s">
        <v>320</v>
      </c>
      <c r="P23" s="14">
        <v>40433.520833333336</v>
      </c>
      <c r="R23" t="s">
        <v>321</v>
      </c>
      <c r="S23" t="s">
        <v>320</v>
      </c>
    </row>
    <row r="24" spans="1:19" x14ac:dyDescent="0.2">
      <c r="A24">
        <v>1998</v>
      </c>
      <c r="B24" s="11" t="s">
        <v>182</v>
      </c>
      <c r="C24" s="2">
        <v>616</v>
      </c>
      <c r="F24" s="3">
        <v>26</v>
      </c>
      <c r="G24">
        <v>44.1</v>
      </c>
      <c r="H24">
        <v>7.2009999999999996</v>
      </c>
      <c r="I24" t="s">
        <v>301</v>
      </c>
      <c r="J24" t="s">
        <v>302</v>
      </c>
      <c r="K24" s="11" t="s">
        <v>277</v>
      </c>
      <c r="L24" s="14" t="s">
        <v>319</v>
      </c>
      <c r="P24" s="14">
        <v>36007.442361111112</v>
      </c>
      <c r="R24" t="s">
        <v>321</v>
      </c>
      <c r="S24" t="s">
        <v>320</v>
      </c>
    </row>
    <row r="25" spans="1:19" x14ac:dyDescent="0.2">
      <c r="A25">
        <v>1998</v>
      </c>
      <c r="B25" s="11" t="s">
        <v>183</v>
      </c>
      <c r="C25" s="2">
        <v>616</v>
      </c>
      <c r="F25" s="3">
        <v>26</v>
      </c>
      <c r="G25">
        <v>42.2</v>
      </c>
      <c r="H25">
        <v>7.359</v>
      </c>
      <c r="I25" t="s">
        <v>301</v>
      </c>
      <c r="J25" t="s">
        <v>302</v>
      </c>
      <c r="K25" s="11" t="s">
        <v>277</v>
      </c>
      <c r="L25" s="14" t="s">
        <v>319</v>
      </c>
      <c r="P25" s="14">
        <v>36007.442361111112</v>
      </c>
      <c r="R25" t="s">
        <v>321</v>
      </c>
      <c r="S25" t="s">
        <v>320</v>
      </c>
    </row>
    <row r="26" spans="1:19" x14ac:dyDescent="0.2">
      <c r="A26">
        <v>1998</v>
      </c>
      <c r="B26" s="11" t="s">
        <v>184</v>
      </c>
      <c r="C26" s="2">
        <v>616</v>
      </c>
      <c r="F26" s="3">
        <v>26</v>
      </c>
      <c r="G26">
        <v>42.4</v>
      </c>
      <c r="H26">
        <v>7.157</v>
      </c>
      <c r="I26" t="s">
        <v>301</v>
      </c>
      <c r="J26" t="s">
        <v>302</v>
      </c>
      <c r="K26" s="11" t="s">
        <v>277</v>
      </c>
      <c r="L26" s="14" t="s">
        <v>319</v>
      </c>
      <c r="P26" s="14">
        <v>36007.442361111112</v>
      </c>
      <c r="R26" t="s">
        <v>321</v>
      </c>
      <c r="S26" t="s">
        <v>320</v>
      </c>
    </row>
    <row r="27" spans="1:19" x14ac:dyDescent="0.2">
      <c r="A27">
        <v>1998</v>
      </c>
      <c r="B27" s="11" t="s">
        <v>185</v>
      </c>
      <c r="C27" s="2">
        <v>616</v>
      </c>
      <c r="F27" s="3">
        <v>26</v>
      </c>
      <c r="G27">
        <v>41.3</v>
      </c>
      <c r="H27">
        <v>6.8550000000000004</v>
      </c>
      <c r="I27" t="s">
        <v>301</v>
      </c>
      <c r="J27" t="s">
        <v>302</v>
      </c>
      <c r="K27" s="11" t="s">
        <v>277</v>
      </c>
      <c r="L27" s="14" t="s">
        <v>319</v>
      </c>
      <c r="P27" s="14">
        <v>36007.474305555559</v>
      </c>
      <c r="R27" t="s">
        <v>321</v>
      </c>
      <c r="S27" t="s">
        <v>320</v>
      </c>
    </row>
    <row r="28" spans="1:19" x14ac:dyDescent="0.2">
      <c r="A28">
        <v>1998</v>
      </c>
      <c r="B28" s="11" t="s">
        <v>186</v>
      </c>
      <c r="C28" s="2">
        <v>616</v>
      </c>
      <c r="F28" s="3">
        <v>26</v>
      </c>
      <c r="G28">
        <v>40.299999999999997</v>
      </c>
      <c r="H28">
        <v>7.0789999999999997</v>
      </c>
      <c r="I28" t="s">
        <v>301</v>
      </c>
      <c r="J28" t="s">
        <v>302</v>
      </c>
      <c r="K28" s="11" t="s">
        <v>277</v>
      </c>
      <c r="L28" s="14" t="s">
        <v>319</v>
      </c>
      <c r="P28" s="14">
        <v>36007.474305555559</v>
      </c>
      <c r="R28" t="s">
        <v>321</v>
      </c>
      <c r="S28" t="s">
        <v>320</v>
      </c>
    </row>
    <row r="29" spans="1:19" x14ac:dyDescent="0.2">
      <c r="A29">
        <v>1998</v>
      </c>
      <c r="B29" s="11" t="s">
        <v>187</v>
      </c>
      <c r="C29" s="2">
        <v>616</v>
      </c>
      <c r="F29" s="3">
        <v>19.5</v>
      </c>
      <c r="G29">
        <v>31.6</v>
      </c>
      <c r="H29">
        <v>5.6870000000000003</v>
      </c>
      <c r="I29" t="s">
        <v>301</v>
      </c>
      <c r="J29" t="s">
        <v>302</v>
      </c>
      <c r="K29" s="11" t="s">
        <v>277</v>
      </c>
      <c r="L29" s="14" t="s">
        <v>319</v>
      </c>
      <c r="P29" s="14">
        <v>36009.291666666664</v>
      </c>
      <c r="R29" t="s">
        <v>321</v>
      </c>
      <c r="S29" t="s">
        <v>320</v>
      </c>
    </row>
    <row r="30" spans="1:19" x14ac:dyDescent="0.2">
      <c r="A30">
        <v>1998</v>
      </c>
      <c r="B30" s="11" t="s">
        <v>188</v>
      </c>
      <c r="C30" s="2">
        <v>616</v>
      </c>
      <c r="F30" s="3">
        <v>19.5</v>
      </c>
      <c r="G30">
        <v>29.7</v>
      </c>
      <c r="H30">
        <v>5.7009999999999996</v>
      </c>
      <c r="I30" t="s">
        <v>301</v>
      </c>
      <c r="J30" t="s">
        <v>302</v>
      </c>
      <c r="K30" s="11" t="s">
        <v>277</v>
      </c>
      <c r="L30" s="14" t="s">
        <v>319</v>
      </c>
      <c r="P30" s="14">
        <v>36009.291666666664</v>
      </c>
      <c r="R30" t="s">
        <v>321</v>
      </c>
      <c r="S30" t="s">
        <v>320</v>
      </c>
    </row>
    <row r="31" spans="1:19" x14ac:dyDescent="0.2">
      <c r="A31">
        <v>2010</v>
      </c>
      <c r="B31" s="11" t="s">
        <v>249</v>
      </c>
      <c r="C31" s="2">
        <v>616</v>
      </c>
      <c r="F31" s="3">
        <v>23.4</v>
      </c>
      <c r="G31">
        <v>36.850921270000001</v>
      </c>
      <c r="H31">
        <v>6.3730000000000002</v>
      </c>
      <c r="I31" t="s">
        <v>301</v>
      </c>
      <c r="J31" t="s">
        <v>302</v>
      </c>
      <c r="K31" s="11" t="s">
        <v>299</v>
      </c>
      <c r="L31" s="14" t="s">
        <v>319</v>
      </c>
      <c r="P31" s="14">
        <v>40433.498611111114</v>
      </c>
      <c r="R31" t="s">
        <v>321</v>
      </c>
      <c r="S31" t="s">
        <v>320</v>
      </c>
    </row>
    <row r="32" spans="1:19" x14ac:dyDescent="0.2">
      <c r="A32">
        <v>2010</v>
      </c>
      <c r="B32" s="11" t="s">
        <v>250</v>
      </c>
      <c r="C32" s="2">
        <v>616</v>
      </c>
      <c r="F32" s="3">
        <v>23.4</v>
      </c>
      <c r="G32">
        <v>34.100596760000002</v>
      </c>
      <c r="H32">
        <v>6.12</v>
      </c>
      <c r="I32" t="s">
        <v>301</v>
      </c>
      <c r="J32" t="s">
        <v>302</v>
      </c>
      <c r="K32" s="11" t="s">
        <v>299</v>
      </c>
      <c r="L32" s="14" t="s">
        <v>319</v>
      </c>
      <c r="P32" s="14">
        <v>40433.502083333333</v>
      </c>
      <c r="R32" t="s">
        <v>321</v>
      </c>
      <c r="S32" t="s">
        <v>320</v>
      </c>
    </row>
    <row r="33" spans="1:19" x14ac:dyDescent="0.2">
      <c r="A33">
        <v>2010</v>
      </c>
      <c r="B33" s="11" t="s">
        <v>252</v>
      </c>
      <c r="C33" s="2">
        <v>616</v>
      </c>
      <c r="F33" s="3">
        <v>23.4</v>
      </c>
      <c r="G33">
        <v>36.097560979999997</v>
      </c>
      <c r="H33">
        <v>6.173</v>
      </c>
      <c r="I33" t="s">
        <v>301</v>
      </c>
      <c r="J33" t="s">
        <v>302</v>
      </c>
      <c r="K33" s="11" t="s">
        <v>299</v>
      </c>
      <c r="L33" s="14" t="s">
        <v>319</v>
      </c>
      <c r="P33" s="14">
        <v>40433.515972222223</v>
      </c>
      <c r="R33" t="s">
        <v>321</v>
      </c>
      <c r="S33" t="s">
        <v>320</v>
      </c>
    </row>
    <row r="34" spans="1:19" x14ac:dyDescent="0.2">
      <c r="A34">
        <v>1991</v>
      </c>
      <c r="B34" s="11" t="s">
        <v>140</v>
      </c>
      <c r="C34" s="2">
        <v>616</v>
      </c>
      <c r="F34" s="3">
        <v>21.11111111</v>
      </c>
      <c r="G34">
        <v>35.1</v>
      </c>
      <c r="H34">
        <v>6.71</v>
      </c>
      <c r="I34" s="4" t="s">
        <v>306</v>
      </c>
      <c r="J34" s="4" t="s">
        <v>307</v>
      </c>
      <c r="K34" s="11">
        <v>2901</v>
      </c>
      <c r="L34" s="14">
        <v>33496</v>
      </c>
      <c r="O34" s="4" t="s">
        <v>320</v>
      </c>
      <c r="P34" s="14">
        <v>33496</v>
      </c>
      <c r="R34" t="s">
        <v>321</v>
      </c>
      <c r="S34" t="s">
        <v>320</v>
      </c>
    </row>
    <row r="35" spans="1:19" x14ac:dyDescent="0.2">
      <c r="A35">
        <v>1991</v>
      </c>
      <c r="B35" s="11" t="s">
        <v>141</v>
      </c>
      <c r="C35" s="2">
        <v>616</v>
      </c>
      <c r="F35" s="3">
        <v>18.88888889</v>
      </c>
      <c r="G35">
        <v>31.05</v>
      </c>
      <c r="H35">
        <v>6.13</v>
      </c>
      <c r="I35" s="4" t="s">
        <v>306</v>
      </c>
      <c r="J35" s="4" t="s">
        <v>307</v>
      </c>
      <c r="K35" s="11">
        <v>2901</v>
      </c>
      <c r="L35" s="14">
        <v>33509</v>
      </c>
      <c r="O35" s="4" t="s">
        <v>320</v>
      </c>
      <c r="P35" s="14">
        <v>33509</v>
      </c>
      <c r="R35" t="s">
        <v>321</v>
      </c>
      <c r="S35" t="s">
        <v>320</v>
      </c>
    </row>
    <row r="36" spans="1:19" x14ac:dyDescent="0.2">
      <c r="A36">
        <v>1995</v>
      </c>
      <c r="B36" s="11" t="s">
        <v>151</v>
      </c>
      <c r="C36" s="2">
        <v>616</v>
      </c>
      <c r="F36" s="3">
        <v>18.88888889</v>
      </c>
      <c r="G36">
        <v>31.37</v>
      </c>
      <c r="H36">
        <v>6.18</v>
      </c>
      <c r="I36" s="4" t="s">
        <v>306</v>
      </c>
      <c r="J36" s="4" t="s">
        <v>307</v>
      </c>
      <c r="K36" s="11">
        <v>2901</v>
      </c>
      <c r="L36" s="14">
        <v>34993</v>
      </c>
      <c r="O36" s="4" t="s">
        <v>320</v>
      </c>
      <c r="P36" s="14">
        <v>34993</v>
      </c>
      <c r="R36" t="s">
        <v>321</v>
      </c>
      <c r="S36" t="s">
        <v>320</v>
      </c>
    </row>
    <row r="37" spans="1:19" x14ac:dyDescent="0.2">
      <c r="A37">
        <v>2009</v>
      </c>
      <c r="B37" s="11" t="s">
        <v>223</v>
      </c>
      <c r="C37" s="2">
        <v>616</v>
      </c>
      <c r="F37" s="3">
        <v>18.25</v>
      </c>
      <c r="G37">
        <v>28.1</v>
      </c>
      <c r="H37">
        <v>5.6769999999999996</v>
      </c>
      <c r="I37" s="4" t="s">
        <v>85</v>
      </c>
      <c r="J37" s="4" t="s">
        <v>304</v>
      </c>
      <c r="K37" s="11" t="s">
        <v>288</v>
      </c>
      <c r="P37" s="14">
        <v>40082.638888888891</v>
      </c>
      <c r="Q37" s="14" t="s">
        <v>319</v>
      </c>
      <c r="R37" t="s">
        <v>321</v>
      </c>
      <c r="S37" t="s">
        <v>320</v>
      </c>
    </row>
    <row r="38" spans="1:19" x14ac:dyDescent="0.2">
      <c r="A38">
        <v>2010</v>
      </c>
      <c r="B38" s="11" t="s">
        <v>234</v>
      </c>
      <c r="C38" s="2">
        <v>616</v>
      </c>
      <c r="F38" s="3">
        <v>24</v>
      </c>
      <c r="G38">
        <v>40.785498490000002</v>
      </c>
      <c r="H38">
        <v>6.6369999999999996</v>
      </c>
      <c r="I38" s="4" t="s">
        <v>85</v>
      </c>
      <c r="J38" s="4" t="s">
        <v>304</v>
      </c>
      <c r="K38" s="11" t="s">
        <v>294</v>
      </c>
      <c r="N38" t="s">
        <v>309</v>
      </c>
      <c r="P38" s="14">
        <v>40412.324305555558</v>
      </c>
      <c r="Q38" s="14" t="s">
        <v>319</v>
      </c>
      <c r="R38" t="s">
        <v>321</v>
      </c>
      <c r="S38" t="s">
        <v>320</v>
      </c>
    </row>
    <row r="39" spans="1:19" x14ac:dyDescent="0.2">
      <c r="A39">
        <v>2010</v>
      </c>
      <c r="B39" s="11" t="s">
        <v>234</v>
      </c>
      <c r="C39" s="2">
        <v>616</v>
      </c>
      <c r="F39" s="3">
        <v>24</v>
      </c>
      <c r="G39">
        <v>41.39072848</v>
      </c>
      <c r="H39">
        <v>7.3090000000000002</v>
      </c>
      <c r="I39" s="4" t="s">
        <v>85</v>
      </c>
      <c r="J39" s="4" t="s">
        <v>304</v>
      </c>
      <c r="K39" s="11" t="s">
        <v>294</v>
      </c>
      <c r="N39" t="s">
        <v>309</v>
      </c>
      <c r="P39" s="14">
        <v>40412.324305555558</v>
      </c>
      <c r="Q39" s="14" t="s">
        <v>319</v>
      </c>
      <c r="R39" t="s">
        <v>321</v>
      </c>
      <c r="S39" t="s">
        <v>320</v>
      </c>
    </row>
    <row r="40" spans="1:19" x14ac:dyDescent="0.2">
      <c r="A40">
        <v>2010</v>
      </c>
      <c r="B40" s="11" t="s">
        <v>234</v>
      </c>
      <c r="C40" s="2">
        <v>616</v>
      </c>
      <c r="F40" s="3">
        <v>24</v>
      </c>
      <c r="G40">
        <v>41.786743520000002</v>
      </c>
      <c r="H40">
        <v>7.0780000000000003</v>
      </c>
      <c r="I40" s="4" t="s">
        <v>85</v>
      </c>
      <c r="J40" s="4" t="s">
        <v>304</v>
      </c>
      <c r="K40" s="11" t="s">
        <v>294</v>
      </c>
      <c r="N40" t="s">
        <v>309</v>
      </c>
      <c r="P40" s="14">
        <v>40412.324305555558</v>
      </c>
      <c r="Q40" s="14" t="s">
        <v>319</v>
      </c>
      <c r="R40" t="s">
        <v>321</v>
      </c>
      <c r="S40" t="s">
        <v>320</v>
      </c>
    </row>
    <row r="41" spans="1:19" x14ac:dyDescent="0.2">
      <c r="A41">
        <v>2010</v>
      </c>
      <c r="B41" s="11" t="s">
        <v>234</v>
      </c>
      <c r="C41" s="2">
        <v>616</v>
      </c>
      <c r="F41" s="3">
        <v>24</v>
      </c>
      <c r="G41">
        <v>41.379310340000004</v>
      </c>
      <c r="H41">
        <v>6.9130000000000003</v>
      </c>
      <c r="I41" s="4" t="s">
        <v>85</v>
      </c>
      <c r="J41" s="4" t="s">
        <v>304</v>
      </c>
      <c r="K41" s="11" t="s">
        <v>294</v>
      </c>
      <c r="N41" t="s">
        <v>309</v>
      </c>
      <c r="P41" s="14">
        <v>40412.324305555558</v>
      </c>
      <c r="Q41" s="14" t="s">
        <v>319</v>
      </c>
      <c r="R41" t="s">
        <v>321</v>
      </c>
      <c r="S41" t="s">
        <v>320</v>
      </c>
    </row>
    <row r="42" spans="1:19" x14ac:dyDescent="0.2">
      <c r="A42">
        <v>2010</v>
      </c>
      <c r="B42" s="11" t="s">
        <v>234</v>
      </c>
      <c r="C42" s="2">
        <v>616</v>
      </c>
      <c r="F42" s="3">
        <v>24</v>
      </c>
      <c r="G42">
        <v>40.561622460000002</v>
      </c>
      <c r="H42">
        <v>6.8710000000000004</v>
      </c>
      <c r="I42" s="4" t="s">
        <v>85</v>
      </c>
      <c r="J42" s="4" t="s">
        <v>304</v>
      </c>
      <c r="K42" s="11" t="s">
        <v>294</v>
      </c>
      <c r="N42" t="s">
        <v>309</v>
      </c>
      <c r="P42" s="14">
        <v>40412.324305555558</v>
      </c>
      <c r="Q42" s="14" t="s">
        <v>319</v>
      </c>
      <c r="R42" t="s">
        <v>321</v>
      </c>
      <c r="S42" t="s">
        <v>320</v>
      </c>
    </row>
    <row r="43" spans="1:19" x14ac:dyDescent="0.2">
      <c r="A43">
        <v>2010</v>
      </c>
      <c r="B43" s="11" t="s">
        <v>235</v>
      </c>
      <c r="C43" s="2">
        <v>616</v>
      </c>
      <c r="F43" s="3">
        <v>24</v>
      </c>
      <c r="G43">
        <v>40</v>
      </c>
      <c r="H43">
        <v>6.55</v>
      </c>
      <c r="I43" s="4" t="s">
        <v>85</v>
      </c>
      <c r="J43" s="4" t="s">
        <v>304</v>
      </c>
      <c r="K43" s="11" t="s">
        <v>294</v>
      </c>
      <c r="N43" t="s">
        <v>309</v>
      </c>
      <c r="P43" s="14">
        <v>40412.329861111109</v>
      </c>
      <c r="Q43" s="14" t="s">
        <v>319</v>
      </c>
      <c r="R43" t="s">
        <v>321</v>
      </c>
      <c r="S43" t="s">
        <v>320</v>
      </c>
    </row>
    <row r="44" spans="1:19" x14ac:dyDescent="0.2">
      <c r="A44">
        <v>2010</v>
      </c>
      <c r="B44" s="11" t="s">
        <v>235</v>
      </c>
      <c r="C44" s="2">
        <v>616</v>
      </c>
      <c r="F44" s="3">
        <v>24</v>
      </c>
      <c r="G44">
        <v>40.816326529999998</v>
      </c>
      <c r="H44">
        <v>6.8659999999999997</v>
      </c>
      <c r="I44" s="4" t="s">
        <v>85</v>
      </c>
      <c r="J44" s="4" t="s">
        <v>304</v>
      </c>
      <c r="K44" s="11" t="s">
        <v>294</v>
      </c>
      <c r="N44" t="s">
        <v>309</v>
      </c>
      <c r="P44" s="14">
        <v>40412.329861111109</v>
      </c>
      <c r="Q44" s="14" t="s">
        <v>319</v>
      </c>
      <c r="R44" t="s">
        <v>321</v>
      </c>
      <c r="S44" t="s">
        <v>320</v>
      </c>
    </row>
    <row r="45" spans="1:19" x14ac:dyDescent="0.2">
      <c r="A45">
        <v>2010</v>
      </c>
      <c r="B45" s="11" t="s">
        <v>236</v>
      </c>
      <c r="C45" s="2">
        <v>616</v>
      </c>
      <c r="F45" s="3">
        <v>24</v>
      </c>
      <c r="G45">
        <v>42.049934299999997</v>
      </c>
      <c r="H45">
        <v>7.0430000000000001</v>
      </c>
      <c r="I45" s="4" t="s">
        <v>85</v>
      </c>
      <c r="J45" s="4" t="s">
        <v>304</v>
      </c>
      <c r="K45" s="11" t="s">
        <v>294</v>
      </c>
      <c r="N45" t="s">
        <v>309</v>
      </c>
      <c r="P45" s="14">
        <v>40412.332638888889</v>
      </c>
      <c r="Q45" s="14" t="s">
        <v>319</v>
      </c>
      <c r="R45" t="s">
        <v>321</v>
      </c>
      <c r="S45" t="s">
        <v>320</v>
      </c>
    </row>
    <row r="46" spans="1:19" x14ac:dyDescent="0.2">
      <c r="A46">
        <v>2010</v>
      </c>
      <c r="B46" s="11" t="s">
        <v>236</v>
      </c>
      <c r="C46" s="2">
        <v>616</v>
      </c>
      <c r="F46" s="3">
        <v>24</v>
      </c>
      <c r="G46">
        <v>40.257648949999997</v>
      </c>
      <c r="H46">
        <v>6.9870000000000001</v>
      </c>
      <c r="I46" s="4" t="s">
        <v>85</v>
      </c>
      <c r="J46" s="4" t="s">
        <v>304</v>
      </c>
      <c r="K46" s="11" t="s">
        <v>294</v>
      </c>
      <c r="N46" t="s">
        <v>309</v>
      </c>
      <c r="P46" s="14">
        <v>40412.332638888889</v>
      </c>
      <c r="Q46" s="14" t="s">
        <v>319</v>
      </c>
      <c r="R46" t="s">
        <v>321</v>
      </c>
      <c r="S46" t="s">
        <v>320</v>
      </c>
    </row>
    <row r="47" spans="1:19" x14ac:dyDescent="0.2">
      <c r="A47">
        <v>2010</v>
      </c>
      <c r="B47" s="11" t="s">
        <v>237</v>
      </c>
      <c r="C47" s="2">
        <v>616</v>
      </c>
      <c r="F47" s="3">
        <v>24</v>
      </c>
      <c r="G47">
        <v>41.257367389999999</v>
      </c>
      <c r="H47">
        <v>7.2030000000000003</v>
      </c>
      <c r="I47" s="4" t="s">
        <v>85</v>
      </c>
      <c r="J47" s="4" t="s">
        <v>304</v>
      </c>
      <c r="K47" s="11" t="s">
        <v>294</v>
      </c>
      <c r="N47" t="s">
        <v>309</v>
      </c>
      <c r="P47" s="14">
        <v>40412.336111111108</v>
      </c>
      <c r="Q47" s="14" t="s">
        <v>319</v>
      </c>
      <c r="R47" t="s">
        <v>321</v>
      </c>
      <c r="S47" t="s">
        <v>320</v>
      </c>
    </row>
    <row r="48" spans="1:19" x14ac:dyDescent="0.2">
      <c r="A48">
        <v>2010</v>
      </c>
      <c r="B48" s="11" t="s">
        <v>238</v>
      </c>
      <c r="C48" s="2">
        <v>616</v>
      </c>
      <c r="F48" s="3">
        <v>24</v>
      </c>
      <c r="G48">
        <v>42.857142860000003</v>
      </c>
      <c r="H48">
        <v>7.4130000000000003</v>
      </c>
      <c r="I48" s="4" t="s">
        <v>85</v>
      </c>
      <c r="J48" s="4" t="s">
        <v>304</v>
      </c>
      <c r="K48" s="11" t="s">
        <v>295</v>
      </c>
      <c r="N48" t="s">
        <v>310</v>
      </c>
      <c r="P48" s="14">
        <v>40412.354166666664</v>
      </c>
      <c r="Q48" s="14" t="s">
        <v>319</v>
      </c>
      <c r="R48" t="s">
        <v>321</v>
      </c>
      <c r="S48" t="s">
        <v>320</v>
      </c>
    </row>
    <row r="49" spans="1:19" x14ac:dyDescent="0.2">
      <c r="A49">
        <v>2010</v>
      </c>
      <c r="B49" s="11" t="s">
        <v>245</v>
      </c>
      <c r="C49" s="2">
        <v>616</v>
      </c>
      <c r="D49" t="s">
        <v>268</v>
      </c>
      <c r="F49" s="3">
        <v>22.2</v>
      </c>
      <c r="G49">
        <v>36.529680370000001</v>
      </c>
      <c r="H49">
        <v>6.4180000000000001</v>
      </c>
      <c r="I49" t="s">
        <v>129</v>
      </c>
      <c r="J49" t="s">
        <v>303</v>
      </c>
      <c r="K49" s="11" t="s">
        <v>296</v>
      </c>
      <c r="L49" s="14">
        <v>40421.30972222222</v>
      </c>
      <c r="O49" s="4" t="s">
        <v>320</v>
      </c>
      <c r="P49" s="14">
        <v>40421.30972222222</v>
      </c>
      <c r="R49" t="s">
        <v>321</v>
      </c>
      <c r="S49" t="s">
        <v>320</v>
      </c>
    </row>
    <row r="50" spans="1:19" x14ac:dyDescent="0.2">
      <c r="A50">
        <v>2010</v>
      </c>
      <c r="B50" s="11" t="s">
        <v>239</v>
      </c>
      <c r="C50" s="2">
        <v>616</v>
      </c>
      <c r="F50" s="3">
        <v>21.1</v>
      </c>
      <c r="G50">
        <v>39.711191339999999</v>
      </c>
      <c r="H50">
        <v>6.673</v>
      </c>
      <c r="I50" t="s">
        <v>129</v>
      </c>
      <c r="J50" t="s">
        <v>303</v>
      </c>
      <c r="K50" s="11" t="s">
        <v>296</v>
      </c>
      <c r="N50" t="s">
        <v>311</v>
      </c>
      <c r="P50" s="14">
        <v>40417.45208333333</v>
      </c>
      <c r="Q50" s="14" t="s">
        <v>319</v>
      </c>
      <c r="R50" t="s">
        <v>321</v>
      </c>
      <c r="S50" t="s">
        <v>320</v>
      </c>
    </row>
    <row r="51" spans="1:19" x14ac:dyDescent="0.2">
      <c r="A51">
        <v>2010</v>
      </c>
      <c r="B51" s="11" t="s">
        <v>240</v>
      </c>
      <c r="C51" s="2">
        <v>616</v>
      </c>
      <c r="F51" s="3">
        <v>21.1</v>
      </c>
      <c r="G51">
        <v>34.858387800000003</v>
      </c>
      <c r="H51">
        <v>6.1289999999999996</v>
      </c>
      <c r="I51" t="s">
        <v>129</v>
      </c>
      <c r="J51" t="s">
        <v>303</v>
      </c>
      <c r="K51" s="11" t="s">
        <v>296</v>
      </c>
      <c r="N51" t="s">
        <v>312</v>
      </c>
      <c r="P51" s="14">
        <v>40417.463194444441</v>
      </c>
      <c r="Q51" s="14" t="s">
        <v>319</v>
      </c>
      <c r="R51" t="s">
        <v>321</v>
      </c>
      <c r="S51" t="s">
        <v>320</v>
      </c>
    </row>
    <row r="52" spans="1:19" x14ac:dyDescent="0.2">
      <c r="A52">
        <v>2010</v>
      </c>
      <c r="B52" s="11" t="s">
        <v>241</v>
      </c>
      <c r="C52" s="2">
        <v>616</v>
      </c>
      <c r="F52" s="3">
        <v>21.1</v>
      </c>
      <c r="G52">
        <v>40.557667930000001</v>
      </c>
      <c r="H52">
        <v>6.98</v>
      </c>
      <c r="I52" t="s">
        <v>129</v>
      </c>
      <c r="J52" t="s">
        <v>303</v>
      </c>
      <c r="K52" s="11" t="s">
        <v>296</v>
      </c>
      <c r="N52" t="s">
        <v>313</v>
      </c>
      <c r="P52" s="14">
        <v>40417.47152777778</v>
      </c>
      <c r="Q52" s="14" t="s">
        <v>319</v>
      </c>
      <c r="R52" t="s">
        <v>321</v>
      </c>
      <c r="S52" t="s">
        <v>320</v>
      </c>
    </row>
    <row r="53" spans="1:19" x14ac:dyDescent="0.2">
      <c r="A53">
        <v>2010</v>
      </c>
      <c r="B53" s="11" t="s">
        <v>242</v>
      </c>
      <c r="C53" s="2">
        <v>616</v>
      </c>
      <c r="F53" s="3">
        <v>21.1</v>
      </c>
      <c r="G53">
        <v>35.582822090000001</v>
      </c>
      <c r="H53">
        <v>6.2080000000000002</v>
      </c>
      <c r="I53" t="s">
        <v>129</v>
      </c>
      <c r="J53" t="s">
        <v>303</v>
      </c>
      <c r="K53" s="11" t="s">
        <v>296</v>
      </c>
      <c r="N53" t="s">
        <v>314</v>
      </c>
      <c r="P53" s="14">
        <v>40417.474305555559</v>
      </c>
      <c r="Q53" s="14" t="s">
        <v>319</v>
      </c>
      <c r="R53" t="s">
        <v>321</v>
      </c>
      <c r="S53" t="s">
        <v>320</v>
      </c>
    </row>
    <row r="54" spans="1:19" x14ac:dyDescent="0.2">
      <c r="A54">
        <v>2010</v>
      </c>
      <c r="B54" s="11" t="s">
        <v>243</v>
      </c>
      <c r="C54" s="2">
        <v>616</v>
      </c>
      <c r="F54" s="3">
        <v>21.1</v>
      </c>
      <c r="G54">
        <v>42.553191490000003</v>
      </c>
      <c r="H54">
        <v>7.2679999999999998</v>
      </c>
      <c r="I54" t="s">
        <v>129</v>
      </c>
      <c r="J54" t="s">
        <v>303</v>
      </c>
      <c r="K54" s="11" t="s">
        <v>296</v>
      </c>
      <c r="N54" t="s">
        <v>313</v>
      </c>
      <c r="P54" s="14">
        <v>40417.497916666667</v>
      </c>
      <c r="Q54" s="14" t="s">
        <v>319</v>
      </c>
      <c r="R54" t="s">
        <v>321</v>
      </c>
      <c r="S54" t="s">
        <v>320</v>
      </c>
    </row>
    <row r="55" spans="1:19" x14ac:dyDescent="0.2">
      <c r="A55">
        <v>2010</v>
      </c>
      <c r="B55" s="11" t="s">
        <v>244</v>
      </c>
      <c r="C55" s="2">
        <v>616</v>
      </c>
      <c r="F55" s="3">
        <v>21.1</v>
      </c>
      <c r="G55">
        <v>42.028985509999998</v>
      </c>
      <c r="H55">
        <v>6.7830000000000004</v>
      </c>
      <c r="I55" t="s">
        <v>129</v>
      </c>
      <c r="J55" t="s">
        <v>303</v>
      </c>
      <c r="K55" s="11" t="s">
        <v>296</v>
      </c>
      <c r="N55" t="s">
        <v>314</v>
      </c>
      <c r="P55" s="14">
        <v>40417.498611111114</v>
      </c>
      <c r="Q55" s="14" t="s">
        <v>319</v>
      </c>
      <c r="R55" t="s">
        <v>321</v>
      </c>
      <c r="S55" t="s">
        <v>320</v>
      </c>
    </row>
    <row r="56" spans="1:19" x14ac:dyDescent="0.2">
      <c r="A56">
        <v>2010</v>
      </c>
      <c r="B56" s="11" t="s">
        <v>246</v>
      </c>
      <c r="C56" s="2">
        <v>616</v>
      </c>
      <c r="F56" s="3">
        <v>21.6</v>
      </c>
      <c r="G56">
        <v>36.93181818</v>
      </c>
      <c r="H56">
        <v>6.4379999999999997</v>
      </c>
      <c r="I56" t="s">
        <v>129</v>
      </c>
      <c r="J56" t="s">
        <v>303</v>
      </c>
      <c r="K56" s="11" t="s">
        <v>297</v>
      </c>
      <c r="N56" t="s">
        <v>315</v>
      </c>
      <c r="P56" s="14">
        <v>40426.563194444447</v>
      </c>
      <c r="Q56" s="14" t="s">
        <v>319</v>
      </c>
      <c r="R56" t="s">
        <v>321</v>
      </c>
      <c r="S56" t="s">
        <v>320</v>
      </c>
    </row>
    <row r="57" spans="1:19" x14ac:dyDescent="0.2">
      <c r="A57">
        <v>2010</v>
      </c>
      <c r="B57" s="11" t="s">
        <v>247</v>
      </c>
      <c r="C57" s="2">
        <v>616</v>
      </c>
      <c r="D57" t="s">
        <v>269</v>
      </c>
      <c r="F57" s="3">
        <v>25.4</v>
      </c>
      <c r="G57">
        <v>44.534412959999997</v>
      </c>
      <c r="H57">
        <v>7.0659999999999998</v>
      </c>
      <c r="I57" t="s">
        <v>129</v>
      </c>
      <c r="J57" t="s">
        <v>303</v>
      </c>
      <c r="K57" s="11" t="s">
        <v>298</v>
      </c>
      <c r="N57" t="s">
        <v>316</v>
      </c>
      <c r="P57" s="14">
        <v>40426.581250000003</v>
      </c>
      <c r="Q57" s="14" t="s">
        <v>319</v>
      </c>
      <c r="R57" t="s">
        <v>321</v>
      </c>
      <c r="S57" t="s">
        <v>320</v>
      </c>
    </row>
    <row r="58" spans="1:19" x14ac:dyDescent="0.2">
      <c r="A58">
        <v>2010</v>
      </c>
      <c r="B58" s="11" t="s">
        <v>248</v>
      </c>
      <c r="C58" s="2">
        <v>616</v>
      </c>
      <c r="F58" s="3">
        <v>25.4</v>
      </c>
      <c r="G58">
        <v>37.239868569999999</v>
      </c>
      <c r="H58">
        <v>6.2779999999999996</v>
      </c>
      <c r="I58" t="s">
        <v>129</v>
      </c>
      <c r="J58" t="s">
        <v>303</v>
      </c>
      <c r="K58" s="11" t="s">
        <v>297</v>
      </c>
      <c r="N58" t="s">
        <v>317</v>
      </c>
      <c r="P58" s="14">
        <v>40426.587500000001</v>
      </c>
      <c r="Q58" s="14" t="s">
        <v>319</v>
      </c>
      <c r="R58" t="s">
        <v>321</v>
      </c>
      <c r="S58" t="s">
        <v>320</v>
      </c>
    </row>
    <row r="59" spans="1:19" x14ac:dyDescent="0.2">
      <c r="A59">
        <v>2010</v>
      </c>
      <c r="B59" s="11" t="s">
        <v>248</v>
      </c>
      <c r="C59" s="2">
        <v>616</v>
      </c>
      <c r="F59" s="3">
        <v>25.4</v>
      </c>
      <c r="G59">
        <v>39.436619720000003</v>
      </c>
      <c r="H59">
        <v>6.7210000000000001</v>
      </c>
      <c r="I59" t="s">
        <v>129</v>
      </c>
      <c r="J59" t="s">
        <v>303</v>
      </c>
      <c r="K59" s="11" t="s">
        <v>297</v>
      </c>
      <c r="N59" t="s">
        <v>318</v>
      </c>
      <c r="P59" s="14">
        <v>40426.587500000001</v>
      </c>
      <c r="Q59" s="14" t="s">
        <v>319</v>
      </c>
      <c r="R59" t="s">
        <v>321</v>
      </c>
      <c r="S59" t="s">
        <v>320</v>
      </c>
    </row>
    <row r="60" spans="1:19" x14ac:dyDescent="0.2">
      <c r="A60" s="21">
        <v>2011</v>
      </c>
      <c r="B60" s="21" t="s">
        <v>330</v>
      </c>
      <c r="C60" s="27">
        <v>616</v>
      </c>
      <c r="D60" s="21" t="s">
        <v>331</v>
      </c>
      <c r="E60" s="21"/>
      <c r="F60" s="21">
        <v>22.9</v>
      </c>
      <c r="G60" s="22">
        <v>42.25352112676056</v>
      </c>
      <c r="H60" s="21">
        <v>7.3029999999999999</v>
      </c>
      <c r="I60" s="21" t="s">
        <v>129</v>
      </c>
      <c r="J60" s="21" t="s">
        <v>303</v>
      </c>
      <c r="K60" s="21" t="s">
        <v>332</v>
      </c>
      <c r="L60" s="23">
        <v>40767</v>
      </c>
      <c r="M60" s="21"/>
      <c r="N60" s="21" t="s">
        <v>333</v>
      </c>
      <c r="O60" s="21" t="s">
        <v>320</v>
      </c>
      <c r="P60" s="14">
        <v>40768.841666666667</v>
      </c>
      <c r="Q60" s="4" t="s">
        <v>334</v>
      </c>
      <c r="R60" s="21" t="s">
        <v>321</v>
      </c>
      <c r="S60" s="21" t="s">
        <v>320</v>
      </c>
    </row>
    <row r="61" spans="1:19" x14ac:dyDescent="0.2">
      <c r="A61" s="21">
        <v>2011</v>
      </c>
      <c r="B61" s="21" t="s">
        <v>335</v>
      </c>
      <c r="C61" s="27">
        <v>616</v>
      </c>
      <c r="D61" s="21" t="s">
        <v>336</v>
      </c>
      <c r="E61" s="21"/>
      <c r="F61" s="21">
        <v>21.7</v>
      </c>
      <c r="G61" s="22">
        <v>36.075036075036074</v>
      </c>
      <c r="H61" s="21">
        <v>6.3289999999999997</v>
      </c>
      <c r="I61" s="21" t="s">
        <v>129</v>
      </c>
      <c r="J61" s="21" t="s">
        <v>303</v>
      </c>
      <c r="K61" s="21" t="s">
        <v>332</v>
      </c>
      <c r="L61" s="23">
        <v>40767</v>
      </c>
      <c r="M61" s="21"/>
      <c r="N61" s="21" t="s">
        <v>337</v>
      </c>
      <c r="O61" s="21" t="s">
        <v>320</v>
      </c>
      <c r="P61" s="14">
        <v>40772.299305555556</v>
      </c>
      <c r="Q61" s="4" t="s">
        <v>334</v>
      </c>
      <c r="R61" s="21" t="s">
        <v>321</v>
      </c>
      <c r="S61" s="21" t="s">
        <v>320</v>
      </c>
    </row>
    <row r="62" spans="1:19" x14ac:dyDescent="0.2">
      <c r="A62" s="21">
        <v>2011</v>
      </c>
      <c r="B62" s="21" t="s">
        <v>338</v>
      </c>
      <c r="C62" s="27">
        <v>616</v>
      </c>
      <c r="D62" s="21" t="s">
        <v>339</v>
      </c>
      <c r="E62" s="21"/>
      <c r="F62" s="21">
        <v>21.9</v>
      </c>
      <c r="G62" s="22">
        <v>37.499999999999993</v>
      </c>
      <c r="H62" s="21">
        <v>6.85</v>
      </c>
      <c r="I62" s="21" t="s">
        <v>129</v>
      </c>
      <c r="J62" s="21" t="s">
        <v>303</v>
      </c>
      <c r="K62" s="21" t="s">
        <v>332</v>
      </c>
      <c r="L62" s="23">
        <v>40767</v>
      </c>
      <c r="M62" s="21"/>
      <c r="N62" s="21" t="s">
        <v>337</v>
      </c>
      <c r="O62" s="21" t="s">
        <v>320</v>
      </c>
      <c r="P62" s="14">
        <v>40771.722222222219</v>
      </c>
      <c r="Q62" s="4" t="s">
        <v>334</v>
      </c>
      <c r="R62" s="21" t="s">
        <v>321</v>
      </c>
      <c r="S62" s="21" t="s">
        <v>320</v>
      </c>
    </row>
    <row r="63" spans="1:19" x14ac:dyDescent="0.2">
      <c r="A63" s="21">
        <v>2011</v>
      </c>
      <c r="B63" s="21" t="s">
        <v>340</v>
      </c>
      <c r="C63" s="27">
        <v>616</v>
      </c>
      <c r="D63" s="21" t="s">
        <v>341</v>
      </c>
      <c r="E63" s="21"/>
      <c r="F63" s="21">
        <v>21.9</v>
      </c>
      <c r="G63" s="22">
        <v>37.549407114624508</v>
      </c>
      <c r="H63" s="21">
        <v>6.4669999999999996</v>
      </c>
      <c r="I63" s="21" t="s">
        <v>129</v>
      </c>
      <c r="J63" s="21" t="s">
        <v>303</v>
      </c>
      <c r="K63" s="21" t="s">
        <v>332</v>
      </c>
      <c r="L63" s="23">
        <v>40767</v>
      </c>
      <c r="M63" s="21"/>
      <c r="N63" s="21" t="s">
        <v>337</v>
      </c>
      <c r="O63" s="21" t="s">
        <v>320</v>
      </c>
      <c r="P63" s="14">
        <v>40771.725694444445</v>
      </c>
      <c r="Q63" s="4" t="s">
        <v>334</v>
      </c>
      <c r="R63" s="21" t="s">
        <v>321</v>
      </c>
      <c r="S63" s="21" t="s">
        <v>320</v>
      </c>
    </row>
    <row r="64" spans="1:19" x14ac:dyDescent="0.2">
      <c r="A64" s="21">
        <v>2011</v>
      </c>
      <c r="B64" s="21" t="s">
        <v>348</v>
      </c>
      <c r="C64" s="27">
        <v>616</v>
      </c>
      <c r="D64" s="21"/>
      <c r="E64" s="21"/>
      <c r="F64" s="21">
        <v>23.3</v>
      </c>
      <c r="G64" s="22">
        <v>39.215686274509807</v>
      </c>
      <c r="H64" s="21">
        <v>6.7759999999999998</v>
      </c>
      <c r="I64" s="21" t="s">
        <v>129</v>
      </c>
      <c r="J64" s="21" t="s">
        <v>303</v>
      </c>
      <c r="K64" s="21" t="s">
        <v>332</v>
      </c>
      <c r="L64" s="21"/>
      <c r="M64" s="21"/>
      <c r="N64" s="21" t="s">
        <v>349</v>
      </c>
      <c r="O64" s="21" t="s">
        <v>320</v>
      </c>
      <c r="P64" s="14">
        <v>40767.465277777781</v>
      </c>
      <c r="Q64" s="14" t="s">
        <v>319</v>
      </c>
      <c r="R64" s="21" t="s">
        <v>321</v>
      </c>
      <c r="S64" s="21" t="s">
        <v>320</v>
      </c>
    </row>
    <row r="65" spans="1:19" x14ac:dyDescent="0.2">
      <c r="A65" s="21">
        <v>2011</v>
      </c>
      <c r="B65" s="21" t="s">
        <v>350</v>
      </c>
      <c r="C65" s="27">
        <v>616</v>
      </c>
      <c r="D65" s="21"/>
      <c r="E65" s="21"/>
      <c r="F65" s="21">
        <v>23.3</v>
      </c>
      <c r="G65" s="22">
        <v>42.222222222222221</v>
      </c>
      <c r="H65" s="21">
        <v>7.0330000000000004</v>
      </c>
      <c r="I65" s="21" t="s">
        <v>129</v>
      </c>
      <c r="J65" s="21" t="s">
        <v>303</v>
      </c>
      <c r="K65" s="21" t="s">
        <v>332</v>
      </c>
      <c r="L65" s="21"/>
      <c r="M65" s="21"/>
      <c r="N65" s="21" t="s">
        <v>351</v>
      </c>
      <c r="O65" s="21" t="s">
        <v>320</v>
      </c>
      <c r="P65" s="14">
        <v>40767.488194444442</v>
      </c>
      <c r="Q65" s="14" t="s">
        <v>319</v>
      </c>
      <c r="R65" s="21" t="s">
        <v>321</v>
      </c>
      <c r="S65" s="21" t="s">
        <v>320</v>
      </c>
    </row>
    <row r="66" spans="1:19" x14ac:dyDescent="0.2">
      <c r="A66">
        <v>1996</v>
      </c>
      <c r="B66" s="11" t="s">
        <v>153</v>
      </c>
      <c r="C66" s="2">
        <v>616</v>
      </c>
      <c r="F66" s="3">
        <v>21</v>
      </c>
      <c r="G66">
        <v>35</v>
      </c>
      <c r="H66">
        <v>5.83</v>
      </c>
      <c r="I66" s="4" t="s">
        <v>129</v>
      </c>
      <c r="J66" s="4" t="s">
        <v>308</v>
      </c>
      <c r="K66" s="11" t="s">
        <v>275</v>
      </c>
      <c r="L66" s="14">
        <v>35309</v>
      </c>
      <c r="O66" s="4" t="s">
        <v>320</v>
      </c>
      <c r="P66" s="14">
        <v>35309</v>
      </c>
      <c r="R66" t="s">
        <v>321</v>
      </c>
      <c r="S66" t="s">
        <v>320</v>
      </c>
    </row>
    <row r="67" spans="1:19" x14ac:dyDescent="0.2">
      <c r="A67">
        <v>1996</v>
      </c>
      <c r="B67" s="11" t="s">
        <v>154</v>
      </c>
      <c r="C67" s="2">
        <v>616</v>
      </c>
      <c r="D67" t="s">
        <v>261</v>
      </c>
      <c r="F67" s="3">
        <v>21</v>
      </c>
      <c r="G67">
        <v>37</v>
      </c>
      <c r="H67">
        <v>6.21</v>
      </c>
      <c r="I67" s="4" t="s">
        <v>129</v>
      </c>
      <c r="J67" s="4" t="s">
        <v>308</v>
      </c>
      <c r="K67" s="11" t="s">
        <v>275</v>
      </c>
      <c r="L67" s="14">
        <v>35309</v>
      </c>
      <c r="O67" s="4" t="s">
        <v>320</v>
      </c>
      <c r="P67" s="14">
        <v>35309</v>
      </c>
      <c r="R67" t="s">
        <v>321</v>
      </c>
      <c r="S67" t="s">
        <v>320</v>
      </c>
    </row>
    <row r="68" spans="1:19" x14ac:dyDescent="0.2">
      <c r="A68">
        <v>2010</v>
      </c>
      <c r="B68" s="11" t="s">
        <v>228</v>
      </c>
      <c r="C68" s="2">
        <v>616</v>
      </c>
      <c r="D68" t="s">
        <v>266</v>
      </c>
      <c r="F68" s="3">
        <v>21.6</v>
      </c>
      <c r="G68">
        <v>37.122969840000003</v>
      </c>
      <c r="H68">
        <v>6.6059999999999999</v>
      </c>
      <c r="I68" s="4" t="s">
        <v>129</v>
      </c>
      <c r="J68" s="4" t="s">
        <v>305</v>
      </c>
      <c r="K68" s="11" t="s">
        <v>291</v>
      </c>
      <c r="L68" s="14">
        <v>40390.379166666666</v>
      </c>
      <c r="O68" s="4" t="s">
        <v>320</v>
      </c>
      <c r="P68" s="14">
        <v>40390.379166666666</v>
      </c>
      <c r="R68" t="s">
        <v>321</v>
      </c>
      <c r="S68" t="s">
        <v>320</v>
      </c>
    </row>
    <row r="69" spans="1:19" x14ac:dyDescent="0.2">
      <c r="A69">
        <v>2010</v>
      </c>
      <c r="B69" s="11" t="s">
        <v>229</v>
      </c>
      <c r="C69" s="2">
        <v>616</v>
      </c>
      <c r="D69" t="s">
        <v>266</v>
      </c>
      <c r="F69" s="3">
        <v>22.1</v>
      </c>
      <c r="G69">
        <v>37.919826649999997</v>
      </c>
      <c r="H69">
        <v>6.9770000000000003</v>
      </c>
      <c r="I69" s="4" t="s">
        <v>129</v>
      </c>
      <c r="J69" s="4" t="s">
        <v>305</v>
      </c>
      <c r="K69" s="11" t="s">
        <v>291</v>
      </c>
      <c r="L69" s="14">
        <v>40390.965277777781</v>
      </c>
      <c r="O69" s="4" t="s">
        <v>320</v>
      </c>
      <c r="P69" s="14">
        <v>40390.965277777781</v>
      </c>
      <c r="R69" t="s">
        <v>321</v>
      </c>
      <c r="S69" t="s">
        <v>320</v>
      </c>
    </row>
    <row r="70" spans="1:19" x14ac:dyDescent="0.2">
      <c r="A70">
        <v>2010</v>
      </c>
      <c r="B70" s="11" t="s">
        <v>232</v>
      </c>
      <c r="C70" s="2">
        <v>616</v>
      </c>
      <c r="D70" t="s">
        <v>267</v>
      </c>
      <c r="F70" s="3">
        <v>21.3</v>
      </c>
      <c r="G70">
        <v>36.847492320000001</v>
      </c>
      <c r="H70">
        <v>6.1639999999999997</v>
      </c>
      <c r="I70" s="4" t="s">
        <v>129</v>
      </c>
      <c r="J70" s="4" t="s">
        <v>305</v>
      </c>
      <c r="K70" s="11" t="s">
        <v>291</v>
      </c>
      <c r="L70" s="14">
        <v>40401.712500000001</v>
      </c>
      <c r="O70" s="4" t="s">
        <v>320</v>
      </c>
      <c r="P70" s="14">
        <v>40401.712500000001</v>
      </c>
      <c r="R70" t="s">
        <v>321</v>
      </c>
      <c r="S70" t="s">
        <v>320</v>
      </c>
    </row>
    <row r="71" spans="1:19" x14ac:dyDescent="0.2">
      <c r="A71">
        <v>1996</v>
      </c>
      <c r="B71" s="11" t="s">
        <v>152</v>
      </c>
      <c r="C71" s="2">
        <v>616</v>
      </c>
      <c r="F71" s="3">
        <v>17.5</v>
      </c>
      <c r="G71">
        <v>26.84</v>
      </c>
      <c r="H71">
        <v>5.08</v>
      </c>
      <c r="I71" s="4" t="s">
        <v>129</v>
      </c>
      <c r="J71" s="4" t="s">
        <v>305</v>
      </c>
      <c r="K71" s="11" t="s">
        <v>274</v>
      </c>
      <c r="P71" s="14">
        <v>35306</v>
      </c>
      <c r="Q71" s="14" t="s">
        <v>319</v>
      </c>
      <c r="S71" t="s">
        <v>320</v>
      </c>
    </row>
    <row r="72" spans="1:19" x14ac:dyDescent="0.2">
      <c r="A72">
        <v>1997</v>
      </c>
      <c r="B72" s="11" t="s">
        <v>174</v>
      </c>
      <c r="C72" s="2">
        <v>616</v>
      </c>
      <c r="F72" s="3">
        <v>17</v>
      </c>
      <c r="G72">
        <v>23.46</v>
      </c>
      <c r="H72">
        <v>5.05</v>
      </c>
      <c r="I72" s="4" t="s">
        <v>129</v>
      </c>
      <c r="J72" s="4" t="s">
        <v>305</v>
      </c>
      <c r="K72" s="11" t="s">
        <v>274</v>
      </c>
      <c r="P72" s="14">
        <v>35663</v>
      </c>
      <c r="Q72" s="14" t="s">
        <v>319</v>
      </c>
      <c r="S72" t="s">
        <v>320</v>
      </c>
    </row>
    <row r="73" spans="1:19" x14ac:dyDescent="0.2">
      <c r="A73">
        <v>1997</v>
      </c>
      <c r="B73" s="11" t="s">
        <v>175</v>
      </c>
      <c r="C73" s="2">
        <v>616</v>
      </c>
      <c r="F73" s="3">
        <v>17</v>
      </c>
      <c r="G73">
        <v>22.79</v>
      </c>
      <c r="H73">
        <v>5.0999999999999996</v>
      </c>
      <c r="I73" s="4" t="s">
        <v>129</v>
      </c>
      <c r="J73" s="4" t="s">
        <v>305</v>
      </c>
      <c r="K73" s="11" t="s">
        <v>274</v>
      </c>
      <c r="P73" s="14">
        <v>35663</v>
      </c>
      <c r="Q73" s="14" t="s">
        <v>319</v>
      </c>
      <c r="S73" t="s">
        <v>320</v>
      </c>
    </row>
    <row r="74" spans="1:19" x14ac:dyDescent="0.2">
      <c r="A74">
        <v>1997</v>
      </c>
      <c r="B74" s="11" t="s">
        <v>176</v>
      </c>
      <c r="C74" s="2">
        <v>616</v>
      </c>
      <c r="F74" s="3">
        <v>19</v>
      </c>
      <c r="G74">
        <v>27.98</v>
      </c>
      <c r="H74">
        <v>5.25</v>
      </c>
      <c r="I74" s="4" t="s">
        <v>129</v>
      </c>
      <c r="J74" s="4" t="s">
        <v>305</v>
      </c>
      <c r="K74" s="11" t="s">
        <v>274</v>
      </c>
      <c r="P74" s="14">
        <v>35663</v>
      </c>
      <c r="Q74" s="14" t="s">
        <v>319</v>
      </c>
      <c r="S74" t="s">
        <v>320</v>
      </c>
    </row>
    <row r="75" spans="1:19" x14ac:dyDescent="0.2">
      <c r="A75">
        <v>1997</v>
      </c>
      <c r="B75" s="11" t="s">
        <v>177</v>
      </c>
      <c r="C75" s="2">
        <v>616</v>
      </c>
      <c r="F75" s="3">
        <v>19</v>
      </c>
      <c r="G75">
        <v>32.450000000000003</v>
      </c>
      <c r="H75">
        <v>6.27</v>
      </c>
      <c r="I75" s="4" t="s">
        <v>129</v>
      </c>
      <c r="J75" s="4" t="s">
        <v>305</v>
      </c>
      <c r="K75" s="11" t="s">
        <v>274</v>
      </c>
      <c r="P75" s="14">
        <v>35663</v>
      </c>
      <c r="Q75" s="14" t="s">
        <v>319</v>
      </c>
      <c r="S75" t="s">
        <v>320</v>
      </c>
    </row>
    <row r="76" spans="1:19" x14ac:dyDescent="0.2">
      <c r="A76">
        <v>1993</v>
      </c>
      <c r="B76" s="11" t="s">
        <v>142</v>
      </c>
      <c r="C76" s="2">
        <v>616</v>
      </c>
      <c r="F76" s="3">
        <v>23.88888889</v>
      </c>
      <c r="G76">
        <v>41.37</v>
      </c>
      <c r="H76">
        <v>6.83</v>
      </c>
      <c r="I76" s="4" t="s">
        <v>129</v>
      </c>
      <c r="J76" s="4" t="s">
        <v>300</v>
      </c>
      <c r="K76" s="11" t="s">
        <v>273</v>
      </c>
      <c r="L76" s="14">
        <v>34211</v>
      </c>
      <c r="O76" s="4" t="s">
        <v>320</v>
      </c>
      <c r="P76" s="14">
        <v>34211</v>
      </c>
      <c r="R76" t="s">
        <v>321</v>
      </c>
      <c r="S76" t="s">
        <v>320</v>
      </c>
    </row>
    <row r="77" spans="1:19" x14ac:dyDescent="0.2">
      <c r="A77">
        <v>1995</v>
      </c>
      <c r="B77" s="11" t="s">
        <v>150</v>
      </c>
      <c r="C77" s="2">
        <v>616</v>
      </c>
      <c r="D77" t="s">
        <v>257</v>
      </c>
      <c r="F77" s="3">
        <v>20.555555559999998</v>
      </c>
      <c r="G77">
        <v>36.76</v>
      </c>
      <c r="H77">
        <v>5.8</v>
      </c>
      <c r="I77" s="4" t="s">
        <v>129</v>
      </c>
      <c r="J77" s="4" t="s">
        <v>300</v>
      </c>
      <c r="K77" s="11" t="s">
        <v>272</v>
      </c>
      <c r="L77" s="14">
        <v>34979</v>
      </c>
      <c r="O77" s="4" t="s">
        <v>320</v>
      </c>
      <c r="P77" s="14">
        <v>34979</v>
      </c>
      <c r="R77" t="s">
        <v>321</v>
      </c>
      <c r="S77" t="s">
        <v>320</v>
      </c>
    </row>
    <row r="78" spans="1:19" x14ac:dyDescent="0.2">
      <c r="A78">
        <v>1995</v>
      </c>
      <c r="B78" s="11" t="s">
        <v>150</v>
      </c>
      <c r="C78" s="2">
        <v>616</v>
      </c>
      <c r="D78" t="s">
        <v>258</v>
      </c>
      <c r="F78" s="3">
        <v>20.555555559999998</v>
      </c>
      <c r="G78">
        <v>35.380000000000003</v>
      </c>
      <c r="H78">
        <v>6.6</v>
      </c>
      <c r="I78" s="4" t="s">
        <v>129</v>
      </c>
      <c r="J78" s="4" t="s">
        <v>300</v>
      </c>
      <c r="K78" s="11" t="s">
        <v>272</v>
      </c>
      <c r="L78" s="14">
        <v>34979</v>
      </c>
      <c r="O78" s="4" t="s">
        <v>320</v>
      </c>
      <c r="P78" s="14">
        <v>34979</v>
      </c>
      <c r="R78" t="s">
        <v>321</v>
      </c>
      <c r="S78" t="s">
        <v>320</v>
      </c>
    </row>
    <row r="79" spans="1:19" x14ac:dyDescent="0.2">
      <c r="A79">
        <v>1995</v>
      </c>
      <c r="B79" s="11" t="s">
        <v>150</v>
      </c>
      <c r="C79" s="2">
        <v>616</v>
      </c>
      <c r="D79" t="s">
        <v>259</v>
      </c>
      <c r="F79" s="3">
        <v>20.555555559999998</v>
      </c>
      <c r="G79">
        <v>36.11</v>
      </c>
      <c r="H79">
        <v>6.2</v>
      </c>
      <c r="I79" s="4" t="s">
        <v>129</v>
      </c>
      <c r="J79" s="4" t="s">
        <v>300</v>
      </c>
      <c r="K79" s="11" t="s">
        <v>272</v>
      </c>
      <c r="L79" s="14">
        <v>34979</v>
      </c>
      <c r="O79" s="4" t="s">
        <v>320</v>
      </c>
      <c r="P79" s="14">
        <v>34979</v>
      </c>
      <c r="R79" t="s">
        <v>321</v>
      </c>
      <c r="S79" t="s">
        <v>320</v>
      </c>
    </row>
    <row r="80" spans="1:19" x14ac:dyDescent="0.2">
      <c r="A80">
        <v>1995</v>
      </c>
      <c r="B80" s="11" t="s">
        <v>150</v>
      </c>
      <c r="C80" s="2">
        <v>616</v>
      </c>
      <c r="D80" t="s">
        <v>260</v>
      </c>
      <c r="F80" s="3">
        <v>20.555555559999998</v>
      </c>
      <c r="G80">
        <v>35.71</v>
      </c>
      <c r="H80">
        <v>6.2</v>
      </c>
      <c r="I80" s="4" t="s">
        <v>129</v>
      </c>
      <c r="J80" s="4" t="s">
        <v>300</v>
      </c>
      <c r="K80" s="11" t="s">
        <v>272</v>
      </c>
      <c r="L80" s="14">
        <v>34979</v>
      </c>
      <c r="O80" s="4" t="s">
        <v>320</v>
      </c>
      <c r="P80" s="14">
        <v>34979</v>
      </c>
      <c r="R80" t="s">
        <v>321</v>
      </c>
      <c r="S80" t="s">
        <v>320</v>
      </c>
    </row>
    <row r="81" spans="1:19" x14ac:dyDescent="0.2">
      <c r="A81">
        <v>1996</v>
      </c>
      <c r="B81" s="11" t="s">
        <v>155</v>
      </c>
      <c r="C81" s="2">
        <v>616</v>
      </c>
      <c r="F81" s="3">
        <v>19</v>
      </c>
      <c r="G81">
        <v>40.799999999999997</v>
      </c>
      <c r="H81">
        <v>6.5</v>
      </c>
      <c r="I81" s="4" t="s">
        <v>129</v>
      </c>
      <c r="J81" s="4" t="s">
        <v>300</v>
      </c>
      <c r="K81" s="11" t="s">
        <v>272</v>
      </c>
      <c r="P81" s="14">
        <v>35326</v>
      </c>
      <c r="Q81" s="14" t="s">
        <v>319</v>
      </c>
      <c r="R81" t="s">
        <v>321</v>
      </c>
      <c r="S81" t="s">
        <v>320</v>
      </c>
    </row>
    <row r="82" spans="1:19" x14ac:dyDescent="0.2">
      <c r="A82">
        <v>1996</v>
      </c>
      <c r="B82" s="11" t="s">
        <v>156</v>
      </c>
      <c r="C82" s="2">
        <v>616</v>
      </c>
      <c r="F82" s="3">
        <v>19</v>
      </c>
      <c r="G82">
        <v>41.3</v>
      </c>
      <c r="H82">
        <v>6.42</v>
      </c>
      <c r="I82" s="4" t="s">
        <v>129</v>
      </c>
      <c r="J82" s="4" t="s">
        <v>300</v>
      </c>
      <c r="K82" s="11" t="s">
        <v>272</v>
      </c>
      <c r="P82" s="14">
        <v>35326</v>
      </c>
      <c r="Q82" s="14" t="s">
        <v>319</v>
      </c>
      <c r="R82" t="s">
        <v>321</v>
      </c>
      <c r="S82" t="s">
        <v>320</v>
      </c>
    </row>
    <row r="83" spans="1:19" x14ac:dyDescent="0.2">
      <c r="A83">
        <v>1996</v>
      </c>
      <c r="B83" s="11" t="s">
        <v>157</v>
      </c>
      <c r="C83" s="2">
        <v>616</v>
      </c>
      <c r="F83" s="3">
        <v>19</v>
      </c>
      <c r="G83">
        <v>30.17</v>
      </c>
      <c r="H83">
        <v>5.8</v>
      </c>
      <c r="I83" s="4" t="s">
        <v>129</v>
      </c>
      <c r="J83" s="4" t="s">
        <v>300</v>
      </c>
      <c r="K83" s="11" t="s">
        <v>272</v>
      </c>
      <c r="P83" s="14">
        <v>35326</v>
      </c>
      <c r="Q83" s="14" t="s">
        <v>319</v>
      </c>
      <c r="R83" t="s">
        <v>321</v>
      </c>
      <c r="S83" t="s">
        <v>320</v>
      </c>
    </row>
    <row r="84" spans="1:19" x14ac:dyDescent="0.2">
      <c r="A84">
        <v>1996</v>
      </c>
      <c r="B84" s="11" t="s">
        <v>158</v>
      </c>
      <c r="C84" s="2">
        <v>616</v>
      </c>
      <c r="F84" s="3">
        <v>19</v>
      </c>
      <c r="G84">
        <v>30.62</v>
      </c>
      <c r="H84">
        <v>5.48</v>
      </c>
      <c r="I84" s="4" t="s">
        <v>129</v>
      </c>
      <c r="J84" s="4" t="s">
        <v>300</v>
      </c>
      <c r="K84" s="11" t="s">
        <v>272</v>
      </c>
      <c r="P84" s="14">
        <v>35326</v>
      </c>
      <c r="Q84" s="14" t="s">
        <v>319</v>
      </c>
      <c r="R84" t="s">
        <v>321</v>
      </c>
      <c r="S84" t="s">
        <v>320</v>
      </c>
    </row>
    <row r="85" spans="1:19" x14ac:dyDescent="0.2">
      <c r="A85">
        <v>1996</v>
      </c>
      <c r="B85" s="11" t="s">
        <v>159</v>
      </c>
      <c r="C85" s="2">
        <v>616</v>
      </c>
      <c r="F85" s="3">
        <v>19</v>
      </c>
      <c r="G85">
        <v>30.14</v>
      </c>
      <c r="H85">
        <v>5.86</v>
      </c>
      <c r="I85" s="4" t="s">
        <v>129</v>
      </c>
      <c r="J85" s="4" t="s">
        <v>300</v>
      </c>
      <c r="K85" s="11" t="s">
        <v>272</v>
      </c>
      <c r="P85" s="14">
        <v>35326</v>
      </c>
      <c r="Q85" s="14" t="s">
        <v>319</v>
      </c>
      <c r="R85" t="s">
        <v>321</v>
      </c>
      <c r="S85" t="s">
        <v>320</v>
      </c>
    </row>
    <row r="86" spans="1:19" x14ac:dyDescent="0.2">
      <c r="A86">
        <v>1996</v>
      </c>
      <c r="B86" s="11" t="s">
        <v>160</v>
      </c>
      <c r="C86" s="2">
        <v>616</v>
      </c>
      <c r="F86" s="3">
        <v>19</v>
      </c>
      <c r="G86">
        <v>35.1</v>
      </c>
      <c r="H86">
        <v>6.11</v>
      </c>
      <c r="I86" s="4" t="s">
        <v>129</v>
      </c>
      <c r="J86" s="4" t="s">
        <v>300</v>
      </c>
      <c r="K86" s="11" t="s">
        <v>272</v>
      </c>
      <c r="P86" s="14">
        <v>35326</v>
      </c>
      <c r="Q86" s="14" t="s">
        <v>319</v>
      </c>
      <c r="R86" t="s">
        <v>321</v>
      </c>
      <c r="S86" t="s">
        <v>320</v>
      </c>
    </row>
    <row r="87" spans="1:19" x14ac:dyDescent="0.2">
      <c r="A87">
        <v>1996</v>
      </c>
      <c r="B87" s="11" t="s">
        <v>161</v>
      </c>
      <c r="C87" s="2">
        <v>616</v>
      </c>
      <c r="F87" s="3">
        <v>18.5</v>
      </c>
      <c r="G87">
        <v>29.93</v>
      </c>
      <c r="H87">
        <v>5.63</v>
      </c>
      <c r="I87" s="4" t="s">
        <v>129</v>
      </c>
      <c r="J87" s="4" t="s">
        <v>300</v>
      </c>
      <c r="K87" s="11" t="s">
        <v>272</v>
      </c>
      <c r="P87" s="14">
        <v>35334</v>
      </c>
      <c r="Q87" s="14" t="s">
        <v>319</v>
      </c>
      <c r="R87" t="s">
        <v>321</v>
      </c>
      <c r="S87" t="s">
        <v>320</v>
      </c>
    </row>
    <row r="88" spans="1:19" x14ac:dyDescent="0.2">
      <c r="A88">
        <v>1996</v>
      </c>
      <c r="B88" s="11" t="s">
        <v>162</v>
      </c>
      <c r="C88" s="2">
        <v>616</v>
      </c>
      <c r="F88" s="3">
        <v>18.5</v>
      </c>
      <c r="G88">
        <v>28.93</v>
      </c>
      <c r="H88">
        <v>5.69</v>
      </c>
      <c r="I88" s="4" t="s">
        <v>129</v>
      </c>
      <c r="J88" s="4" t="s">
        <v>300</v>
      </c>
      <c r="K88" s="11" t="s">
        <v>272</v>
      </c>
      <c r="P88" s="14">
        <v>35334</v>
      </c>
      <c r="Q88" s="14" t="s">
        <v>319</v>
      </c>
      <c r="R88" t="s">
        <v>321</v>
      </c>
      <c r="S88" t="s">
        <v>320</v>
      </c>
    </row>
    <row r="89" spans="1:19" x14ac:dyDescent="0.2">
      <c r="A89">
        <v>1996</v>
      </c>
      <c r="B89" s="11" t="s">
        <v>164</v>
      </c>
      <c r="C89" s="2">
        <v>616</v>
      </c>
      <c r="F89" s="3">
        <v>18.5</v>
      </c>
      <c r="G89">
        <v>28.79</v>
      </c>
      <c r="H89">
        <v>5.74</v>
      </c>
      <c r="I89" s="4" t="s">
        <v>129</v>
      </c>
      <c r="J89" s="4" t="s">
        <v>300</v>
      </c>
      <c r="K89" s="11" t="s">
        <v>272</v>
      </c>
      <c r="P89" s="14">
        <v>35334</v>
      </c>
      <c r="Q89" s="14" t="s">
        <v>319</v>
      </c>
      <c r="R89" t="s">
        <v>321</v>
      </c>
      <c r="S89" t="s">
        <v>320</v>
      </c>
    </row>
    <row r="90" spans="1:19" x14ac:dyDescent="0.2">
      <c r="A90">
        <v>1996</v>
      </c>
      <c r="B90" s="11" t="s">
        <v>165</v>
      </c>
      <c r="C90" s="2">
        <v>616</v>
      </c>
      <c r="F90" s="3">
        <v>18.5</v>
      </c>
      <c r="G90">
        <v>28.86</v>
      </c>
      <c r="H90">
        <v>6.3</v>
      </c>
      <c r="I90" s="4" t="s">
        <v>129</v>
      </c>
      <c r="J90" s="4" t="s">
        <v>300</v>
      </c>
      <c r="K90" s="11" t="s">
        <v>272</v>
      </c>
      <c r="P90" s="14">
        <v>35334</v>
      </c>
      <c r="Q90" s="14" t="s">
        <v>319</v>
      </c>
      <c r="R90" t="s">
        <v>321</v>
      </c>
      <c r="S90" t="s">
        <v>320</v>
      </c>
    </row>
    <row r="91" spans="1:19" x14ac:dyDescent="0.2">
      <c r="A91">
        <v>1996</v>
      </c>
      <c r="B91" s="11" t="s">
        <v>165</v>
      </c>
      <c r="C91" s="2">
        <v>616</v>
      </c>
      <c r="F91" s="3">
        <v>18.5</v>
      </c>
      <c r="G91">
        <v>29.04</v>
      </c>
      <c r="H91">
        <v>5.74</v>
      </c>
      <c r="I91" s="4" t="s">
        <v>129</v>
      </c>
      <c r="J91" s="4" t="s">
        <v>300</v>
      </c>
      <c r="K91" s="11" t="s">
        <v>272</v>
      </c>
      <c r="P91" s="14">
        <v>35334</v>
      </c>
      <c r="Q91" s="14" t="s">
        <v>319</v>
      </c>
      <c r="R91" t="s">
        <v>321</v>
      </c>
      <c r="S91" t="s">
        <v>320</v>
      </c>
    </row>
    <row r="92" spans="1:19" x14ac:dyDescent="0.2">
      <c r="A92">
        <v>1996</v>
      </c>
      <c r="B92" s="11" t="s">
        <v>166</v>
      </c>
      <c r="C92" s="2">
        <v>616</v>
      </c>
      <c r="F92" s="3">
        <v>18.5</v>
      </c>
      <c r="G92">
        <v>29.06</v>
      </c>
      <c r="H92">
        <v>5.95</v>
      </c>
      <c r="I92" s="4" t="s">
        <v>129</v>
      </c>
      <c r="J92" s="4" t="s">
        <v>300</v>
      </c>
      <c r="K92" s="11" t="s">
        <v>272</v>
      </c>
      <c r="P92" s="14">
        <v>35334</v>
      </c>
      <c r="Q92" s="14" t="s">
        <v>319</v>
      </c>
      <c r="R92" t="s">
        <v>321</v>
      </c>
      <c r="S92" t="s">
        <v>320</v>
      </c>
    </row>
    <row r="93" spans="1:19" x14ac:dyDescent="0.2">
      <c r="A93">
        <v>1996</v>
      </c>
      <c r="B93" s="11" t="s">
        <v>167</v>
      </c>
      <c r="C93" s="2">
        <v>616</v>
      </c>
      <c r="F93" s="3">
        <v>18.5</v>
      </c>
      <c r="G93">
        <v>30.54</v>
      </c>
      <c r="H93">
        <v>5.47</v>
      </c>
      <c r="I93" s="4" t="s">
        <v>129</v>
      </c>
      <c r="J93" s="4" t="s">
        <v>300</v>
      </c>
      <c r="K93" s="11" t="s">
        <v>272</v>
      </c>
      <c r="P93" s="14">
        <v>35334</v>
      </c>
      <c r="Q93" s="14" t="s">
        <v>319</v>
      </c>
      <c r="R93" t="s">
        <v>321</v>
      </c>
      <c r="S93" t="s">
        <v>320</v>
      </c>
    </row>
    <row r="94" spans="1:19" x14ac:dyDescent="0.2">
      <c r="A94">
        <v>1996</v>
      </c>
      <c r="B94" s="11" t="s">
        <v>168</v>
      </c>
      <c r="C94" s="2">
        <v>616</v>
      </c>
      <c r="F94" s="3">
        <v>18.5</v>
      </c>
      <c r="G94">
        <v>28.08</v>
      </c>
      <c r="H94">
        <v>5.85</v>
      </c>
      <c r="I94" s="4" t="s">
        <v>129</v>
      </c>
      <c r="J94" s="4" t="s">
        <v>300</v>
      </c>
      <c r="K94" s="11" t="s">
        <v>272</v>
      </c>
      <c r="P94" s="14">
        <v>35334</v>
      </c>
      <c r="Q94" s="14" t="s">
        <v>319</v>
      </c>
      <c r="R94" t="s">
        <v>321</v>
      </c>
      <c r="S94" t="s">
        <v>320</v>
      </c>
    </row>
    <row r="95" spans="1:19" x14ac:dyDescent="0.2">
      <c r="A95">
        <v>1996</v>
      </c>
      <c r="B95" s="11" t="s">
        <v>169</v>
      </c>
      <c r="C95" s="2">
        <v>616</v>
      </c>
      <c r="F95" s="3">
        <v>18.25</v>
      </c>
      <c r="G95">
        <v>27.06</v>
      </c>
      <c r="H95">
        <v>5.48</v>
      </c>
      <c r="I95" s="4" t="s">
        <v>129</v>
      </c>
      <c r="J95" s="4" t="s">
        <v>300</v>
      </c>
      <c r="K95" s="11" t="s">
        <v>272</v>
      </c>
      <c r="P95" s="14">
        <v>35368</v>
      </c>
      <c r="Q95" s="14" t="s">
        <v>319</v>
      </c>
      <c r="R95" t="s">
        <v>321</v>
      </c>
      <c r="S95" t="s">
        <v>320</v>
      </c>
    </row>
    <row r="96" spans="1:19" x14ac:dyDescent="0.2">
      <c r="A96">
        <v>1996</v>
      </c>
      <c r="B96" s="11" t="s">
        <v>170</v>
      </c>
      <c r="C96" s="2">
        <v>616</v>
      </c>
      <c r="F96" s="3">
        <v>18.25</v>
      </c>
      <c r="G96">
        <v>27.24</v>
      </c>
      <c r="H96">
        <v>5.51</v>
      </c>
      <c r="I96" s="4" t="s">
        <v>129</v>
      </c>
      <c r="J96" s="4" t="s">
        <v>300</v>
      </c>
      <c r="K96" s="11" t="s">
        <v>272</v>
      </c>
      <c r="P96" s="14">
        <v>35368</v>
      </c>
      <c r="Q96" s="14" t="s">
        <v>319</v>
      </c>
      <c r="R96" t="s">
        <v>321</v>
      </c>
      <c r="S96" t="s">
        <v>320</v>
      </c>
    </row>
    <row r="97" spans="1:19" x14ac:dyDescent="0.2">
      <c r="A97">
        <v>1996</v>
      </c>
      <c r="B97" s="11" t="s">
        <v>171</v>
      </c>
      <c r="C97" s="2">
        <v>616</v>
      </c>
      <c r="F97" s="3">
        <v>18.25</v>
      </c>
      <c r="G97">
        <v>28.34</v>
      </c>
      <c r="H97">
        <v>5.48</v>
      </c>
      <c r="I97" s="4" t="s">
        <v>129</v>
      </c>
      <c r="J97" s="4" t="s">
        <v>300</v>
      </c>
      <c r="K97" s="11" t="s">
        <v>272</v>
      </c>
      <c r="P97" s="14">
        <v>35368</v>
      </c>
      <c r="Q97" s="14" t="s">
        <v>319</v>
      </c>
      <c r="R97" t="s">
        <v>321</v>
      </c>
      <c r="S97" t="s">
        <v>320</v>
      </c>
    </row>
    <row r="98" spans="1:19" x14ac:dyDescent="0.2">
      <c r="A98">
        <v>1996</v>
      </c>
      <c r="B98" s="11" t="s">
        <v>172</v>
      </c>
      <c r="C98" s="2">
        <v>616</v>
      </c>
      <c r="F98" s="3">
        <v>18.25</v>
      </c>
      <c r="G98">
        <v>29</v>
      </c>
      <c r="H98">
        <v>5.43</v>
      </c>
      <c r="I98" s="4" t="s">
        <v>129</v>
      </c>
      <c r="J98" s="4" t="s">
        <v>300</v>
      </c>
      <c r="K98" s="11" t="s">
        <v>272</v>
      </c>
      <c r="P98" s="14">
        <v>35368</v>
      </c>
      <c r="Q98" s="14" t="s">
        <v>319</v>
      </c>
      <c r="R98" t="s">
        <v>321</v>
      </c>
      <c r="S98" t="s">
        <v>320</v>
      </c>
    </row>
    <row r="99" spans="1:19" x14ac:dyDescent="0.2">
      <c r="A99">
        <v>2009</v>
      </c>
      <c r="B99" s="11" t="s">
        <v>195</v>
      </c>
      <c r="C99" s="2">
        <v>616</v>
      </c>
      <c r="F99" s="3">
        <v>23</v>
      </c>
      <c r="G99">
        <v>38.299999999999997</v>
      </c>
      <c r="H99">
        <v>6.5229999999999997</v>
      </c>
      <c r="I99" s="4" t="s">
        <v>129</v>
      </c>
      <c r="J99" s="4" t="s">
        <v>300</v>
      </c>
      <c r="K99" s="11" t="s">
        <v>281</v>
      </c>
      <c r="P99" s="14">
        <v>40048.355555555558</v>
      </c>
      <c r="Q99" s="14" t="s">
        <v>319</v>
      </c>
      <c r="R99" t="s">
        <v>321</v>
      </c>
      <c r="S99" t="s">
        <v>320</v>
      </c>
    </row>
    <row r="100" spans="1:19" x14ac:dyDescent="0.2">
      <c r="A100">
        <v>2009</v>
      </c>
      <c r="B100" s="11" t="s">
        <v>195</v>
      </c>
      <c r="C100" s="2">
        <v>616</v>
      </c>
      <c r="F100" s="3">
        <v>23</v>
      </c>
      <c r="G100">
        <v>38.200000000000003</v>
      </c>
      <c r="H100">
        <v>6.6109999999999998</v>
      </c>
      <c r="I100" s="4" t="s">
        <v>129</v>
      </c>
      <c r="J100" s="4" t="s">
        <v>300</v>
      </c>
      <c r="K100" s="11" t="s">
        <v>281</v>
      </c>
      <c r="P100" s="14">
        <v>40048.355555555558</v>
      </c>
      <c r="Q100" s="14" t="s">
        <v>319</v>
      </c>
      <c r="R100" t="s">
        <v>321</v>
      </c>
      <c r="S100" t="s">
        <v>320</v>
      </c>
    </row>
    <row r="101" spans="1:19" x14ac:dyDescent="0.2">
      <c r="A101">
        <v>2009</v>
      </c>
      <c r="B101" s="11" t="s">
        <v>196</v>
      </c>
      <c r="C101" s="2">
        <v>616</v>
      </c>
      <c r="F101" s="3">
        <v>28</v>
      </c>
      <c r="G101">
        <v>50.2</v>
      </c>
      <c r="H101">
        <v>7.891</v>
      </c>
      <c r="I101" s="4" t="s">
        <v>129</v>
      </c>
      <c r="J101" s="4" t="s">
        <v>300</v>
      </c>
      <c r="K101" s="11" t="s">
        <v>282</v>
      </c>
      <c r="P101" s="14">
        <v>40048.67291666667</v>
      </c>
      <c r="Q101" s="14" t="s">
        <v>319</v>
      </c>
      <c r="R101" t="s">
        <v>321</v>
      </c>
      <c r="S101" t="s">
        <v>320</v>
      </c>
    </row>
    <row r="102" spans="1:19" x14ac:dyDescent="0.2">
      <c r="A102">
        <v>2009</v>
      </c>
      <c r="B102" s="11" t="s">
        <v>197</v>
      </c>
      <c r="C102" s="2">
        <v>616</v>
      </c>
      <c r="F102" s="3">
        <v>20</v>
      </c>
      <c r="G102">
        <v>33</v>
      </c>
      <c r="H102">
        <v>5.9</v>
      </c>
      <c r="I102" s="4" t="s">
        <v>129</v>
      </c>
      <c r="J102" s="4" t="s">
        <v>300</v>
      </c>
      <c r="K102" s="11" t="s">
        <v>282</v>
      </c>
      <c r="P102" s="14">
        <v>40051.318749999999</v>
      </c>
      <c r="Q102" s="14" t="s">
        <v>319</v>
      </c>
      <c r="R102" t="s">
        <v>321</v>
      </c>
      <c r="S102" t="s">
        <v>320</v>
      </c>
    </row>
    <row r="103" spans="1:19" x14ac:dyDescent="0.2">
      <c r="A103">
        <v>2009</v>
      </c>
      <c r="B103" s="11" t="s">
        <v>198</v>
      </c>
      <c r="C103" s="2">
        <v>616</v>
      </c>
      <c r="F103" s="3">
        <v>27.5</v>
      </c>
      <c r="G103">
        <v>51.7</v>
      </c>
      <c r="H103">
        <v>8.234</v>
      </c>
      <c r="I103" s="4" t="s">
        <v>129</v>
      </c>
      <c r="J103" s="4" t="s">
        <v>300</v>
      </c>
      <c r="K103" s="11" t="s">
        <v>282</v>
      </c>
      <c r="P103" s="14">
        <v>40051.71597222222</v>
      </c>
      <c r="Q103" s="14" t="s">
        <v>319</v>
      </c>
      <c r="R103" t="s">
        <v>321</v>
      </c>
      <c r="S103" t="s">
        <v>320</v>
      </c>
    </row>
    <row r="104" spans="1:19" x14ac:dyDescent="0.2">
      <c r="A104">
        <v>2009</v>
      </c>
      <c r="B104" s="11" t="s">
        <v>200</v>
      </c>
      <c r="C104" s="2">
        <v>616</v>
      </c>
      <c r="F104" s="3">
        <v>24</v>
      </c>
      <c r="G104">
        <v>44.1</v>
      </c>
      <c r="H104">
        <v>7.1050000000000004</v>
      </c>
      <c r="I104" s="4" t="s">
        <v>129</v>
      </c>
      <c r="J104" s="4" t="s">
        <v>300</v>
      </c>
      <c r="K104" s="11" t="s">
        <v>284</v>
      </c>
      <c r="P104" s="14">
        <v>40071.620138888888</v>
      </c>
      <c r="Q104" s="14" t="s">
        <v>319</v>
      </c>
      <c r="R104" t="s">
        <v>321</v>
      </c>
      <c r="S104" t="s">
        <v>320</v>
      </c>
    </row>
    <row r="105" spans="1:19" x14ac:dyDescent="0.2">
      <c r="A105">
        <v>2009</v>
      </c>
      <c r="B105" s="11" t="s">
        <v>201</v>
      </c>
      <c r="C105" s="2">
        <v>616</v>
      </c>
      <c r="F105" s="3">
        <v>24</v>
      </c>
      <c r="G105">
        <v>42.9</v>
      </c>
      <c r="H105">
        <v>7.3159999999999998</v>
      </c>
      <c r="I105" s="4" t="s">
        <v>129</v>
      </c>
      <c r="J105" s="4" t="s">
        <v>300</v>
      </c>
      <c r="K105" s="11" t="s">
        <v>284</v>
      </c>
      <c r="P105" s="14">
        <v>40071.625694444447</v>
      </c>
      <c r="Q105" s="14" t="s">
        <v>319</v>
      </c>
      <c r="R105" t="s">
        <v>321</v>
      </c>
      <c r="S105" t="s">
        <v>320</v>
      </c>
    </row>
    <row r="106" spans="1:19" x14ac:dyDescent="0.2">
      <c r="A106">
        <v>2009</v>
      </c>
      <c r="B106" s="11" t="s">
        <v>201</v>
      </c>
      <c r="C106" s="2">
        <v>616</v>
      </c>
      <c r="F106" s="3">
        <v>24</v>
      </c>
      <c r="G106">
        <v>43</v>
      </c>
      <c r="H106">
        <v>6.9429999999999996</v>
      </c>
      <c r="I106" s="4" t="s">
        <v>129</v>
      </c>
      <c r="J106" s="4" t="s">
        <v>300</v>
      </c>
      <c r="K106" s="11" t="s">
        <v>284</v>
      </c>
      <c r="P106" s="14">
        <v>40071.625694444447</v>
      </c>
      <c r="Q106" s="14" t="s">
        <v>319</v>
      </c>
      <c r="R106" t="s">
        <v>321</v>
      </c>
      <c r="S106" t="s">
        <v>320</v>
      </c>
    </row>
    <row r="107" spans="1:19" x14ac:dyDescent="0.2">
      <c r="A107">
        <v>2009</v>
      </c>
      <c r="B107" s="11" t="s">
        <v>202</v>
      </c>
      <c r="C107" s="2">
        <v>616</v>
      </c>
      <c r="F107" s="3">
        <v>24</v>
      </c>
      <c r="G107">
        <v>42.4</v>
      </c>
      <c r="H107">
        <v>6.4189999999999996</v>
      </c>
      <c r="I107" s="4" t="s">
        <v>129</v>
      </c>
      <c r="J107" s="4" t="s">
        <v>300</v>
      </c>
      <c r="K107" s="11" t="s">
        <v>284</v>
      </c>
      <c r="P107" s="14">
        <v>40071.630555555559</v>
      </c>
      <c r="Q107" s="14" t="s">
        <v>319</v>
      </c>
      <c r="R107" t="s">
        <v>321</v>
      </c>
      <c r="S107" t="s">
        <v>320</v>
      </c>
    </row>
    <row r="108" spans="1:19" x14ac:dyDescent="0.2">
      <c r="A108">
        <v>2009</v>
      </c>
      <c r="B108" s="11" t="s">
        <v>209</v>
      </c>
      <c r="C108" s="2">
        <v>616</v>
      </c>
      <c r="D108" t="s">
        <v>263</v>
      </c>
      <c r="F108" s="3">
        <v>22</v>
      </c>
      <c r="G108">
        <v>33.9</v>
      </c>
      <c r="H108">
        <v>6.3230000000000004</v>
      </c>
      <c r="I108" s="4" t="s">
        <v>129</v>
      </c>
      <c r="J108" s="4" t="s">
        <v>300</v>
      </c>
      <c r="K108" s="11" t="s">
        <v>284</v>
      </c>
      <c r="P108" s="14">
        <v>40072.318749999999</v>
      </c>
      <c r="Q108" s="14" t="s">
        <v>319</v>
      </c>
      <c r="R108" t="s">
        <v>321</v>
      </c>
      <c r="S108" t="s">
        <v>320</v>
      </c>
    </row>
    <row r="109" spans="1:19" x14ac:dyDescent="0.2">
      <c r="A109">
        <v>2009</v>
      </c>
      <c r="B109" s="11" t="s">
        <v>210</v>
      </c>
      <c r="C109" s="2">
        <v>616</v>
      </c>
      <c r="D109" t="s">
        <v>264</v>
      </c>
      <c r="F109" s="3">
        <v>22</v>
      </c>
      <c r="G109">
        <v>34.6</v>
      </c>
      <c r="H109">
        <v>6.2549999999999999</v>
      </c>
      <c r="I109" s="4" t="s">
        <v>129</v>
      </c>
      <c r="J109" s="4" t="s">
        <v>300</v>
      </c>
      <c r="K109" s="11" t="s">
        <v>284</v>
      </c>
      <c r="P109" s="14">
        <v>40072.319444444445</v>
      </c>
      <c r="Q109" s="14" t="s">
        <v>319</v>
      </c>
      <c r="R109" t="s">
        <v>321</v>
      </c>
      <c r="S109" t="s">
        <v>320</v>
      </c>
    </row>
    <row r="110" spans="1:19" x14ac:dyDescent="0.2">
      <c r="A110">
        <v>2009</v>
      </c>
      <c r="B110" s="11" t="s">
        <v>211</v>
      </c>
      <c r="C110" s="2">
        <v>616</v>
      </c>
      <c r="D110" t="s">
        <v>262</v>
      </c>
      <c r="F110" s="3">
        <v>24</v>
      </c>
      <c r="G110">
        <v>35.200000000000003</v>
      </c>
      <c r="H110">
        <v>6.282</v>
      </c>
      <c r="I110" s="4" t="s">
        <v>129</v>
      </c>
      <c r="J110" s="4" t="s">
        <v>300</v>
      </c>
      <c r="K110" s="11" t="s">
        <v>285</v>
      </c>
      <c r="P110" s="14">
        <v>40072.333333333336</v>
      </c>
      <c r="Q110" s="14" t="s">
        <v>319</v>
      </c>
      <c r="R110" t="s">
        <v>321</v>
      </c>
      <c r="S110" t="s">
        <v>320</v>
      </c>
    </row>
    <row r="111" spans="1:19" x14ac:dyDescent="0.2">
      <c r="A111">
        <v>2009</v>
      </c>
      <c r="B111" s="11" t="s">
        <v>212</v>
      </c>
      <c r="C111" s="2">
        <v>616</v>
      </c>
      <c r="F111" s="3">
        <v>22.5</v>
      </c>
      <c r="G111">
        <v>37.6</v>
      </c>
      <c r="H111">
        <v>6.157</v>
      </c>
      <c r="I111" s="4" t="s">
        <v>129</v>
      </c>
      <c r="J111" s="4" t="s">
        <v>300</v>
      </c>
      <c r="K111" s="11" t="s">
        <v>285</v>
      </c>
      <c r="P111" s="14">
        <v>40073.433333333334</v>
      </c>
      <c r="Q111" s="14" t="s">
        <v>319</v>
      </c>
      <c r="R111" t="s">
        <v>321</v>
      </c>
      <c r="S111" t="s">
        <v>320</v>
      </c>
    </row>
    <row r="112" spans="1:19" x14ac:dyDescent="0.2">
      <c r="A112">
        <v>2009</v>
      </c>
      <c r="B112" s="11" t="s">
        <v>213</v>
      </c>
      <c r="C112" s="2">
        <v>616</v>
      </c>
      <c r="F112" s="3">
        <v>20.5</v>
      </c>
      <c r="G112">
        <v>34.799999999999997</v>
      </c>
      <c r="H112">
        <v>6.3220000000000001</v>
      </c>
      <c r="I112" s="4" t="s">
        <v>129</v>
      </c>
      <c r="J112" s="4" t="s">
        <v>300</v>
      </c>
      <c r="K112" s="11" t="s">
        <v>286</v>
      </c>
      <c r="P112" s="14">
        <v>40074.761805555558</v>
      </c>
      <c r="Q112" s="14" t="s">
        <v>319</v>
      </c>
      <c r="R112" t="s">
        <v>321</v>
      </c>
      <c r="S112" t="s">
        <v>320</v>
      </c>
    </row>
    <row r="113" spans="1:19" x14ac:dyDescent="0.2">
      <c r="A113">
        <v>2009</v>
      </c>
      <c r="B113" s="11" t="s">
        <v>214</v>
      </c>
      <c r="C113" s="2">
        <v>616</v>
      </c>
      <c r="D113" t="s">
        <v>265</v>
      </c>
      <c r="F113" s="3">
        <v>20.5</v>
      </c>
      <c r="G113">
        <v>35.1</v>
      </c>
      <c r="H113">
        <v>5.9240000000000004</v>
      </c>
      <c r="I113" s="4" t="s">
        <v>129</v>
      </c>
      <c r="J113" s="4" t="s">
        <v>300</v>
      </c>
      <c r="K113" s="11" t="s">
        <v>285</v>
      </c>
      <c r="P113" s="14">
        <v>40075.377083333333</v>
      </c>
      <c r="Q113" s="14" t="s">
        <v>319</v>
      </c>
      <c r="R113" t="s">
        <v>321</v>
      </c>
      <c r="S113" t="s">
        <v>320</v>
      </c>
    </row>
    <row r="114" spans="1:19" x14ac:dyDescent="0.2">
      <c r="A114">
        <v>2009</v>
      </c>
      <c r="B114" s="11" t="s">
        <v>215</v>
      </c>
      <c r="C114" s="2">
        <v>616</v>
      </c>
      <c r="F114" s="3">
        <v>20.5</v>
      </c>
      <c r="G114">
        <v>30.8</v>
      </c>
      <c r="H114">
        <v>5.8369999999999997</v>
      </c>
      <c r="I114" s="4" t="s">
        <v>129</v>
      </c>
      <c r="J114" s="4" t="s">
        <v>300</v>
      </c>
      <c r="K114" s="11" t="s">
        <v>287</v>
      </c>
      <c r="P114" s="14">
        <v>40080.335416666669</v>
      </c>
      <c r="Q114" s="14" t="s">
        <v>319</v>
      </c>
      <c r="R114" t="s">
        <v>321</v>
      </c>
      <c r="S114" t="s">
        <v>320</v>
      </c>
    </row>
    <row r="115" spans="1:19" x14ac:dyDescent="0.2">
      <c r="A115">
        <v>2009</v>
      </c>
      <c r="B115" s="11" t="s">
        <v>215</v>
      </c>
      <c r="C115" s="2">
        <v>616</v>
      </c>
      <c r="F115" s="3">
        <v>20.5</v>
      </c>
      <c r="G115">
        <v>33.200000000000003</v>
      </c>
      <c r="H115">
        <v>5.8029999999999999</v>
      </c>
      <c r="I115" s="4" t="s">
        <v>129</v>
      </c>
      <c r="J115" s="4" t="s">
        <v>300</v>
      </c>
      <c r="K115" s="11" t="s">
        <v>287</v>
      </c>
      <c r="P115" s="14">
        <v>40080.335416666669</v>
      </c>
      <c r="Q115" s="14" t="s">
        <v>319</v>
      </c>
      <c r="R115" t="s">
        <v>321</v>
      </c>
      <c r="S115" t="s">
        <v>320</v>
      </c>
    </row>
    <row r="116" spans="1:19" x14ac:dyDescent="0.2">
      <c r="A116">
        <v>2009</v>
      </c>
      <c r="B116" s="11" t="s">
        <v>215</v>
      </c>
      <c r="C116" s="2">
        <v>616</v>
      </c>
      <c r="F116" s="3">
        <v>20.5</v>
      </c>
      <c r="G116">
        <v>33.799999999999997</v>
      </c>
      <c r="H116">
        <v>6.0949999999999998</v>
      </c>
      <c r="I116" s="4" t="s">
        <v>129</v>
      </c>
      <c r="J116" s="4" t="s">
        <v>300</v>
      </c>
      <c r="K116" s="11" t="s">
        <v>287</v>
      </c>
      <c r="P116" s="14">
        <v>40080.335416666669</v>
      </c>
      <c r="Q116" s="14" t="s">
        <v>319</v>
      </c>
      <c r="R116" t="s">
        <v>321</v>
      </c>
      <c r="S116" t="s">
        <v>320</v>
      </c>
    </row>
    <row r="117" spans="1:19" x14ac:dyDescent="0.2">
      <c r="A117">
        <v>2009</v>
      </c>
      <c r="B117" s="11" t="s">
        <v>216</v>
      </c>
      <c r="C117" s="2">
        <v>616</v>
      </c>
      <c r="F117" s="3">
        <v>23.5</v>
      </c>
      <c r="G117">
        <v>37.6</v>
      </c>
      <c r="H117">
        <v>6.2450000000000001</v>
      </c>
      <c r="I117" s="4" t="s">
        <v>129</v>
      </c>
      <c r="J117" s="4" t="s">
        <v>300</v>
      </c>
      <c r="K117" s="11" t="s">
        <v>287</v>
      </c>
      <c r="P117" s="14">
        <v>40080.408333333333</v>
      </c>
      <c r="Q117" s="14" t="s">
        <v>319</v>
      </c>
      <c r="R117" t="s">
        <v>321</v>
      </c>
      <c r="S117" t="s">
        <v>320</v>
      </c>
    </row>
    <row r="118" spans="1:19" x14ac:dyDescent="0.2">
      <c r="A118">
        <v>2009</v>
      </c>
      <c r="B118" s="11" t="s">
        <v>216</v>
      </c>
      <c r="C118" s="2">
        <v>616</v>
      </c>
      <c r="F118" s="3">
        <v>23.5</v>
      </c>
      <c r="G118">
        <v>37.799999999999997</v>
      </c>
      <c r="H118">
        <v>6.2229999999999999</v>
      </c>
      <c r="I118" s="4" t="s">
        <v>129</v>
      </c>
      <c r="J118" s="4" t="s">
        <v>300</v>
      </c>
      <c r="K118" s="11" t="s">
        <v>287</v>
      </c>
      <c r="P118" s="14">
        <v>40080.408333333333</v>
      </c>
      <c r="Q118" s="14" t="s">
        <v>319</v>
      </c>
      <c r="R118" t="s">
        <v>321</v>
      </c>
      <c r="S118" t="s">
        <v>320</v>
      </c>
    </row>
    <row r="119" spans="1:19" x14ac:dyDescent="0.2">
      <c r="A119">
        <v>2010</v>
      </c>
      <c r="B119" s="11" t="s">
        <v>226</v>
      </c>
      <c r="C119" s="2">
        <v>616</v>
      </c>
      <c r="F119" s="3">
        <v>22.2</v>
      </c>
      <c r="G119">
        <v>34.743202420000003</v>
      </c>
      <c r="H119">
        <v>5.9550000000000001</v>
      </c>
      <c r="I119" s="4" t="s">
        <v>129</v>
      </c>
      <c r="J119" s="4" t="s">
        <v>300</v>
      </c>
      <c r="K119" s="11" t="s">
        <v>290</v>
      </c>
      <c r="P119" s="14">
        <v>40381.322222222225</v>
      </c>
      <c r="Q119" s="14" t="s">
        <v>319</v>
      </c>
      <c r="R119" t="s">
        <v>321</v>
      </c>
      <c r="S119" t="s">
        <v>320</v>
      </c>
    </row>
    <row r="120" spans="1:19" x14ac:dyDescent="0.2">
      <c r="A120">
        <v>2010</v>
      </c>
      <c r="B120" s="11" t="s">
        <v>227</v>
      </c>
      <c r="C120" s="2">
        <v>616</v>
      </c>
      <c r="F120" s="3">
        <v>22.2</v>
      </c>
      <c r="G120">
        <v>36.505867010000003</v>
      </c>
      <c r="H120">
        <v>6.3949999999999996</v>
      </c>
      <c r="I120" s="4" t="s">
        <v>129</v>
      </c>
      <c r="J120" s="4" t="s">
        <v>300</v>
      </c>
      <c r="K120" s="11" t="s">
        <v>290</v>
      </c>
      <c r="P120" s="14">
        <v>40381.322916666664</v>
      </c>
      <c r="Q120" s="14" t="s">
        <v>319</v>
      </c>
      <c r="R120" t="s">
        <v>321</v>
      </c>
      <c r="S120" t="s">
        <v>320</v>
      </c>
    </row>
    <row r="121" spans="1:19" x14ac:dyDescent="0.2">
      <c r="A121">
        <v>2010</v>
      </c>
      <c r="B121" s="11" t="s">
        <v>230</v>
      </c>
      <c r="C121" s="2">
        <v>616</v>
      </c>
      <c r="F121" s="3">
        <v>23.3</v>
      </c>
      <c r="G121">
        <v>40.128410909999999</v>
      </c>
      <c r="H121">
        <v>6.9459999999999997</v>
      </c>
      <c r="I121" s="4" t="s">
        <v>129</v>
      </c>
      <c r="J121" s="4" t="s">
        <v>300</v>
      </c>
      <c r="K121" s="11" t="s">
        <v>292</v>
      </c>
      <c r="P121" s="14">
        <v>40391.427083333336</v>
      </c>
      <c r="Q121" s="14" t="s">
        <v>319</v>
      </c>
      <c r="R121" t="s">
        <v>321</v>
      </c>
      <c r="S121" t="s">
        <v>320</v>
      </c>
    </row>
    <row r="122" spans="1:19" x14ac:dyDescent="0.2">
      <c r="A122">
        <v>2010</v>
      </c>
      <c r="B122" s="11" t="s">
        <v>231</v>
      </c>
      <c r="C122" s="2">
        <v>616</v>
      </c>
      <c r="F122" s="3">
        <v>20.3</v>
      </c>
      <c r="G122">
        <v>32.402234640000003</v>
      </c>
      <c r="H122">
        <v>5.66</v>
      </c>
      <c r="I122" s="4" t="s">
        <v>129</v>
      </c>
      <c r="J122" s="4" t="s">
        <v>300</v>
      </c>
      <c r="K122" s="11" t="s">
        <v>292</v>
      </c>
      <c r="P122" s="14">
        <v>40392.334027777775</v>
      </c>
      <c r="Q122" s="14" t="s">
        <v>319</v>
      </c>
      <c r="R122" t="s">
        <v>321</v>
      </c>
      <c r="S122" t="s">
        <v>320</v>
      </c>
    </row>
    <row r="123" spans="1:19" x14ac:dyDescent="0.2">
      <c r="A123">
        <v>2010</v>
      </c>
      <c r="B123" s="11" t="s">
        <v>233</v>
      </c>
      <c r="C123" s="2">
        <v>616</v>
      </c>
      <c r="F123" s="3">
        <v>22</v>
      </c>
      <c r="G123">
        <v>38.243626059999997</v>
      </c>
      <c r="H123">
        <v>6.4619999999999997</v>
      </c>
      <c r="I123" s="4" t="s">
        <v>129</v>
      </c>
      <c r="J123" s="4" t="s">
        <v>300</v>
      </c>
      <c r="K123" s="11" t="s">
        <v>293</v>
      </c>
      <c r="P123" s="14">
        <v>40405.377083333333</v>
      </c>
      <c r="Q123" s="14" t="s">
        <v>319</v>
      </c>
      <c r="R123" t="s">
        <v>321</v>
      </c>
      <c r="S123" t="s">
        <v>320</v>
      </c>
    </row>
    <row r="124" spans="1:19" x14ac:dyDescent="0.2">
      <c r="A124" s="21">
        <v>2011</v>
      </c>
      <c r="B124" s="21" t="s">
        <v>342</v>
      </c>
      <c r="C124" s="27">
        <v>616</v>
      </c>
      <c r="D124" s="21"/>
      <c r="E124" s="21"/>
      <c r="F124" s="21">
        <v>21.7</v>
      </c>
      <c r="G124" s="22">
        <v>35.665294924554182</v>
      </c>
      <c r="H124" s="21">
        <v>6.077</v>
      </c>
      <c r="I124" s="21" t="s">
        <v>129</v>
      </c>
      <c r="J124" s="21" t="s">
        <v>300</v>
      </c>
      <c r="K124" s="28" t="s">
        <v>353</v>
      </c>
      <c r="L124" s="21"/>
      <c r="M124" s="21"/>
      <c r="N124" s="21"/>
      <c r="O124" s="21" t="s">
        <v>320</v>
      </c>
      <c r="P124" s="14">
        <v>40752.314583333333</v>
      </c>
      <c r="Q124" s="14" t="s">
        <v>319</v>
      </c>
      <c r="R124" s="21" t="s">
        <v>321</v>
      </c>
      <c r="S124" s="21" t="s">
        <v>320</v>
      </c>
    </row>
    <row r="125" spans="1:19" x14ac:dyDescent="0.2">
      <c r="A125" s="21">
        <v>2011</v>
      </c>
      <c r="B125" s="21" t="s">
        <v>342</v>
      </c>
      <c r="C125" s="27">
        <v>616</v>
      </c>
      <c r="D125" s="21"/>
      <c r="E125" s="21"/>
      <c r="F125" s="21">
        <v>21.7</v>
      </c>
      <c r="G125" s="22">
        <v>34.371643394199786</v>
      </c>
      <c r="H125" s="21">
        <v>5.71</v>
      </c>
      <c r="I125" s="21" t="s">
        <v>129</v>
      </c>
      <c r="J125" s="21" t="s">
        <v>300</v>
      </c>
      <c r="K125" s="28" t="s">
        <v>353</v>
      </c>
      <c r="L125" s="21"/>
      <c r="M125" s="21"/>
      <c r="N125" s="21"/>
      <c r="O125" s="21" t="s">
        <v>320</v>
      </c>
      <c r="P125" s="14">
        <v>40752.314583333333</v>
      </c>
      <c r="Q125" s="14" t="s">
        <v>319</v>
      </c>
      <c r="R125" s="21" t="s">
        <v>321</v>
      </c>
      <c r="S125" s="21" t="s">
        <v>320</v>
      </c>
    </row>
    <row r="126" spans="1:19" x14ac:dyDescent="0.2">
      <c r="A126" s="21">
        <v>2011</v>
      </c>
      <c r="B126" s="21" t="s">
        <v>343</v>
      </c>
      <c r="C126" s="27">
        <v>616</v>
      </c>
      <c r="D126" s="21"/>
      <c r="E126" s="21"/>
      <c r="F126" s="21">
        <v>24.3</v>
      </c>
      <c r="G126" s="22">
        <v>45.351473922902493</v>
      </c>
      <c r="H126" s="21">
        <v>7.7549999999999999</v>
      </c>
      <c r="I126" s="21" t="s">
        <v>129</v>
      </c>
      <c r="J126" s="21" t="s">
        <v>300</v>
      </c>
      <c r="K126" s="28" t="s">
        <v>352</v>
      </c>
      <c r="L126" s="21"/>
      <c r="M126" s="21"/>
      <c r="N126" s="28"/>
      <c r="O126" s="21" t="s">
        <v>320</v>
      </c>
      <c r="P126" s="14">
        <v>40766.692361111112</v>
      </c>
      <c r="Q126" s="14" t="s">
        <v>319</v>
      </c>
      <c r="R126" s="21" t="s">
        <v>321</v>
      </c>
      <c r="S126" s="21" t="s">
        <v>320</v>
      </c>
    </row>
    <row r="127" spans="1:19" x14ac:dyDescent="0.2">
      <c r="A127" s="21">
        <v>2011</v>
      </c>
      <c r="B127" s="21" t="s">
        <v>344</v>
      </c>
      <c r="C127" s="27">
        <v>616</v>
      </c>
      <c r="D127" s="21"/>
      <c r="E127" s="21"/>
      <c r="F127" s="21">
        <v>24.3</v>
      </c>
      <c r="G127" s="22">
        <v>44.289044289044291</v>
      </c>
      <c r="H127" s="21">
        <v>7.1310000000000002</v>
      </c>
      <c r="I127" s="21" t="s">
        <v>129</v>
      </c>
      <c r="J127" s="21" t="s">
        <v>300</v>
      </c>
      <c r="K127" s="28" t="s">
        <v>352</v>
      </c>
      <c r="L127" s="21"/>
      <c r="M127" s="21"/>
      <c r="N127" s="21"/>
      <c r="O127" s="21" t="s">
        <v>320</v>
      </c>
      <c r="P127" s="14">
        <v>40766.696527777778</v>
      </c>
      <c r="Q127" s="14" t="s">
        <v>319</v>
      </c>
      <c r="R127" s="21" t="s">
        <v>321</v>
      </c>
      <c r="S127" s="21" t="s">
        <v>320</v>
      </c>
    </row>
    <row r="128" spans="1:19" x14ac:dyDescent="0.2">
      <c r="A128" s="21">
        <v>2011</v>
      </c>
      <c r="B128" s="21" t="s">
        <v>345</v>
      </c>
      <c r="C128" s="27">
        <v>616</v>
      </c>
      <c r="D128" s="21"/>
      <c r="E128" s="21"/>
      <c r="F128" s="21">
        <v>24.3</v>
      </c>
      <c r="G128" s="22">
        <v>42</v>
      </c>
      <c r="H128" s="21">
        <v>7.4139999999999997</v>
      </c>
      <c r="I128" s="21" t="s">
        <v>129</v>
      </c>
      <c r="J128" s="21" t="s">
        <v>300</v>
      </c>
      <c r="K128" s="28" t="s">
        <v>352</v>
      </c>
      <c r="L128" s="21"/>
      <c r="M128" s="21"/>
      <c r="N128" s="21"/>
      <c r="O128" s="21" t="s">
        <v>320</v>
      </c>
      <c r="P128" s="14">
        <v>40766.697916666664</v>
      </c>
      <c r="Q128" s="14" t="s">
        <v>319</v>
      </c>
      <c r="R128" s="21" t="s">
        <v>321</v>
      </c>
      <c r="S128" s="21" t="s">
        <v>320</v>
      </c>
    </row>
    <row r="129" spans="1:35" x14ac:dyDescent="0.2">
      <c r="A129">
        <v>1995</v>
      </c>
      <c r="B129" s="11" t="s">
        <v>146</v>
      </c>
      <c r="C129" s="2">
        <v>616</v>
      </c>
      <c r="D129" t="s">
        <v>254</v>
      </c>
      <c r="F129" s="3">
        <v>22</v>
      </c>
      <c r="G129">
        <v>38.46</v>
      </c>
      <c r="H129">
        <v>6.83</v>
      </c>
      <c r="I129" s="4" t="s">
        <v>129</v>
      </c>
      <c r="J129" s="4" t="s">
        <v>300</v>
      </c>
      <c r="K129" s="11" t="s">
        <v>272</v>
      </c>
      <c r="L129" s="14">
        <v>34962</v>
      </c>
      <c r="O129" s="4" t="s">
        <v>320</v>
      </c>
      <c r="P129" s="14">
        <v>34962</v>
      </c>
      <c r="S129" t="s">
        <v>320</v>
      </c>
    </row>
    <row r="130" spans="1:35" x14ac:dyDescent="0.2">
      <c r="A130">
        <v>1995</v>
      </c>
      <c r="B130" s="11" t="s">
        <v>148</v>
      </c>
      <c r="C130" s="2">
        <v>616</v>
      </c>
      <c r="D130" t="s">
        <v>255</v>
      </c>
      <c r="F130" s="3">
        <v>22</v>
      </c>
      <c r="G130">
        <v>41.28</v>
      </c>
      <c r="H130">
        <v>6.8</v>
      </c>
      <c r="I130" s="4" t="s">
        <v>129</v>
      </c>
      <c r="J130" s="4" t="s">
        <v>300</v>
      </c>
      <c r="K130" s="11" t="s">
        <v>272</v>
      </c>
      <c r="L130" s="14">
        <v>34962</v>
      </c>
      <c r="O130" s="4" t="s">
        <v>320</v>
      </c>
      <c r="P130" s="14">
        <v>34962</v>
      </c>
      <c r="S130" t="s">
        <v>320</v>
      </c>
    </row>
    <row r="131" spans="1:35" x14ac:dyDescent="0.2">
      <c r="A131">
        <v>1995</v>
      </c>
      <c r="B131" s="11" t="s">
        <v>149</v>
      </c>
      <c r="C131" s="2">
        <v>616</v>
      </c>
      <c r="D131" t="s">
        <v>256</v>
      </c>
      <c r="F131" s="3">
        <v>22</v>
      </c>
      <c r="G131">
        <v>46.38</v>
      </c>
      <c r="H131">
        <v>7.9</v>
      </c>
      <c r="I131" s="4" t="s">
        <v>129</v>
      </c>
      <c r="J131" s="4" t="s">
        <v>300</v>
      </c>
      <c r="K131" s="11" t="s">
        <v>272</v>
      </c>
      <c r="L131" s="14">
        <v>34962</v>
      </c>
      <c r="O131" s="4" t="s">
        <v>320</v>
      </c>
      <c r="P131" s="14">
        <v>34962</v>
      </c>
      <c r="S131" t="s">
        <v>320</v>
      </c>
    </row>
    <row r="132" spans="1:35" x14ac:dyDescent="0.2">
      <c r="A132">
        <v>1991</v>
      </c>
      <c r="B132" s="11" t="s">
        <v>139</v>
      </c>
      <c r="C132" s="2">
        <v>616</v>
      </c>
      <c r="F132" s="3">
        <v>25</v>
      </c>
      <c r="G132">
        <v>46.1</v>
      </c>
      <c r="H132">
        <v>7.83</v>
      </c>
      <c r="I132" s="4" t="s">
        <v>129</v>
      </c>
      <c r="J132" s="4" t="s">
        <v>300</v>
      </c>
      <c r="K132" s="11" t="s">
        <v>272</v>
      </c>
      <c r="P132" s="14">
        <v>33485</v>
      </c>
      <c r="Q132" s="14" t="s">
        <v>319</v>
      </c>
      <c r="S132" t="s">
        <v>320</v>
      </c>
    </row>
    <row r="133" spans="1:35" x14ac:dyDescent="0.2">
      <c r="A133">
        <v>1995</v>
      </c>
      <c r="B133" s="11" t="s">
        <v>143</v>
      </c>
      <c r="C133" s="2">
        <v>616</v>
      </c>
      <c r="F133" s="3">
        <v>24</v>
      </c>
      <c r="G133">
        <v>51.9</v>
      </c>
      <c r="H133">
        <v>8.0500000000000007</v>
      </c>
      <c r="I133" s="4" t="s">
        <v>129</v>
      </c>
      <c r="J133" s="4" t="s">
        <v>300</v>
      </c>
      <c r="K133" s="11" t="s">
        <v>272</v>
      </c>
      <c r="P133" s="14">
        <v>34961</v>
      </c>
      <c r="Q133" s="14" t="s">
        <v>319</v>
      </c>
      <c r="S133" t="s">
        <v>320</v>
      </c>
    </row>
    <row r="134" spans="1:35" x14ac:dyDescent="0.2">
      <c r="A134">
        <v>1995</v>
      </c>
      <c r="B134" s="11" t="s">
        <v>144</v>
      </c>
      <c r="C134" s="2">
        <v>616</v>
      </c>
      <c r="F134" s="3">
        <v>24</v>
      </c>
      <c r="G134">
        <v>47.66</v>
      </c>
      <c r="H134">
        <v>7.82</v>
      </c>
      <c r="I134" s="4" t="s">
        <v>129</v>
      </c>
      <c r="J134" s="4" t="s">
        <v>300</v>
      </c>
      <c r="K134" s="11" t="s">
        <v>272</v>
      </c>
      <c r="P134" s="14">
        <v>34961</v>
      </c>
      <c r="Q134" s="14" t="s">
        <v>319</v>
      </c>
      <c r="S134" t="s">
        <v>320</v>
      </c>
    </row>
    <row r="135" spans="1:35" x14ac:dyDescent="0.2">
      <c r="A135">
        <v>1995</v>
      </c>
      <c r="B135" s="11" t="s">
        <v>145</v>
      </c>
      <c r="C135" s="2">
        <v>616</v>
      </c>
      <c r="F135" s="3">
        <v>21</v>
      </c>
      <c r="G135">
        <v>32.57</v>
      </c>
      <c r="H135">
        <v>5.91</v>
      </c>
      <c r="I135" s="4" t="s">
        <v>129</v>
      </c>
      <c r="J135" s="4" t="s">
        <v>300</v>
      </c>
      <c r="K135" s="11" t="s">
        <v>272</v>
      </c>
      <c r="P135" s="14">
        <v>34961</v>
      </c>
      <c r="Q135" s="14" t="s">
        <v>319</v>
      </c>
      <c r="S135" t="s">
        <v>320</v>
      </c>
    </row>
    <row r="136" spans="1:35" x14ac:dyDescent="0.2">
      <c r="A136">
        <v>1995</v>
      </c>
      <c r="B136" s="11" t="s">
        <v>147</v>
      </c>
      <c r="C136" s="2">
        <v>616</v>
      </c>
      <c r="F136" s="3">
        <v>22</v>
      </c>
      <c r="G136">
        <v>40.17</v>
      </c>
      <c r="H136">
        <v>6.7</v>
      </c>
      <c r="I136" s="4" t="s">
        <v>129</v>
      </c>
      <c r="J136" s="4" t="s">
        <v>300</v>
      </c>
      <c r="K136" s="11" t="s">
        <v>272</v>
      </c>
      <c r="P136" s="14">
        <v>34962</v>
      </c>
      <c r="Q136" s="14" t="s">
        <v>319</v>
      </c>
      <c r="S136" t="s">
        <v>320</v>
      </c>
    </row>
    <row r="137" spans="1:35" x14ac:dyDescent="0.2">
      <c r="A137">
        <v>1996</v>
      </c>
      <c r="B137" s="11" t="s">
        <v>173</v>
      </c>
      <c r="C137" s="2">
        <v>616</v>
      </c>
      <c r="F137" s="3">
        <v>18.25</v>
      </c>
      <c r="G137">
        <v>28.34</v>
      </c>
      <c r="H137">
        <v>5.48</v>
      </c>
      <c r="I137" s="4" t="s">
        <v>129</v>
      </c>
      <c r="J137" s="4" t="s">
        <v>300</v>
      </c>
      <c r="K137" s="11" t="s">
        <v>276</v>
      </c>
      <c r="P137" s="14">
        <v>35368</v>
      </c>
      <c r="Q137" s="14" t="s">
        <v>319</v>
      </c>
      <c r="S137" t="s">
        <v>320</v>
      </c>
    </row>
    <row r="138" spans="1:35" s="21" customFormat="1" x14ac:dyDescent="0.2">
      <c r="A138">
        <v>2008</v>
      </c>
      <c r="B138" s="11" t="s">
        <v>189</v>
      </c>
      <c r="C138" s="26">
        <v>616</v>
      </c>
      <c r="D138"/>
      <c r="E138"/>
      <c r="F138" s="3">
        <v>19</v>
      </c>
      <c r="G138">
        <v>28.1</v>
      </c>
      <c r="H138">
        <v>5.008</v>
      </c>
      <c r="I138" s="4" t="s">
        <v>129</v>
      </c>
      <c r="J138" s="4" t="s">
        <v>300</v>
      </c>
      <c r="K138" s="11" t="s">
        <v>278</v>
      </c>
      <c r="M138"/>
      <c r="N138"/>
      <c r="O138"/>
      <c r="P138" s="14">
        <v>39665.311111111114</v>
      </c>
      <c r="Q138" s="14" t="s">
        <v>319</v>
      </c>
      <c r="R138"/>
      <c r="S138" t="s">
        <v>320</v>
      </c>
      <c r="T138"/>
      <c r="AD138" s="22"/>
      <c r="AG138" s="24"/>
      <c r="AH138" s="25"/>
      <c r="AI138" s="25"/>
    </row>
    <row r="139" spans="1:35" s="21" customFormat="1" x14ac:dyDescent="0.2">
      <c r="A139">
        <v>2008</v>
      </c>
      <c r="B139" s="11" t="s">
        <v>190</v>
      </c>
      <c r="C139" s="26">
        <v>616</v>
      </c>
      <c r="D139"/>
      <c r="E139"/>
      <c r="F139" s="3">
        <v>19</v>
      </c>
      <c r="G139">
        <v>28</v>
      </c>
      <c r="H139">
        <v>5.3310000000000004</v>
      </c>
      <c r="I139" s="4" t="s">
        <v>129</v>
      </c>
      <c r="J139" s="4" t="s">
        <v>300</v>
      </c>
      <c r="K139" s="11" t="s">
        <v>279</v>
      </c>
      <c r="M139"/>
      <c r="N139"/>
      <c r="O139"/>
      <c r="P139" s="14">
        <v>39665.322916666664</v>
      </c>
      <c r="Q139" s="14" t="s">
        <v>319</v>
      </c>
      <c r="R139"/>
      <c r="S139" t="s">
        <v>320</v>
      </c>
      <c r="T139"/>
      <c r="AD139" s="22"/>
      <c r="AG139" s="24"/>
      <c r="AH139" s="25"/>
      <c r="AI139" s="25"/>
    </row>
    <row r="140" spans="1:35" s="21" customFormat="1" x14ac:dyDescent="0.2">
      <c r="A140">
        <v>2008</v>
      </c>
      <c r="B140" s="11" t="s">
        <v>190</v>
      </c>
      <c r="C140" s="26">
        <v>616</v>
      </c>
      <c r="D140"/>
      <c r="E140"/>
      <c r="F140" s="3">
        <v>19</v>
      </c>
      <c r="G140">
        <v>29.8</v>
      </c>
      <c r="H140">
        <v>5.5250000000000004</v>
      </c>
      <c r="I140" s="4" t="s">
        <v>129</v>
      </c>
      <c r="J140" s="4" t="s">
        <v>300</v>
      </c>
      <c r="K140" s="11" t="s">
        <v>279</v>
      </c>
      <c r="M140"/>
      <c r="N140"/>
      <c r="O140"/>
      <c r="P140" s="14">
        <v>39665.322916666664</v>
      </c>
      <c r="Q140" s="14" t="s">
        <v>319</v>
      </c>
      <c r="R140"/>
      <c r="S140" t="s">
        <v>320</v>
      </c>
      <c r="T140"/>
      <c r="AD140" s="22"/>
      <c r="AG140" s="24"/>
      <c r="AH140" s="25"/>
      <c r="AI140" s="25"/>
    </row>
    <row r="141" spans="1:35" s="21" customFormat="1" x14ac:dyDescent="0.2">
      <c r="A141">
        <v>2008</v>
      </c>
      <c r="B141" s="11" t="s">
        <v>191</v>
      </c>
      <c r="C141" s="26">
        <v>616</v>
      </c>
      <c r="D141"/>
      <c r="E141"/>
      <c r="F141" s="3">
        <v>23</v>
      </c>
      <c r="G141">
        <v>37.6</v>
      </c>
      <c r="H141">
        <v>5.9939999999999998</v>
      </c>
      <c r="I141" s="4" t="s">
        <v>129</v>
      </c>
      <c r="J141" s="4" t="s">
        <v>300</v>
      </c>
      <c r="K141" s="11" t="s">
        <v>279</v>
      </c>
      <c r="M141"/>
      <c r="N141"/>
      <c r="O141"/>
      <c r="P141" s="14">
        <v>39666.324999999997</v>
      </c>
      <c r="Q141" s="14" t="s">
        <v>319</v>
      </c>
      <c r="R141"/>
      <c r="S141" t="s">
        <v>320</v>
      </c>
      <c r="T141"/>
      <c r="AD141" s="22"/>
      <c r="AG141" s="24"/>
      <c r="AH141" s="25"/>
      <c r="AI141" s="25"/>
    </row>
    <row r="142" spans="1:35" s="21" customFormat="1" x14ac:dyDescent="0.2">
      <c r="A142">
        <v>2008</v>
      </c>
      <c r="B142" s="11" t="s">
        <v>192</v>
      </c>
      <c r="C142" s="26">
        <v>616</v>
      </c>
      <c r="D142"/>
      <c r="E142"/>
      <c r="F142" s="3">
        <v>18</v>
      </c>
      <c r="G142">
        <v>26.5</v>
      </c>
      <c r="H142">
        <v>5.4409999999999998</v>
      </c>
      <c r="I142" s="4" t="s">
        <v>129</v>
      </c>
      <c r="J142" s="4" t="s">
        <v>300</v>
      </c>
      <c r="K142" s="11" t="s">
        <v>279</v>
      </c>
      <c r="M142"/>
      <c r="N142"/>
      <c r="O142"/>
      <c r="P142" s="14">
        <v>39667.31527777778</v>
      </c>
      <c r="Q142" s="14" t="s">
        <v>319</v>
      </c>
      <c r="R142"/>
      <c r="S142" t="s">
        <v>320</v>
      </c>
      <c r="T142"/>
      <c r="AD142" s="22"/>
      <c r="AG142" s="24"/>
      <c r="AH142" s="25"/>
      <c r="AI142" s="25"/>
    </row>
    <row r="143" spans="1:35" s="21" customFormat="1" x14ac:dyDescent="0.2">
      <c r="A143">
        <v>2008</v>
      </c>
      <c r="B143" s="11" t="s">
        <v>192</v>
      </c>
      <c r="C143" s="26">
        <v>616</v>
      </c>
      <c r="D143"/>
      <c r="E143"/>
      <c r="F143" s="3">
        <v>18</v>
      </c>
      <c r="G143">
        <v>27.7</v>
      </c>
      <c r="H143">
        <v>5.4139999999999997</v>
      </c>
      <c r="I143" s="4" t="s">
        <v>129</v>
      </c>
      <c r="J143" s="4" t="s">
        <v>300</v>
      </c>
      <c r="K143" s="11" t="s">
        <v>279</v>
      </c>
      <c r="M143"/>
      <c r="N143"/>
      <c r="O143"/>
      <c r="P143" s="14">
        <v>39667.31527777778</v>
      </c>
      <c r="Q143" s="14" t="s">
        <v>319</v>
      </c>
      <c r="R143"/>
      <c r="S143" t="s">
        <v>320</v>
      </c>
      <c r="AD143" s="22"/>
      <c r="AG143" s="24"/>
      <c r="AH143" s="25"/>
      <c r="AI143" s="25"/>
    </row>
    <row r="144" spans="1:35" s="21" customFormat="1" x14ac:dyDescent="0.2">
      <c r="A144">
        <v>2008</v>
      </c>
      <c r="B144" s="11" t="s">
        <v>192</v>
      </c>
      <c r="C144" s="26">
        <v>616</v>
      </c>
      <c r="D144"/>
      <c r="E144"/>
      <c r="F144" s="3">
        <v>18</v>
      </c>
      <c r="G144">
        <v>28.3</v>
      </c>
      <c r="H144">
        <v>5.9089999999999998</v>
      </c>
      <c r="I144" s="4" t="s">
        <v>129</v>
      </c>
      <c r="J144" s="4" t="s">
        <v>300</v>
      </c>
      <c r="K144" s="11" t="s">
        <v>279</v>
      </c>
      <c r="M144"/>
      <c r="N144"/>
      <c r="O144"/>
      <c r="P144" s="14">
        <v>39667.31527777778</v>
      </c>
      <c r="Q144" s="14" t="s">
        <v>319</v>
      </c>
      <c r="R144"/>
      <c r="S144" t="s">
        <v>320</v>
      </c>
      <c r="AD144" s="22"/>
      <c r="AG144" s="24"/>
      <c r="AH144" s="25"/>
      <c r="AI144" s="25"/>
    </row>
    <row r="145" spans="1:35" s="21" customFormat="1" x14ac:dyDescent="0.2">
      <c r="A145">
        <v>2009</v>
      </c>
      <c r="B145" s="11" t="s">
        <v>203</v>
      </c>
      <c r="C145" s="26">
        <v>616</v>
      </c>
      <c r="D145"/>
      <c r="E145"/>
      <c r="F145" s="3">
        <v>24</v>
      </c>
      <c r="G145">
        <v>42.9</v>
      </c>
      <c r="H145">
        <v>7.3090000000000002</v>
      </c>
      <c r="I145" s="4" t="s">
        <v>129</v>
      </c>
      <c r="J145" s="4" t="s">
        <v>300</v>
      </c>
      <c r="K145" s="11" t="s">
        <v>284</v>
      </c>
      <c r="M145"/>
      <c r="N145"/>
      <c r="O145"/>
      <c r="P145" s="14">
        <v>40071.644444444442</v>
      </c>
      <c r="Q145" s="14" t="s">
        <v>319</v>
      </c>
      <c r="R145"/>
      <c r="S145" t="s">
        <v>320</v>
      </c>
      <c r="AD145" s="22"/>
      <c r="AG145" s="24"/>
      <c r="AH145" s="25"/>
      <c r="AI145" s="25"/>
    </row>
    <row r="146" spans="1:35" s="21" customFormat="1" x14ac:dyDescent="0.2">
      <c r="A146">
        <v>2009</v>
      </c>
      <c r="B146" s="11" t="s">
        <v>204</v>
      </c>
      <c r="C146" s="26">
        <v>616</v>
      </c>
      <c r="D146"/>
      <c r="E146"/>
      <c r="F146" s="3">
        <v>24</v>
      </c>
      <c r="G146">
        <v>37.5</v>
      </c>
      <c r="H146">
        <v>6.4859999999999998</v>
      </c>
      <c r="I146" s="4" t="s">
        <v>129</v>
      </c>
      <c r="J146" s="4" t="s">
        <v>300</v>
      </c>
      <c r="K146" s="11" t="s">
        <v>285</v>
      </c>
      <c r="M146"/>
      <c r="N146"/>
      <c r="O146"/>
      <c r="P146" s="14">
        <v>40071.65</v>
      </c>
      <c r="Q146" s="14" t="s">
        <v>319</v>
      </c>
      <c r="R146"/>
      <c r="S146" t="s">
        <v>320</v>
      </c>
      <c r="AD146" s="22"/>
      <c r="AG146" s="24"/>
      <c r="AH146" s="25"/>
      <c r="AI146" s="25"/>
    </row>
    <row r="147" spans="1:35" s="21" customFormat="1" x14ac:dyDescent="0.2">
      <c r="A147">
        <v>2009</v>
      </c>
      <c r="B147" s="11" t="s">
        <v>205</v>
      </c>
      <c r="C147" s="26">
        <v>616</v>
      </c>
      <c r="D147"/>
      <c r="E147"/>
      <c r="F147" s="3">
        <v>24</v>
      </c>
      <c r="G147">
        <v>39</v>
      </c>
      <c r="H147">
        <v>6.258</v>
      </c>
      <c r="I147" s="4" t="s">
        <v>129</v>
      </c>
      <c r="J147" s="4" t="s">
        <v>300</v>
      </c>
      <c r="K147" s="11" t="s">
        <v>285</v>
      </c>
      <c r="M147"/>
      <c r="N147"/>
      <c r="O147"/>
      <c r="P147" s="14">
        <v>40071.652777777781</v>
      </c>
      <c r="Q147" s="14" t="s">
        <v>319</v>
      </c>
      <c r="R147"/>
      <c r="S147" t="s">
        <v>320</v>
      </c>
      <c r="AD147" s="22"/>
      <c r="AG147" s="24"/>
      <c r="AH147" s="25"/>
      <c r="AI147" s="25"/>
    </row>
    <row r="148" spans="1:35" s="21" customFormat="1" x14ac:dyDescent="0.2">
      <c r="A148">
        <v>2009</v>
      </c>
      <c r="B148" s="11" t="s">
        <v>206</v>
      </c>
      <c r="C148" s="26">
        <v>616</v>
      </c>
      <c r="D148" t="s">
        <v>262</v>
      </c>
      <c r="E148"/>
      <c r="F148" s="3">
        <v>24</v>
      </c>
      <c r="G148">
        <v>38.6</v>
      </c>
      <c r="H148">
        <v>6.4320000000000004</v>
      </c>
      <c r="I148" s="4" t="s">
        <v>129</v>
      </c>
      <c r="J148" s="4" t="s">
        <v>300</v>
      </c>
      <c r="K148" s="11" t="s">
        <v>285</v>
      </c>
      <c r="M148"/>
      <c r="N148"/>
      <c r="O148"/>
      <c r="P148" s="14">
        <v>40071.65625</v>
      </c>
      <c r="Q148" s="14" t="s">
        <v>319</v>
      </c>
      <c r="R148"/>
      <c r="S148" t="s">
        <v>320</v>
      </c>
      <c r="AD148" s="22"/>
      <c r="AG148" s="24"/>
      <c r="AH148" s="25"/>
      <c r="AI148" s="25"/>
    </row>
    <row r="149" spans="1:35" s="21" customFormat="1" x14ac:dyDescent="0.2">
      <c r="A149">
        <v>2009</v>
      </c>
      <c r="B149" s="11" t="s">
        <v>207</v>
      </c>
      <c r="C149" s="26">
        <v>616</v>
      </c>
      <c r="D149"/>
      <c r="E149"/>
      <c r="F149" s="3">
        <v>24</v>
      </c>
      <c r="G149">
        <v>37.700000000000003</v>
      </c>
      <c r="H149">
        <v>5.7939999999999996</v>
      </c>
      <c r="I149" s="4" t="s">
        <v>129</v>
      </c>
      <c r="J149" s="4" t="s">
        <v>300</v>
      </c>
      <c r="K149" s="11" t="s">
        <v>285</v>
      </c>
      <c r="M149"/>
      <c r="N149"/>
      <c r="O149"/>
      <c r="P149" s="14">
        <v>40071.670138888891</v>
      </c>
      <c r="Q149" s="14" t="s">
        <v>319</v>
      </c>
      <c r="R149"/>
      <c r="S149" t="s">
        <v>320</v>
      </c>
      <c r="AD149" s="22"/>
      <c r="AG149" s="24"/>
      <c r="AH149" s="25"/>
      <c r="AI149" s="25"/>
    </row>
    <row r="150" spans="1:35" x14ac:dyDescent="0.2">
      <c r="A150">
        <v>2009</v>
      </c>
      <c r="B150" s="11" t="s">
        <v>208</v>
      </c>
      <c r="C150" s="2">
        <v>616</v>
      </c>
      <c r="F150" s="3">
        <v>24</v>
      </c>
      <c r="G150">
        <v>35.9</v>
      </c>
      <c r="H150">
        <v>6.2519999999999998</v>
      </c>
      <c r="I150" s="4" t="s">
        <v>129</v>
      </c>
      <c r="J150" s="4" t="s">
        <v>300</v>
      </c>
      <c r="K150" s="11" t="s">
        <v>285</v>
      </c>
      <c r="P150" s="14">
        <v>40071.673611111109</v>
      </c>
      <c r="Q150" s="14" t="s">
        <v>319</v>
      </c>
      <c r="S150" t="s">
        <v>320</v>
      </c>
      <c r="T150" s="21"/>
    </row>
    <row r="151" spans="1:35" x14ac:dyDescent="0.2">
      <c r="A151">
        <v>2009</v>
      </c>
      <c r="B151" s="11" t="s">
        <v>217</v>
      </c>
      <c r="C151" s="2">
        <v>616</v>
      </c>
      <c r="F151" s="3">
        <v>25</v>
      </c>
      <c r="G151">
        <v>40.299999999999997</v>
      </c>
      <c r="H151">
        <v>7.4370000000000003</v>
      </c>
      <c r="I151" s="4" t="s">
        <v>129</v>
      </c>
      <c r="J151" s="4" t="s">
        <v>300</v>
      </c>
      <c r="K151" s="11" t="s">
        <v>287</v>
      </c>
      <c r="P151" s="14">
        <v>40080.464583333334</v>
      </c>
      <c r="Q151" s="14" t="s">
        <v>319</v>
      </c>
      <c r="S151" t="s">
        <v>320</v>
      </c>
      <c r="T151" s="21"/>
    </row>
    <row r="152" spans="1:35" x14ac:dyDescent="0.2">
      <c r="A152">
        <v>2009</v>
      </c>
      <c r="B152" s="11" t="s">
        <v>217</v>
      </c>
      <c r="C152" s="2">
        <v>616</v>
      </c>
      <c r="F152" s="3">
        <v>25</v>
      </c>
      <c r="G152">
        <v>41.4</v>
      </c>
      <c r="H152">
        <v>6.8239999999999998</v>
      </c>
      <c r="I152" s="4" t="s">
        <v>129</v>
      </c>
      <c r="J152" s="4" t="s">
        <v>300</v>
      </c>
      <c r="K152" s="11" t="s">
        <v>287</v>
      </c>
      <c r="P152" s="14">
        <v>40080.464583333334</v>
      </c>
      <c r="Q152" s="14" t="s">
        <v>319</v>
      </c>
      <c r="S152" t="s">
        <v>320</v>
      </c>
      <c r="T152" s="21"/>
    </row>
    <row r="153" spans="1:35" x14ac:dyDescent="0.2">
      <c r="A153">
        <v>2009</v>
      </c>
      <c r="B153" s="11" t="s">
        <v>217</v>
      </c>
      <c r="C153" s="2">
        <v>616</v>
      </c>
      <c r="F153" s="3">
        <v>25</v>
      </c>
      <c r="G153">
        <v>46.6</v>
      </c>
      <c r="H153">
        <v>7.51</v>
      </c>
      <c r="I153" s="4" t="s">
        <v>129</v>
      </c>
      <c r="J153" s="4" t="s">
        <v>300</v>
      </c>
      <c r="K153" s="11" t="s">
        <v>287</v>
      </c>
      <c r="P153" s="14">
        <v>40080.464583333334</v>
      </c>
      <c r="Q153" s="14" t="s">
        <v>319</v>
      </c>
      <c r="S153" t="s">
        <v>320</v>
      </c>
      <c r="T153" s="21"/>
    </row>
    <row r="154" spans="1:35" x14ac:dyDescent="0.2">
      <c r="A154">
        <v>2009</v>
      </c>
      <c r="B154" s="11" t="s">
        <v>218</v>
      </c>
      <c r="C154" s="2">
        <v>616</v>
      </c>
      <c r="F154" s="3">
        <v>26</v>
      </c>
      <c r="G154">
        <v>45.6</v>
      </c>
      <c r="H154">
        <v>8.1120000000000001</v>
      </c>
      <c r="I154" s="4" t="s">
        <v>129</v>
      </c>
      <c r="J154" s="4" t="s">
        <v>300</v>
      </c>
      <c r="K154" s="11" t="s">
        <v>287</v>
      </c>
      <c r="P154" s="14">
        <v>40080.546527777777</v>
      </c>
      <c r="Q154" s="14" t="s">
        <v>319</v>
      </c>
      <c r="S154" t="s">
        <v>320</v>
      </c>
      <c r="T154" s="21"/>
    </row>
    <row r="155" spans="1:35" x14ac:dyDescent="0.2">
      <c r="A155">
        <v>2009</v>
      </c>
      <c r="B155" s="11" t="s">
        <v>218</v>
      </c>
      <c r="C155" s="2">
        <v>616</v>
      </c>
      <c r="F155" s="3">
        <v>26</v>
      </c>
      <c r="G155">
        <v>45.3</v>
      </c>
      <c r="H155">
        <v>7.4379999999999997</v>
      </c>
      <c r="I155" s="4" t="s">
        <v>129</v>
      </c>
      <c r="J155" s="4" t="s">
        <v>300</v>
      </c>
      <c r="K155" s="11" t="s">
        <v>287</v>
      </c>
      <c r="P155" s="14">
        <v>40080.546527777777</v>
      </c>
      <c r="Q155" s="14" t="s">
        <v>319</v>
      </c>
      <c r="S155" t="s">
        <v>320</v>
      </c>
    </row>
    <row r="156" spans="1:35" x14ac:dyDescent="0.2">
      <c r="A156">
        <v>2009</v>
      </c>
      <c r="B156" s="11" t="s">
        <v>221</v>
      </c>
      <c r="C156" s="2">
        <v>616</v>
      </c>
      <c r="F156" s="3">
        <v>27</v>
      </c>
      <c r="G156">
        <v>46.7</v>
      </c>
      <c r="H156">
        <v>7.4489999999999998</v>
      </c>
      <c r="I156" s="4" t="s">
        <v>129</v>
      </c>
      <c r="J156" s="4" t="s">
        <v>300</v>
      </c>
      <c r="K156" s="11" t="s">
        <v>287</v>
      </c>
      <c r="P156" s="14">
        <v>40080.558333333334</v>
      </c>
      <c r="Q156" s="14" t="s">
        <v>319</v>
      </c>
      <c r="S156" t="s">
        <v>320</v>
      </c>
    </row>
    <row r="157" spans="1:35" x14ac:dyDescent="0.2">
      <c r="A157">
        <v>2009</v>
      </c>
      <c r="B157" s="11" t="s">
        <v>222</v>
      </c>
      <c r="C157" s="2">
        <v>616</v>
      </c>
      <c r="F157" s="3">
        <v>27</v>
      </c>
      <c r="G157">
        <v>45.5</v>
      </c>
      <c r="H157">
        <v>7.4580000000000002</v>
      </c>
      <c r="I157" s="4" t="s">
        <v>129</v>
      </c>
      <c r="J157" s="4" t="s">
        <v>300</v>
      </c>
      <c r="K157" s="11" t="s">
        <v>284</v>
      </c>
      <c r="P157" s="14">
        <v>40080.67083333333</v>
      </c>
      <c r="Q157" s="14" t="s">
        <v>319</v>
      </c>
      <c r="S157" t="s">
        <v>320</v>
      </c>
    </row>
    <row r="158" spans="1:35" x14ac:dyDescent="0.2">
      <c r="A158">
        <v>2009</v>
      </c>
      <c r="B158" s="11" t="s">
        <v>222</v>
      </c>
      <c r="C158" s="2">
        <v>616</v>
      </c>
      <c r="F158" s="3">
        <v>27</v>
      </c>
      <c r="G158">
        <v>46.4</v>
      </c>
      <c r="H158">
        <v>7.2670000000000003</v>
      </c>
      <c r="I158" s="4" t="s">
        <v>129</v>
      </c>
      <c r="J158" s="4" t="s">
        <v>300</v>
      </c>
      <c r="K158" s="11" t="s">
        <v>284</v>
      </c>
      <c r="P158" s="14">
        <v>40080.67083333333</v>
      </c>
      <c r="Q158" s="14" t="s">
        <v>319</v>
      </c>
      <c r="S158" t="s">
        <v>320</v>
      </c>
    </row>
    <row r="159" spans="1:35" ht="12.75" customHeight="1" x14ac:dyDescent="0.2">
      <c r="A159" s="7">
        <v>1965</v>
      </c>
      <c r="B159" s="8">
        <v>617</v>
      </c>
      <c r="C159" s="7">
        <v>616</v>
      </c>
      <c r="D159" s="7">
        <v>28</v>
      </c>
      <c r="E159" s="8" t="s">
        <v>16</v>
      </c>
      <c r="F159" s="7">
        <v>26.8</v>
      </c>
      <c r="G159" s="7">
        <v>42.7</v>
      </c>
      <c r="H159" s="7">
        <v>6.8</v>
      </c>
      <c r="I159" s="8" t="s">
        <v>49</v>
      </c>
      <c r="J159" s="8" t="s">
        <v>89</v>
      </c>
      <c r="K159" s="8" t="s">
        <v>90</v>
      </c>
      <c r="L159" s="15">
        <v>23985</v>
      </c>
      <c r="M159" s="7">
        <v>0</v>
      </c>
      <c r="N159" s="8" t="s">
        <v>91</v>
      </c>
      <c r="O159" s="8" t="s">
        <v>21</v>
      </c>
      <c r="P159" s="15">
        <v>23985</v>
      </c>
      <c r="Q159" s="8" t="s">
        <v>16</v>
      </c>
      <c r="R159" s="8" t="s">
        <v>26</v>
      </c>
      <c r="S159" s="6" t="s">
        <v>21</v>
      </c>
      <c r="T159" s="9" t="s">
        <v>325</v>
      </c>
    </row>
    <row r="160" spans="1:35" ht="12.75" customHeight="1" x14ac:dyDescent="0.2">
      <c r="A160" s="7">
        <v>1965</v>
      </c>
      <c r="B160" s="8">
        <v>621</v>
      </c>
      <c r="C160" s="7">
        <v>616</v>
      </c>
      <c r="D160" s="7">
        <v>29</v>
      </c>
      <c r="E160" s="8" t="s">
        <v>16</v>
      </c>
      <c r="F160" s="7">
        <v>26.8</v>
      </c>
      <c r="G160" s="7">
        <v>43</v>
      </c>
      <c r="H160" s="7">
        <v>6.6</v>
      </c>
      <c r="I160" s="8" t="s">
        <v>49</v>
      </c>
      <c r="J160" s="8" t="s">
        <v>89</v>
      </c>
      <c r="K160" s="8" t="s">
        <v>90</v>
      </c>
      <c r="L160" s="15">
        <v>23985</v>
      </c>
      <c r="M160" s="7">
        <v>0</v>
      </c>
      <c r="N160" s="8" t="s">
        <v>91</v>
      </c>
      <c r="O160" s="8" t="s">
        <v>21</v>
      </c>
      <c r="P160" s="15">
        <v>23985</v>
      </c>
      <c r="Q160" s="8" t="s">
        <v>16</v>
      </c>
      <c r="R160" s="8" t="s">
        <v>26</v>
      </c>
      <c r="S160" s="6" t="s">
        <v>21</v>
      </c>
      <c r="T160" s="9" t="s">
        <v>325</v>
      </c>
    </row>
    <row r="161" spans="1:20" ht="12.75" customHeight="1" x14ac:dyDescent="0.2">
      <c r="A161" s="7">
        <v>1964</v>
      </c>
      <c r="B161" s="8">
        <v>912</v>
      </c>
      <c r="C161" s="7">
        <v>616</v>
      </c>
      <c r="D161" s="7">
        <v>15</v>
      </c>
      <c r="E161" s="8" t="s">
        <v>16</v>
      </c>
      <c r="F161" s="7">
        <v>23.8</v>
      </c>
      <c r="G161" s="7">
        <v>38.1</v>
      </c>
      <c r="H161" s="7">
        <v>6.9</v>
      </c>
      <c r="I161" s="8" t="s">
        <v>49</v>
      </c>
      <c r="J161" s="8" t="s">
        <v>50</v>
      </c>
      <c r="K161" s="8" t="s">
        <v>16</v>
      </c>
      <c r="L161" s="15">
        <v>23618</v>
      </c>
      <c r="M161" s="7">
        <v>1</v>
      </c>
      <c r="N161" s="8" t="s">
        <v>51</v>
      </c>
      <c r="O161" s="8" t="s">
        <v>21</v>
      </c>
      <c r="P161" s="15">
        <v>23618</v>
      </c>
      <c r="Q161" s="8" t="s">
        <v>52</v>
      </c>
      <c r="R161" s="8" t="s">
        <v>53</v>
      </c>
      <c r="S161" s="6" t="s">
        <v>21</v>
      </c>
      <c r="T161" s="9" t="s">
        <v>325</v>
      </c>
    </row>
    <row r="162" spans="1:20" ht="12.75" customHeight="1" x14ac:dyDescent="0.2">
      <c r="A162" s="7">
        <v>1968</v>
      </c>
      <c r="B162" s="8">
        <v>90</v>
      </c>
      <c r="C162" s="7">
        <v>616</v>
      </c>
      <c r="D162" s="7">
        <v>42</v>
      </c>
      <c r="E162" s="8" t="s">
        <v>16</v>
      </c>
      <c r="F162" s="7">
        <v>26.4</v>
      </c>
      <c r="G162" s="7">
        <v>46.8</v>
      </c>
      <c r="H162" s="7">
        <v>8.1</v>
      </c>
      <c r="I162" s="8" t="s">
        <v>120</v>
      </c>
      <c r="J162" s="8" t="s">
        <v>121</v>
      </c>
      <c r="K162" s="8" t="s">
        <v>16</v>
      </c>
      <c r="L162" s="15">
        <v>25058</v>
      </c>
      <c r="M162" s="7">
        <v>1</v>
      </c>
      <c r="N162" s="8" t="s">
        <v>122</v>
      </c>
      <c r="O162" s="8" t="s">
        <v>21</v>
      </c>
      <c r="P162" s="15">
        <v>25058</v>
      </c>
      <c r="Q162" s="8" t="s">
        <v>123</v>
      </c>
      <c r="R162" s="8" t="s">
        <v>26</v>
      </c>
      <c r="S162" s="6" t="s">
        <v>21</v>
      </c>
      <c r="T162" s="9" t="s">
        <v>325</v>
      </c>
    </row>
    <row r="163" spans="1:20" ht="12.75" customHeight="1" x14ac:dyDescent="0.2">
      <c r="A163" s="7">
        <v>1972</v>
      </c>
      <c r="B163" s="8">
        <v>17</v>
      </c>
      <c r="C163" s="7">
        <v>616</v>
      </c>
      <c r="D163" s="7">
        <v>43</v>
      </c>
      <c r="E163" s="8" t="s">
        <v>16</v>
      </c>
      <c r="F163" s="7">
        <v>22</v>
      </c>
      <c r="G163" s="29"/>
      <c r="H163" s="29"/>
      <c r="I163" s="8" t="s">
        <v>124</v>
      </c>
      <c r="J163" s="8" t="s">
        <v>125</v>
      </c>
      <c r="K163" s="8" t="s">
        <v>126</v>
      </c>
      <c r="L163" s="15">
        <v>26529</v>
      </c>
      <c r="M163" s="7">
        <v>2</v>
      </c>
      <c r="N163" s="8" t="s">
        <v>127</v>
      </c>
      <c r="O163" s="8" t="s">
        <v>21</v>
      </c>
      <c r="P163" s="15">
        <v>26529</v>
      </c>
      <c r="Q163" s="8" t="s">
        <v>128</v>
      </c>
      <c r="R163" s="8" t="s">
        <v>26</v>
      </c>
      <c r="S163" s="6" t="s">
        <v>21</v>
      </c>
      <c r="T163" s="9" t="s">
        <v>325</v>
      </c>
    </row>
    <row r="164" spans="1:20" ht="12.75" customHeight="1" x14ac:dyDescent="0.2">
      <c r="A164" s="7">
        <v>1965</v>
      </c>
      <c r="B164" s="8">
        <v>497</v>
      </c>
      <c r="C164" s="7">
        <v>616</v>
      </c>
      <c r="D164" s="7">
        <v>27</v>
      </c>
      <c r="E164" s="8" t="s">
        <v>16</v>
      </c>
      <c r="F164" s="7">
        <v>22</v>
      </c>
      <c r="G164" s="7">
        <v>34.700000000000003</v>
      </c>
      <c r="H164" s="7">
        <v>6.5</v>
      </c>
      <c r="I164" s="8" t="s">
        <v>85</v>
      </c>
      <c r="J164" s="8" t="s">
        <v>86</v>
      </c>
      <c r="K164" s="8" t="s">
        <v>16</v>
      </c>
      <c r="L164" s="15">
        <v>23979</v>
      </c>
      <c r="M164" s="7">
        <v>4</v>
      </c>
      <c r="N164" s="8" t="s">
        <v>87</v>
      </c>
      <c r="O164" s="8" t="s">
        <v>21</v>
      </c>
      <c r="P164" s="15">
        <v>23979</v>
      </c>
      <c r="Q164" s="8" t="s">
        <v>88</v>
      </c>
      <c r="R164" s="8" t="s">
        <v>26</v>
      </c>
      <c r="S164" s="6" t="s">
        <v>21</v>
      </c>
      <c r="T164" s="9" t="s">
        <v>325</v>
      </c>
    </row>
    <row r="165" spans="1:20" ht="12.75" customHeight="1" x14ac:dyDescent="0.2">
      <c r="A165" s="7">
        <v>1965</v>
      </c>
      <c r="B165" s="8">
        <v>597</v>
      </c>
      <c r="C165" s="7">
        <v>616</v>
      </c>
      <c r="D165" s="7">
        <v>26</v>
      </c>
      <c r="E165" s="8" t="s">
        <v>16</v>
      </c>
      <c r="F165" s="7">
        <v>23.3</v>
      </c>
      <c r="G165" s="29"/>
      <c r="H165" s="29"/>
      <c r="I165" s="8" t="s">
        <v>57</v>
      </c>
      <c r="J165" s="8" t="s">
        <v>83</v>
      </c>
      <c r="K165" s="8" t="s">
        <v>16</v>
      </c>
      <c r="L165" s="15">
        <v>23984</v>
      </c>
      <c r="M165" s="7">
        <v>2</v>
      </c>
      <c r="N165" s="8" t="s">
        <v>84</v>
      </c>
      <c r="O165" s="8" t="s">
        <v>21</v>
      </c>
      <c r="P165" s="15">
        <v>23984</v>
      </c>
      <c r="Q165" s="8" t="s">
        <v>16</v>
      </c>
      <c r="R165" s="8" t="s">
        <v>26</v>
      </c>
      <c r="S165" s="6" t="s">
        <v>21</v>
      </c>
      <c r="T165" s="9" t="s">
        <v>325</v>
      </c>
    </row>
    <row r="166" spans="1:20" ht="12.75" customHeight="1" x14ac:dyDescent="0.2">
      <c r="A166" s="7">
        <v>1965</v>
      </c>
      <c r="B166" s="8">
        <v>587</v>
      </c>
      <c r="C166" s="7">
        <v>616</v>
      </c>
      <c r="D166" s="7">
        <v>24</v>
      </c>
      <c r="E166" s="8" t="s">
        <v>16</v>
      </c>
      <c r="F166" s="7">
        <v>31.4</v>
      </c>
      <c r="G166" s="7">
        <v>50</v>
      </c>
      <c r="H166" s="7">
        <v>8.1999999999999993</v>
      </c>
      <c r="I166" s="8" t="s">
        <v>57</v>
      </c>
      <c r="J166" s="8" t="s">
        <v>77</v>
      </c>
      <c r="K166" s="8" t="s">
        <v>78</v>
      </c>
      <c r="L166" s="15">
        <v>23984</v>
      </c>
      <c r="M166" s="7">
        <v>0</v>
      </c>
      <c r="N166" s="8" t="s">
        <v>79</v>
      </c>
      <c r="O166" s="8" t="s">
        <v>21</v>
      </c>
      <c r="P166" s="15">
        <v>23984</v>
      </c>
      <c r="Q166" s="8" t="s">
        <v>16</v>
      </c>
      <c r="R166" s="8" t="s">
        <v>80</v>
      </c>
      <c r="S166" s="6" t="s">
        <v>21</v>
      </c>
      <c r="T166" s="9" t="s">
        <v>325</v>
      </c>
    </row>
    <row r="167" spans="1:20" ht="12.75" customHeight="1" x14ac:dyDescent="0.2">
      <c r="A167" s="7">
        <v>1965</v>
      </c>
      <c r="B167" s="8">
        <v>588</v>
      </c>
      <c r="C167" s="7">
        <v>616</v>
      </c>
      <c r="D167" s="7">
        <v>25</v>
      </c>
      <c r="E167" s="8" t="s">
        <v>16</v>
      </c>
      <c r="F167" s="7">
        <v>31.4</v>
      </c>
      <c r="G167" s="29"/>
      <c r="H167" s="29"/>
      <c r="I167" s="8" t="s">
        <v>57</v>
      </c>
      <c r="J167" s="8" t="s">
        <v>77</v>
      </c>
      <c r="K167" s="8" t="s">
        <v>16</v>
      </c>
      <c r="L167" s="15">
        <v>23984</v>
      </c>
      <c r="M167" s="7">
        <v>0</v>
      </c>
      <c r="N167" s="8" t="s">
        <v>81</v>
      </c>
      <c r="O167" s="8" t="s">
        <v>21</v>
      </c>
      <c r="P167" s="15">
        <v>23984</v>
      </c>
      <c r="Q167" s="8" t="s">
        <v>82</v>
      </c>
      <c r="R167" s="8" t="s">
        <v>80</v>
      </c>
      <c r="S167" s="6" t="s">
        <v>21</v>
      </c>
      <c r="T167" s="9" t="s">
        <v>325</v>
      </c>
    </row>
    <row r="168" spans="1:20" ht="12.75" customHeight="1" x14ac:dyDescent="0.2">
      <c r="A168" s="7">
        <v>1965</v>
      </c>
      <c r="B168" s="8">
        <v>509</v>
      </c>
      <c r="C168" s="7">
        <v>616</v>
      </c>
      <c r="D168" s="7">
        <v>23</v>
      </c>
      <c r="E168" s="8" t="s">
        <v>16</v>
      </c>
      <c r="F168" s="7">
        <v>25</v>
      </c>
      <c r="G168" s="7">
        <v>38.6</v>
      </c>
      <c r="H168" s="7">
        <v>7.9</v>
      </c>
      <c r="I168" s="8" t="s">
        <v>17</v>
      </c>
      <c r="J168" s="8" t="s">
        <v>74</v>
      </c>
      <c r="K168" s="8" t="s">
        <v>16</v>
      </c>
      <c r="L168" s="15">
        <v>23980</v>
      </c>
      <c r="M168" s="7">
        <v>1</v>
      </c>
      <c r="N168" s="8" t="s">
        <v>75</v>
      </c>
      <c r="O168" s="8" t="s">
        <v>21</v>
      </c>
      <c r="P168" s="15">
        <v>23980</v>
      </c>
      <c r="Q168" s="8" t="s">
        <v>76</v>
      </c>
      <c r="R168" s="8" t="s">
        <v>26</v>
      </c>
      <c r="S168" s="6" t="s">
        <v>21</v>
      </c>
      <c r="T168" s="9" t="s">
        <v>325</v>
      </c>
    </row>
    <row r="169" spans="1:20" ht="12.75" customHeight="1" x14ac:dyDescent="0.2">
      <c r="A169" s="7">
        <v>1963</v>
      </c>
      <c r="B169" s="8">
        <v>303</v>
      </c>
      <c r="C169" s="7">
        <v>616</v>
      </c>
      <c r="D169" s="7">
        <v>6</v>
      </c>
      <c r="E169" s="8" t="s">
        <v>16</v>
      </c>
      <c r="F169" s="7">
        <v>27</v>
      </c>
      <c r="G169" s="7">
        <v>40.9</v>
      </c>
      <c r="H169" s="7">
        <v>7.3</v>
      </c>
      <c r="I169" s="8" t="s">
        <v>17</v>
      </c>
      <c r="J169" s="8" t="s">
        <v>18</v>
      </c>
      <c r="K169" s="8" t="s">
        <v>19</v>
      </c>
      <c r="L169" s="15">
        <v>23252</v>
      </c>
      <c r="M169" s="7">
        <v>0</v>
      </c>
      <c r="N169" s="8" t="s">
        <v>20</v>
      </c>
      <c r="O169" s="8" t="s">
        <v>21</v>
      </c>
      <c r="P169" s="15">
        <v>23252</v>
      </c>
      <c r="Q169" s="8" t="s">
        <v>22</v>
      </c>
      <c r="R169" s="8" t="s">
        <v>23</v>
      </c>
      <c r="S169" s="6" t="s">
        <v>21</v>
      </c>
      <c r="T169" s="9" t="s">
        <v>325</v>
      </c>
    </row>
    <row r="170" spans="1:20" ht="12.75" customHeight="1" x14ac:dyDescent="0.2">
      <c r="A170" s="7">
        <v>1967</v>
      </c>
      <c r="B170" s="8">
        <v>154</v>
      </c>
      <c r="C170" s="7">
        <v>616</v>
      </c>
      <c r="D170" s="7">
        <v>33</v>
      </c>
      <c r="E170" s="8" t="s">
        <v>16</v>
      </c>
      <c r="F170" s="7">
        <v>21</v>
      </c>
      <c r="G170" s="7">
        <v>42</v>
      </c>
      <c r="H170" s="7">
        <v>6.8</v>
      </c>
      <c r="I170" s="8" t="s">
        <v>64</v>
      </c>
      <c r="J170" s="8" t="s">
        <v>103</v>
      </c>
      <c r="K170" s="8" t="s">
        <v>16</v>
      </c>
      <c r="L170" s="15">
        <v>24697</v>
      </c>
      <c r="M170" s="7">
        <v>0</v>
      </c>
      <c r="N170" s="8" t="s">
        <v>104</v>
      </c>
      <c r="O170" s="8" t="s">
        <v>21</v>
      </c>
      <c r="P170" s="15">
        <v>24697</v>
      </c>
      <c r="Q170" s="8" t="s">
        <v>105</v>
      </c>
      <c r="R170" s="8" t="s">
        <v>106</v>
      </c>
      <c r="S170" s="6" t="s">
        <v>21</v>
      </c>
      <c r="T170" s="9" t="s">
        <v>325</v>
      </c>
    </row>
    <row r="171" spans="1:20" ht="12.75" customHeight="1" x14ac:dyDescent="0.2">
      <c r="A171" s="7">
        <v>1967</v>
      </c>
      <c r="B171" s="8">
        <v>155</v>
      </c>
      <c r="C171" s="7">
        <v>616</v>
      </c>
      <c r="D171" s="7">
        <v>34</v>
      </c>
      <c r="E171" s="8" t="s">
        <v>16</v>
      </c>
      <c r="F171" s="7">
        <v>21</v>
      </c>
      <c r="G171" s="7">
        <v>41.1</v>
      </c>
      <c r="H171" s="7">
        <v>7.5</v>
      </c>
      <c r="I171" s="8" t="s">
        <v>64</v>
      </c>
      <c r="J171" s="8" t="s">
        <v>103</v>
      </c>
      <c r="K171" s="8" t="s">
        <v>16</v>
      </c>
      <c r="L171" s="15">
        <v>24697</v>
      </c>
      <c r="M171" s="7">
        <v>0</v>
      </c>
      <c r="N171" s="8" t="s">
        <v>107</v>
      </c>
      <c r="O171" s="8" t="s">
        <v>21</v>
      </c>
      <c r="P171" s="15">
        <v>24697</v>
      </c>
      <c r="Q171" s="8" t="s">
        <v>108</v>
      </c>
      <c r="R171" s="8" t="s">
        <v>106</v>
      </c>
      <c r="S171" s="6" t="s">
        <v>21</v>
      </c>
      <c r="T171" s="9" t="s">
        <v>325</v>
      </c>
    </row>
    <row r="172" spans="1:20" ht="12.75" customHeight="1" x14ac:dyDescent="0.2">
      <c r="A172" s="7">
        <v>1967</v>
      </c>
      <c r="B172" s="8">
        <v>156</v>
      </c>
      <c r="C172" s="7">
        <v>616</v>
      </c>
      <c r="D172" s="7">
        <v>35</v>
      </c>
      <c r="E172" s="8" t="s">
        <v>16</v>
      </c>
      <c r="F172" s="7">
        <v>21</v>
      </c>
      <c r="G172" s="7">
        <v>46.8</v>
      </c>
      <c r="H172" s="7">
        <v>7.3</v>
      </c>
      <c r="I172" s="8" t="s">
        <v>64</v>
      </c>
      <c r="J172" s="8" t="s">
        <v>103</v>
      </c>
      <c r="K172" s="8" t="s">
        <v>16</v>
      </c>
      <c r="L172" s="15">
        <v>24697</v>
      </c>
      <c r="M172" s="7">
        <v>0</v>
      </c>
      <c r="N172" s="8" t="s">
        <v>107</v>
      </c>
      <c r="O172" s="8" t="s">
        <v>21</v>
      </c>
      <c r="P172" s="15">
        <v>24697</v>
      </c>
      <c r="Q172" s="8" t="s">
        <v>109</v>
      </c>
      <c r="R172" s="8" t="s">
        <v>106</v>
      </c>
      <c r="S172" s="6" t="s">
        <v>21</v>
      </c>
      <c r="T172" s="9" t="s">
        <v>325</v>
      </c>
    </row>
    <row r="173" spans="1:20" ht="12.75" customHeight="1" x14ac:dyDescent="0.2">
      <c r="A173" s="7">
        <v>1967</v>
      </c>
      <c r="B173" s="8">
        <v>157</v>
      </c>
      <c r="C173" s="7">
        <v>616</v>
      </c>
      <c r="D173" s="7">
        <v>36</v>
      </c>
      <c r="E173" s="8" t="s">
        <v>16</v>
      </c>
      <c r="F173" s="7">
        <v>21</v>
      </c>
      <c r="G173" s="7">
        <v>46.6</v>
      </c>
      <c r="H173" s="7">
        <v>7.6</v>
      </c>
      <c r="I173" s="8" t="s">
        <v>64</v>
      </c>
      <c r="J173" s="8" t="s">
        <v>103</v>
      </c>
      <c r="K173" s="8" t="s">
        <v>16</v>
      </c>
      <c r="L173" s="15">
        <v>24697</v>
      </c>
      <c r="M173" s="7">
        <v>0</v>
      </c>
      <c r="N173" s="8" t="s">
        <v>110</v>
      </c>
      <c r="O173" s="8" t="s">
        <v>21</v>
      </c>
      <c r="P173" s="15">
        <v>24697</v>
      </c>
      <c r="Q173" s="8" t="s">
        <v>111</v>
      </c>
      <c r="R173" s="8" t="s">
        <v>106</v>
      </c>
      <c r="S173" s="6" t="s">
        <v>21</v>
      </c>
      <c r="T173" s="9" t="s">
        <v>325</v>
      </c>
    </row>
    <row r="174" spans="1:20" ht="12.75" customHeight="1" x14ac:dyDescent="0.2">
      <c r="A174" s="7">
        <v>1967</v>
      </c>
      <c r="B174" s="8">
        <v>158</v>
      </c>
      <c r="C174" s="7">
        <v>616</v>
      </c>
      <c r="D174" s="7">
        <v>37</v>
      </c>
      <c r="E174" s="8" t="s">
        <v>16</v>
      </c>
      <c r="F174" s="7">
        <v>26</v>
      </c>
      <c r="G174" s="7">
        <v>48.7</v>
      </c>
      <c r="H174" s="29"/>
      <c r="I174" s="8" t="s">
        <v>64</v>
      </c>
      <c r="J174" s="8" t="s">
        <v>103</v>
      </c>
      <c r="K174" s="8" t="s">
        <v>16</v>
      </c>
      <c r="L174" s="15">
        <v>24697</v>
      </c>
      <c r="M174" s="7">
        <v>0</v>
      </c>
      <c r="N174" s="8" t="s">
        <v>112</v>
      </c>
      <c r="O174" s="8" t="s">
        <v>21</v>
      </c>
      <c r="P174" s="15">
        <v>24697</v>
      </c>
      <c r="Q174" s="8" t="s">
        <v>113</v>
      </c>
      <c r="R174" s="8" t="s">
        <v>106</v>
      </c>
      <c r="S174" s="6" t="s">
        <v>21</v>
      </c>
      <c r="T174" s="9" t="s">
        <v>325</v>
      </c>
    </row>
    <row r="175" spans="1:20" ht="12.75" customHeight="1" x14ac:dyDescent="0.2">
      <c r="A175" s="7">
        <v>1967</v>
      </c>
      <c r="B175" s="8">
        <v>159</v>
      </c>
      <c r="C175" s="7">
        <v>616</v>
      </c>
      <c r="D175" s="7">
        <v>38</v>
      </c>
      <c r="E175" s="8" t="s">
        <v>16</v>
      </c>
      <c r="F175" s="7">
        <v>21</v>
      </c>
      <c r="G175" s="7">
        <v>35.4</v>
      </c>
      <c r="H175" s="7">
        <v>6.1</v>
      </c>
      <c r="I175" s="8" t="s">
        <v>64</v>
      </c>
      <c r="J175" s="8" t="s">
        <v>103</v>
      </c>
      <c r="K175" s="8" t="s">
        <v>16</v>
      </c>
      <c r="L175" s="15">
        <v>24697</v>
      </c>
      <c r="M175" s="7">
        <v>0</v>
      </c>
      <c r="N175" s="8" t="s">
        <v>114</v>
      </c>
      <c r="O175" s="8" t="s">
        <v>21</v>
      </c>
      <c r="P175" s="15">
        <v>24697</v>
      </c>
      <c r="Q175" s="8" t="s">
        <v>115</v>
      </c>
      <c r="R175" s="8" t="s">
        <v>106</v>
      </c>
      <c r="S175" s="6" t="s">
        <v>21</v>
      </c>
      <c r="T175" s="9" t="s">
        <v>325</v>
      </c>
    </row>
    <row r="176" spans="1:20" ht="12.75" customHeight="1" x14ac:dyDescent="0.2">
      <c r="A176" s="7">
        <v>1967</v>
      </c>
      <c r="B176" s="8">
        <v>212</v>
      </c>
      <c r="C176" s="7">
        <v>616</v>
      </c>
      <c r="D176" s="7">
        <v>40</v>
      </c>
      <c r="E176" s="8" t="s">
        <v>16</v>
      </c>
      <c r="F176" s="7">
        <v>20</v>
      </c>
      <c r="G176" s="7">
        <v>34.1</v>
      </c>
      <c r="H176" s="7">
        <v>6.1</v>
      </c>
      <c r="I176" s="8" t="s">
        <v>64</v>
      </c>
      <c r="J176" s="8" t="s">
        <v>103</v>
      </c>
      <c r="K176" s="8" t="s">
        <v>16</v>
      </c>
      <c r="L176" s="15">
        <v>24708</v>
      </c>
      <c r="M176" s="7">
        <v>1</v>
      </c>
      <c r="N176" s="8" t="s">
        <v>117</v>
      </c>
      <c r="O176" s="8" t="s">
        <v>21</v>
      </c>
      <c r="P176" s="15">
        <v>24708</v>
      </c>
      <c r="Q176" s="8" t="s">
        <v>16</v>
      </c>
      <c r="R176" s="8" t="s">
        <v>118</v>
      </c>
      <c r="S176" s="6" t="s">
        <v>21</v>
      </c>
      <c r="T176" s="9" t="s">
        <v>325</v>
      </c>
    </row>
    <row r="177" spans="1:20" ht="12.75" customHeight="1" x14ac:dyDescent="0.2">
      <c r="A177" s="7">
        <v>1967</v>
      </c>
      <c r="B177" s="8">
        <v>213</v>
      </c>
      <c r="C177" s="7">
        <v>616</v>
      </c>
      <c r="D177" s="7">
        <v>41</v>
      </c>
      <c r="E177" s="8" t="s">
        <v>16</v>
      </c>
      <c r="F177" s="7">
        <v>20</v>
      </c>
      <c r="G177" s="7">
        <v>34.4</v>
      </c>
      <c r="H177" s="7">
        <v>5.8</v>
      </c>
      <c r="I177" s="8" t="s">
        <v>64</v>
      </c>
      <c r="J177" s="8" t="s">
        <v>103</v>
      </c>
      <c r="K177" s="8" t="s">
        <v>16</v>
      </c>
      <c r="L177" s="15">
        <v>24708</v>
      </c>
      <c r="M177" s="7">
        <v>1</v>
      </c>
      <c r="N177" s="8" t="s">
        <v>119</v>
      </c>
      <c r="O177" s="8" t="s">
        <v>21</v>
      </c>
      <c r="P177" s="15">
        <v>24708</v>
      </c>
      <c r="Q177" s="8" t="s">
        <v>16</v>
      </c>
      <c r="R177" s="8" t="s">
        <v>118</v>
      </c>
      <c r="S177" s="6" t="s">
        <v>21</v>
      </c>
      <c r="T177" s="9" t="s">
        <v>325</v>
      </c>
    </row>
    <row r="178" spans="1:20" ht="12.75" customHeight="1" x14ac:dyDescent="0.2">
      <c r="A178" s="7">
        <v>1970</v>
      </c>
      <c r="B178" s="8">
        <v>647</v>
      </c>
      <c r="C178" s="7">
        <v>616</v>
      </c>
      <c r="D178" s="7">
        <v>44</v>
      </c>
      <c r="E178" s="8" t="s">
        <v>16</v>
      </c>
      <c r="F178" s="7">
        <v>32.4</v>
      </c>
      <c r="G178" s="7">
        <v>53.2</v>
      </c>
      <c r="H178" s="7">
        <v>7.6</v>
      </c>
      <c r="I178" s="8" t="s">
        <v>129</v>
      </c>
      <c r="J178" s="8" t="s">
        <v>130</v>
      </c>
      <c r="K178" s="8" t="s">
        <v>131</v>
      </c>
      <c r="L178" s="15">
        <v>25808</v>
      </c>
      <c r="M178" s="7">
        <v>0</v>
      </c>
      <c r="N178" s="8" t="s">
        <v>16</v>
      </c>
      <c r="O178" s="8" t="s">
        <v>132</v>
      </c>
      <c r="P178" s="15">
        <v>25808</v>
      </c>
      <c r="Q178" s="8" t="s">
        <v>16</v>
      </c>
      <c r="R178" s="8" t="s">
        <v>16</v>
      </c>
      <c r="S178" s="12" t="s">
        <v>132</v>
      </c>
      <c r="T178" s="9" t="s">
        <v>325</v>
      </c>
    </row>
    <row r="179" spans="1:20" ht="12.75" customHeight="1" x14ac:dyDescent="0.2">
      <c r="A179" s="7">
        <v>1966</v>
      </c>
      <c r="B179" s="8">
        <v>320</v>
      </c>
      <c r="C179" s="7">
        <v>616</v>
      </c>
      <c r="D179" s="7">
        <v>32</v>
      </c>
      <c r="E179" s="8" t="s">
        <v>16</v>
      </c>
      <c r="F179" s="7">
        <v>22</v>
      </c>
      <c r="G179" s="7">
        <v>34.200000000000003</v>
      </c>
      <c r="H179" s="7">
        <v>6.9</v>
      </c>
      <c r="I179" s="8" t="s">
        <v>92</v>
      </c>
      <c r="J179" s="8" t="s">
        <v>101</v>
      </c>
      <c r="K179" s="8" t="s">
        <v>16</v>
      </c>
      <c r="L179" s="15">
        <v>24330</v>
      </c>
      <c r="M179" s="7">
        <v>1</v>
      </c>
      <c r="N179" s="8" t="s">
        <v>51</v>
      </c>
      <c r="O179" s="8" t="s">
        <v>21</v>
      </c>
      <c r="P179" s="15">
        <v>24330</v>
      </c>
      <c r="Q179" s="8" t="s">
        <v>102</v>
      </c>
      <c r="R179" s="8" t="s">
        <v>26</v>
      </c>
      <c r="S179" s="6" t="s">
        <v>21</v>
      </c>
      <c r="T179" s="9" t="s">
        <v>325</v>
      </c>
    </row>
    <row r="180" spans="1:20" ht="12.75" customHeight="1" x14ac:dyDescent="0.2">
      <c r="A180" s="7">
        <v>1966</v>
      </c>
      <c r="B180" s="8">
        <v>307</v>
      </c>
      <c r="C180" s="7">
        <v>616</v>
      </c>
      <c r="D180" s="7">
        <v>30</v>
      </c>
      <c r="E180" s="8" t="s">
        <v>16</v>
      </c>
      <c r="F180" s="7">
        <v>28.3</v>
      </c>
      <c r="G180" s="7">
        <v>48.6</v>
      </c>
      <c r="H180" s="7">
        <v>8.1999999999999993</v>
      </c>
      <c r="I180" s="8" t="s">
        <v>92</v>
      </c>
      <c r="J180" s="8" t="s">
        <v>93</v>
      </c>
      <c r="K180" s="8" t="s">
        <v>94</v>
      </c>
      <c r="L180" s="15">
        <v>24328</v>
      </c>
      <c r="M180" s="7">
        <v>0</v>
      </c>
      <c r="N180" s="8" t="s">
        <v>95</v>
      </c>
      <c r="O180" s="8" t="s">
        <v>21</v>
      </c>
      <c r="P180" s="15">
        <v>24328</v>
      </c>
      <c r="Q180" s="8" t="s">
        <v>16</v>
      </c>
      <c r="R180" s="8" t="s">
        <v>96</v>
      </c>
      <c r="S180" s="6" t="s">
        <v>21</v>
      </c>
      <c r="T180" s="9" t="s">
        <v>325</v>
      </c>
    </row>
    <row r="181" spans="1:20" ht="12.75" customHeight="1" x14ac:dyDescent="0.2">
      <c r="A181" s="7">
        <v>1966</v>
      </c>
      <c r="B181" s="8">
        <v>308</v>
      </c>
      <c r="C181" s="7">
        <v>616</v>
      </c>
      <c r="D181" s="7">
        <v>31</v>
      </c>
      <c r="E181" s="8" t="s">
        <v>16</v>
      </c>
      <c r="F181" s="7">
        <v>28.3</v>
      </c>
      <c r="G181" s="7">
        <v>46.1</v>
      </c>
      <c r="H181" s="7">
        <v>8.1999999999999993</v>
      </c>
      <c r="I181" s="8" t="s">
        <v>92</v>
      </c>
      <c r="J181" s="8" t="s">
        <v>93</v>
      </c>
      <c r="K181" s="8" t="s">
        <v>97</v>
      </c>
      <c r="L181" s="15">
        <v>24328</v>
      </c>
      <c r="M181" s="7">
        <v>0</v>
      </c>
      <c r="N181" s="8" t="s">
        <v>98</v>
      </c>
      <c r="O181" s="8" t="s">
        <v>21</v>
      </c>
      <c r="P181" s="15">
        <v>24328</v>
      </c>
      <c r="Q181" s="8" t="s">
        <v>99</v>
      </c>
      <c r="R181" s="8" t="s">
        <v>100</v>
      </c>
      <c r="S181" s="6" t="s">
        <v>21</v>
      </c>
      <c r="T181" s="9" t="s">
        <v>325</v>
      </c>
    </row>
    <row r="182" spans="1:20" ht="12.75" customHeight="1" x14ac:dyDescent="0.2">
      <c r="A182" s="7">
        <v>1964</v>
      </c>
      <c r="B182" s="8">
        <v>688</v>
      </c>
      <c r="C182" s="7">
        <v>616</v>
      </c>
      <c r="D182" s="7">
        <v>12</v>
      </c>
      <c r="E182" s="8" t="s">
        <v>16</v>
      </c>
      <c r="F182" s="7">
        <v>29.8</v>
      </c>
      <c r="G182" s="7">
        <v>49.5</v>
      </c>
      <c r="H182" s="7">
        <v>8.1</v>
      </c>
      <c r="I182" s="8" t="s">
        <v>34</v>
      </c>
      <c r="J182" s="8" t="s">
        <v>39</v>
      </c>
      <c r="K182" s="8" t="s">
        <v>40</v>
      </c>
      <c r="L182" s="15">
        <v>23605</v>
      </c>
      <c r="M182" s="7">
        <v>0</v>
      </c>
      <c r="N182" s="8" t="s">
        <v>41</v>
      </c>
      <c r="O182" s="8" t="s">
        <v>21</v>
      </c>
      <c r="P182" s="15">
        <v>23605</v>
      </c>
      <c r="Q182" s="8" t="s">
        <v>42</v>
      </c>
      <c r="R182" s="8" t="s">
        <v>43</v>
      </c>
      <c r="S182" s="6" t="s">
        <v>21</v>
      </c>
      <c r="T182" s="9" t="s">
        <v>325</v>
      </c>
    </row>
    <row r="183" spans="1:20" ht="12.75" customHeight="1" x14ac:dyDescent="0.2">
      <c r="A183" s="7">
        <v>1964</v>
      </c>
      <c r="B183" s="8">
        <v>690</v>
      </c>
      <c r="C183" s="7">
        <v>616</v>
      </c>
      <c r="D183" s="7">
        <v>13</v>
      </c>
      <c r="E183" s="8" t="s">
        <v>16</v>
      </c>
      <c r="F183" s="7">
        <v>29.8</v>
      </c>
      <c r="G183" s="7">
        <v>49.5</v>
      </c>
      <c r="H183" s="7">
        <v>8.1</v>
      </c>
      <c r="I183" s="8" t="s">
        <v>34</v>
      </c>
      <c r="J183" s="8" t="s">
        <v>39</v>
      </c>
      <c r="K183" s="8" t="s">
        <v>40</v>
      </c>
      <c r="L183" s="15">
        <v>23605</v>
      </c>
      <c r="M183" s="7">
        <v>0</v>
      </c>
      <c r="N183" s="8" t="s">
        <v>41</v>
      </c>
      <c r="O183" s="8" t="s">
        <v>21</v>
      </c>
      <c r="P183" s="15">
        <v>23605</v>
      </c>
      <c r="Q183" s="8" t="s">
        <v>44</v>
      </c>
      <c r="R183" s="8" t="s">
        <v>45</v>
      </c>
      <c r="S183" s="6" t="s">
        <v>21</v>
      </c>
      <c r="T183" s="9" t="s">
        <v>325</v>
      </c>
    </row>
    <row r="184" spans="1:20" ht="12.75" customHeight="1" x14ac:dyDescent="0.2">
      <c r="A184" s="7">
        <v>1964</v>
      </c>
      <c r="B184" s="8">
        <v>666</v>
      </c>
      <c r="C184" s="7">
        <v>616</v>
      </c>
      <c r="D184" s="7">
        <v>11</v>
      </c>
      <c r="E184" s="8" t="s">
        <v>16</v>
      </c>
      <c r="F184" s="7">
        <v>35</v>
      </c>
      <c r="G184" s="7">
        <v>63.5</v>
      </c>
      <c r="H184" s="7">
        <v>8.8000000000000007</v>
      </c>
      <c r="I184" s="8" t="s">
        <v>34</v>
      </c>
      <c r="J184" s="8" t="s">
        <v>35</v>
      </c>
      <c r="K184" s="8" t="s">
        <v>16</v>
      </c>
      <c r="L184" s="15">
        <v>23604</v>
      </c>
      <c r="M184" s="7">
        <v>1</v>
      </c>
      <c r="N184" s="8" t="s">
        <v>36</v>
      </c>
      <c r="O184" s="8" t="s">
        <v>21</v>
      </c>
      <c r="P184" s="15">
        <v>23604</v>
      </c>
      <c r="Q184" s="8" t="s">
        <v>37</v>
      </c>
      <c r="R184" s="8" t="s">
        <v>38</v>
      </c>
      <c r="S184" s="6" t="s">
        <v>21</v>
      </c>
      <c r="T184" s="9" t="s">
        <v>325</v>
      </c>
    </row>
    <row r="185" spans="1:20" ht="12.75" customHeight="1" x14ac:dyDescent="0.2">
      <c r="A185" s="7">
        <v>1964</v>
      </c>
      <c r="B185" s="8">
        <v>667</v>
      </c>
      <c r="C185" s="7">
        <v>616</v>
      </c>
      <c r="D185" s="7">
        <v>16</v>
      </c>
      <c r="E185" s="8" t="s">
        <v>16</v>
      </c>
      <c r="F185" s="7">
        <v>35</v>
      </c>
      <c r="G185" s="7">
        <v>59.8</v>
      </c>
      <c r="H185" s="7">
        <v>8.6999999999999993</v>
      </c>
      <c r="I185" s="8" t="s">
        <v>34</v>
      </c>
      <c r="J185" s="8" t="s">
        <v>35</v>
      </c>
      <c r="K185" s="8" t="s">
        <v>16</v>
      </c>
      <c r="L185" s="15">
        <v>23604</v>
      </c>
      <c r="M185" s="7">
        <v>1</v>
      </c>
      <c r="N185" s="8" t="s">
        <v>54</v>
      </c>
      <c r="O185" s="8" t="s">
        <v>21</v>
      </c>
      <c r="P185" s="15">
        <v>23604</v>
      </c>
      <c r="Q185" s="8" t="s">
        <v>55</v>
      </c>
      <c r="R185" s="8" t="s">
        <v>56</v>
      </c>
      <c r="S185" s="6" t="s">
        <v>21</v>
      </c>
      <c r="T185" s="9" t="s">
        <v>325</v>
      </c>
    </row>
    <row r="186" spans="1:20" ht="12.75" customHeight="1" x14ac:dyDescent="0.2">
      <c r="A186" s="7">
        <v>1963</v>
      </c>
      <c r="B186" s="8">
        <v>305</v>
      </c>
      <c r="C186" s="7">
        <v>616</v>
      </c>
      <c r="D186" s="7">
        <v>8</v>
      </c>
      <c r="E186" s="8" t="s">
        <v>27</v>
      </c>
      <c r="F186" s="7">
        <v>23.6</v>
      </c>
      <c r="G186" s="7">
        <v>38.4</v>
      </c>
      <c r="H186" s="7">
        <v>6.8</v>
      </c>
      <c r="I186" s="8" t="s">
        <v>17</v>
      </c>
      <c r="J186" s="8" t="s">
        <v>28</v>
      </c>
      <c r="K186" s="8" t="s">
        <v>16</v>
      </c>
      <c r="L186" s="15">
        <v>23251</v>
      </c>
      <c r="M186" s="7">
        <v>2</v>
      </c>
      <c r="N186" s="8" t="s">
        <v>29</v>
      </c>
      <c r="O186" s="8" t="s">
        <v>21</v>
      </c>
      <c r="P186" s="15">
        <v>23252</v>
      </c>
      <c r="Q186" s="8" t="s">
        <v>25</v>
      </c>
      <c r="R186" s="8" t="s">
        <v>26</v>
      </c>
      <c r="S186" s="6" t="s">
        <v>21</v>
      </c>
      <c r="T186" s="9" t="s">
        <v>326</v>
      </c>
    </row>
    <row r="187" spans="1:20" ht="12.75" customHeight="1" x14ac:dyDescent="0.2">
      <c r="A187" s="7">
        <v>1963</v>
      </c>
      <c r="B187" s="8">
        <v>334</v>
      </c>
      <c r="C187" s="7">
        <v>616</v>
      </c>
      <c r="D187" s="7">
        <v>8</v>
      </c>
      <c r="E187" s="8" t="s">
        <v>30</v>
      </c>
      <c r="F187" s="7">
        <v>22.4</v>
      </c>
      <c r="G187" s="7">
        <v>37.1</v>
      </c>
      <c r="H187" s="7">
        <v>7.5</v>
      </c>
      <c r="I187" s="8" t="s">
        <v>17</v>
      </c>
      <c r="J187" s="8" t="s">
        <v>28</v>
      </c>
      <c r="K187" s="8" t="s">
        <v>31</v>
      </c>
      <c r="L187" s="15">
        <v>23251</v>
      </c>
      <c r="M187" s="7">
        <v>2</v>
      </c>
      <c r="N187" s="8" t="s">
        <v>29</v>
      </c>
      <c r="O187" s="8" t="s">
        <v>21</v>
      </c>
      <c r="P187" s="15">
        <v>23253</v>
      </c>
      <c r="Q187" s="8" t="s">
        <v>25</v>
      </c>
      <c r="R187" s="8" t="s">
        <v>32</v>
      </c>
      <c r="S187" s="6" t="s">
        <v>21</v>
      </c>
      <c r="T187" s="9" t="s">
        <v>326</v>
      </c>
    </row>
    <row r="188" spans="1:20" ht="12.75" customHeight="1" x14ac:dyDescent="0.2">
      <c r="A188" s="7">
        <v>1963</v>
      </c>
      <c r="B188" s="8">
        <v>306</v>
      </c>
      <c r="C188" s="7">
        <v>616</v>
      </c>
      <c r="D188" s="7">
        <v>9</v>
      </c>
      <c r="E188" s="8" t="s">
        <v>16</v>
      </c>
      <c r="F188" s="7">
        <v>23.6</v>
      </c>
      <c r="G188" s="7">
        <v>38.9</v>
      </c>
      <c r="H188" s="7">
        <v>7.2</v>
      </c>
      <c r="I188" s="8" t="s">
        <v>17</v>
      </c>
      <c r="J188" s="8" t="s">
        <v>28</v>
      </c>
      <c r="K188" s="8" t="s">
        <v>16</v>
      </c>
      <c r="L188" s="15">
        <v>23251</v>
      </c>
      <c r="M188" s="7">
        <v>2</v>
      </c>
      <c r="N188" s="8" t="s">
        <v>29</v>
      </c>
      <c r="O188" s="8" t="s">
        <v>21</v>
      </c>
      <c r="P188" s="15">
        <v>23252</v>
      </c>
      <c r="Q188" s="8" t="s">
        <v>25</v>
      </c>
      <c r="R188" s="8" t="s">
        <v>26</v>
      </c>
      <c r="S188" s="6" t="s">
        <v>21</v>
      </c>
      <c r="T188" s="9" t="s">
        <v>326</v>
      </c>
    </row>
    <row r="189" spans="1:20" ht="12.75" customHeight="1" x14ac:dyDescent="0.2">
      <c r="A189" s="7">
        <v>1963</v>
      </c>
      <c r="B189" s="8">
        <v>333</v>
      </c>
      <c r="C189" s="7">
        <v>616</v>
      </c>
      <c r="D189" s="7">
        <v>10</v>
      </c>
      <c r="E189" s="8" t="s">
        <v>16</v>
      </c>
      <c r="F189" s="7">
        <v>29.5</v>
      </c>
      <c r="G189" s="7">
        <v>53.8</v>
      </c>
      <c r="H189" s="7">
        <v>8.3000000000000007</v>
      </c>
      <c r="I189" s="8" t="s">
        <v>17</v>
      </c>
      <c r="J189" s="8" t="s">
        <v>28</v>
      </c>
      <c r="K189" s="8" t="s">
        <v>31</v>
      </c>
      <c r="L189" s="15">
        <v>23251</v>
      </c>
      <c r="M189" s="7">
        <v>2</v>
      </c>
      <c r="N189" s="8" t="s">
        <v>33</v>
      </c>
      <c r="O189" s="8" t="s">
        <v>21</v>
      </c>
      <c r="P189" s="15">
        <v>23253</v>
      </c>
      <c r="Q189" s="8" t="s">
        <v>25</v>
      </c>
      <c r="R189" s="8" t="s">
        <v>32</v>
      </c>
      <c r="S189" s="6" t="s">
        <v>21</v>
      </c>
      <c r="T189" s="9" t="s">
        <v>326</v>
      </c>
    </row>
    <row r="190" spans="1:20" ht="12.75" customHeight="1" x14ac:dyDescent="0.2">
      <c r="A190" s="7">
        <v>1963</v>
      </c>
      <c r="B190" s="8">
        <v>304</v>
      </c>
      <c r="C190" s="7">
        <v>616</v>
      </c>
      <c r="D190" s="7">
        <v>7</v>
      </c>
      <c r="E190" s="8" t="s">
        <v>16</v>
      </c>
      <c r="F190" s="7">
        <v>21.8</v>
      </c>
      <c r="G190" s="7">
        <v>32.5</v>
      </c>
      <c r="H190" s="7">
        <v>7.3</v>
      </c>
      <c r="I190" s="8" t="s">
        <v>17</v>
      </c>
      <c r="J190" s="8" t="s">
        <v>18</v>
      </c>
      <c r="K190" s="8" t="s">
        <v>16</v>
      </c>
      <c r="L190" s="15">
        <v>23251</v>
      </c>
      <c r="M190" s="7">
        <v>1</v>
      </c>
      <c r="N190" s="8" t="s">
        <v>24</v>
      </c>
      <c r="O190" s="8" t="s">
        <v>21</v>
      </c>
      <c r="P190" s="15">
        <v>23252</v>
      </c>
      <c r="Q190" s="8" t="s">
        <v>25</v>
      </c>
      <c r="R190" s="8" t="s">
        <v>26</v>
      </c>
      <c r="S190" s="6" t="s">
        <v>21</v>
      </c>
      <c r="T190" s="9" t="s">
        <v>326</v>
      </c>
    </row>
    <row r="191" spans="1:20" ht="12.75" customHeight="1" x14ac:dyDescent="0.2">
      <c r="A191" s="7">
        <v>1965</v>
      </c>
      <c r="B191" s="8">
        <v>386</v>
      </c>
      <c r="C191" s="7">
        <v>616</v>
      </c>
      <c r="D191" s="7">
        <v>22</v>
      </c>
      <c r="E191" s="8" t="s">
        <v>16</v>
      </c>
      <c r="F191" s="7">
        <v>21</v>
      </c>
      <c r="G191" s="7">
        <v>38.700000000000003</v>
      </c>
      <c r="H191" s="7">
        <v>6.6</v>
      </c>
      <c r="I191" s="8" t="s">
        <v>70</v>
      </c>
      <c r="J191" s="8" t="s">
        <v>71</v>
      </c>
      <c r="K191" s="8" t="s">
        <v>16</v>
      </c>
      <c r="L191" s="15">
        <v>23965</v>
      </c>
      <c r="M191" s="7">
        <v>1</v>
      </c>
      <c r="N191" s="8" t="s">
        <v>72</v>
      </c>
      <c r="O191" s="8" t="s">
        <v>21</v>
      </c>
      <c r="P191" s="15">
        <v>23969</v>
      </c>
      <c r="Q191" s="8" t="s">
        <v>73</v>
      </c>
      <c r="R191" s="8" t="s">
        <v>26</v>
      </c>
      <c r="S191" s="6" t="s">
        <v>21</v>
      </c>
      <c r="T191" s="9" t="s">
        <v>326</v>
      </c>
    </row>
    <row r="192" spans="1:20" ht="12.75" customHeight="1" x14ac:dyDescent="0.2">
      <c r="A192" s="7">
        <v>1965</v>
      </c>
      <c r="B192" s="8">
        <v>279</v>
      </c>
      <c r="C192" s="7">
        <v>616</v>
      </c>
      <c r="D192" s="7">
        <v>19</v>
      </c>
      <c r="E192" s="8" t="s">
        <v>16</v>
      </c>
      <c r="F192" s="7">
        <v>25.2</v>
      </c>
      <c r="G192" s="7">
        <v>44.6</v>
      </c>
      <c r="H192" s="7">
        <v>7.5</v>
      </c>
      <c r="I192" s="8" t="s">
        <v>62</v>
      </c>
      <c r="J192" s="8" t="s">
        <v>63</v>
      </c>
      <c r="K192" s="8" t="s">
        <v>16</v>
      </c>
      <c r="L192" s="15">
        <v>23948</v>
      </c>
      <c r="M192" s="7">
        <v>2</v>
      </c>
      <c r="N192" s="8" t="s">
        <v>16</v>
      </c>
      <c r="O192" s="8" t="s">
        <v>21</v>
      </c>
      <c r="P192" s="15">
        <v>23950</v>
      </c>
      <c r="Q192" s="8" t="s">
        <v>60</v>
      </c>
      <c r="R192" s="8" t="s">
        <v>26</v>
      </c>
      <c r="S192" s="6" t="s">
        <v>21</v>
      </c>
      <c r="T192" s="9" t="s">
        <v>47</v>
      </c>
    </row>
    <row r="193" spans="1:20" ht="12.75" customHeight="1" x14ac:dyDescent="0.2">
      <c r="A193" s="7">
        <v>1965</v>
      </c>
      <c r="B193" s="8">
        <v>195</v>
      </c>
      <c r="C193" s="7">
        <v>616</v>
      </c>
      <c r="D193" s="7">
        <v>17</v>
      </c>
      <c r="E193" s="8" t="s">
        <v>16</v>
      </c>
      <c r="F193" s="7">
        <v>25.8</v>
      </c>
      <c r="G193" s="7">
        <v>45.2</v>
      </c>
      <c r="H193" s="7">
        <v>7.8</v>
      </c>
      <c r="I193" s="8" t="s">
        <v>57</v>
      </c>
      <c r="J193" s="8" t="s">
        <v>58</v>
      </c>
      <c r="K193" s="8" t="s">
        <v>16</v>
      </c>
      <c r="L193" s="15">
        <v>23942</v>
      </c>
      <c r="M193" s="7">
        <v>1</v>
      </c>
      <c r="N193" s="8" t="s">
        <v>59</v>
      </c>
      <c r="O193" s="8" t="s">
        <v>21</v>
      </c>
      <c r="P193" s="15">
        <v>23944</v>
      </c>
      <c r="Q193" s="8" t="s">
        <v>60</v>
      </c>
      <c r="R193" s="8" t="s">
        <v>61</v>
      </c>
      <c r="S193" s="6" t="s">
        <v>21</v>
      </c>
      <c r="T193" s="9" t="s">
        <v>47</v>
      </c>
    </row>
    <row r="194" spans="1:20" ht="12.75" customHeight="1" x14ac:dyDescent="0.2">
      <c r="A194" s="7">
        <v>1965</v>
      </c>
      <c r="B194" s="8">
        <v>196</v>
      </c>
      <c r="C194" s="7">
        <v>616</v>
      </c>
      <c r="D194" s="7">
        <v>18</v>
      </c>
      <c r="E194" s="8" t="s">
        <v>16</v>
      </c>
      <c r="F194" s="7">
        <v>25.8</v>
      </c>
      <c r="G194" s="7">
        <v>44.8</v>
      </c>
      <c r="H194" s="7">
        <v>7.8</v>
      </c>
      <c r="I194" s="8" t="s">
        <v>57</v>
      </c>
      <c r="J194" s="8" t="s">
        <v>58</v>
      </c>
      <c r="K194" s="8" t="s">
        <v>16</v>
      </c>
      <c r="L194" s="15">
        <v>23942</v>
      </c>
      <c r="M194" s="7">
        <v>1</v>
      </c>
      <c r="N194" s="8" t="s">
        <v>59</v>
      </c>
      <c r="O194" s="8" t="s">
        <v>21</v>
      </c>
      <c r="P194" s="15">
        <v>23944</v>
      </c>
      <c r="Q194" s="8" t="s">
        <v>60</v>
      </c>
      <c r="R194" s="8" t="s">
        <v>61</v>
      </c>
      <c r="S194" s="6" t="s">
        <v>21</v>
      </c>
      <c r="T194" s="9" t="s">
        <v>47</v>
      </c>
    </row>
    <row r="195" spans="1:20" ht="12.75" customHeight="1" x14ac:dyDescent="0.2">
      <c r="A195" s="7">
        <v>1967</v>
      </c>
      <c r="B195" s="8">
        <v>164</v>
      </c>
      <c r="C195" s="7">
        <v>616</v>
      </c>
      <c r="D195" s="7">
        <v>39</v>
      </c>
      <c r="E195" s="8" t="s">
        <v>16</v>
      </c>
      <c r="F195" s="7">
        <v>26.2</v>
      </c>
      <c r="G195" s="7">
        <v>49.7</v>
      </c>
      <c r="H195" s="7">
        <v>7.9</v>
      </c>
      <c r="I195" s="8" t="s">
        <v>64</v>
      </c>
      <c r="J195" s="8" t="s">
        <v>103</v>
      </c>
      <c r="K195" s="8" t="s">
        <v>16</v>
      </c>
      <c r="L195" s="15">
        <v>24696</v>
      </c>
      <c r="M195" s="7">
        <v>3</v>
      </c>
      <c r="N195" s="8" t="s">
        <v>116</v>
      </c>
      <c r="O195" s="8" t="s">
        <v>21</v>
      </c>
      <c r="P195" s="15">
        <v>24699</v>
      </c>
      <c r="Q195" s="8" t="s">
        <v>47</v>
      </c>
      <c r="R195" s="8" t="s">
        <v>26</v>
      </c>
      <c r="S195" s="6" t="s">
        <v>21</v>
      </c>
      <c r="T195" s="9" t="s">
        <v>47</v>
      </c>
    </row>
    <row r="196" spans="1:20" ht="12.75" customHeight="1" x14ac:dyDescent="0.2">
      <c r="A196" s="7">
        <v>1965</v>
      </c>
      <c r="B196" s="8">
        <v>378</v>
      </c>
      <c r="C196" s="7">
        <v>616</v>
      </c>
      <c r="D196" s="7">
        <v>21</v>
      </c>
      <c r="E196" s="8" t="s">
        <v>16</v>
      </c>
      <c r="F196" s="7">
        <v>24.3</v>
      </c>
      <c r="G196" s="7">
        <v>42.3</v>
      </c>
      <c r="H196" s="29"/>
      <c r="I196" s="8" t="s">
        <v>64</v>
      </c>
      <c r="J196" s="8" t="s">
        <v>67</v>
      </c>
      <c r="K196" s="8" t="s">
        <v>16</v>
      </c>
      <c r="L196" s="15">
        <v>23963</v>
      </c>
      <c r="M196" s="7">
        <v>2</v>
      </c>
      <c r="N196" s="8" t="s">
        <v>68</v>
      </c>
      <c r="O196" s="8" t="s">
        <v>21</v>
      </c>
      <c r="P196" s="15">
        <v>23966</v>
      </c>
      <c r="Q196" s="8" t="s">
        <v>60</v>
      </c>
      <c r="R196" s="8" t="s">
        <v>69</v>
      </c>
      <c r="S196" s="6" t="s">
        <v>21</v>
      </c>
      <c r="T196" s="9" t="s">
        <v>47</v>
      </c>
    </row>
    <row r="197" spans="1:20" ht="12.75" customHeight="1" x14ac:dyDescent="0.2">
      <c r="A197" s="7">
        <v>1965</v>
      </c>
      <c r="B197" s="8">
        <v>377</v>
      </c>
      <c r="C197" s="7">
        <v>616</v>
      </c>
      <c r="D197" s="7">
        <v>20</v>
      </c>
      <c r="E197" s="8" t="s">
        <v>16</v>
      </c>
      <c r="F197" s="7">
        <v>24.4</v>
      </c>
      <c r="G197" s="7">
        <v>46.9</v>
      </c>
      <c r="H197" s="7">
        <v>7.9</v>
      </c>
      <c r="I197" s="8" t="s">
        <v>64</v>
      </c>
      <c r="J197" s="8" t="s">
        <v>65</v>
      </c>
      <c r="K197" s="8" t="s">
        <v>16</v>
      </c>
      <c r="L197" s="15">
        <v>23964</v>
      </c>
      <c r="M197" s="7">
        <v>1</v>
      </c>
      <c r="N197" s="8" t="s">
        <v>66</v>
      </c>
      <c r="O197" s="8" t="s">
        <v>21</v>
      </c>
      <c r="P197" s="15">
        <v>23966</v>
      </c>
      <c r="Q197" s="8" t="s">
        <v>60</v>
      </c>
      <c r="R197" s="8" t="s">
        <v>26</v>
      </c>
      <c r="S197" s="6" t="s">
        <v>21</v>
      </c>
      <c r="T197" s="9" t="s">
        <v>47</v>
      </c>
    </row>
    <row r="198" spans="1:20" ht="12.75" customHeight="1" x14ac:dyDescent="0.2">
      <c r="A198" s="7">
        <v>1970</v>
      </c>
      <c r="B198" s="8">
        <v>652</v>
      </c>
      <c r="C198" s="7">
        <v>616</v>
      </c>
      <c r="D198" s="7">
        <v>45</v>
      </c>
      <c r="E198" s="8" t="s">
        <v>16</v>
      </c>
      <c r="F198" s="7">
        <v>29</v>
      </c>
      <c r="G198" s="7">
        <v>49.5</v>
      </c>
      <c r="H198" s="7">
        <v>7.7</v>
      </c>
      <c r="I198" s="8" t="s">
        <v>129</v>
      </c>
      <c r="J198" s="8" t="s">
        <v>130</v>
      </c>
      <c r="K198" s="8" t="s">
        <v>133</v>
      </c>
      <c r="L198" s="15">
        <v>25808</v>
      </c>
      <c r="M198" s="7">
        <v>0</v>
      </c>
      <c r="N198" s="8" t="s">
        <v>134</v>
      </c>
      <c r="O198" s="8" t="s">
        <v>132</v>
      </c>
      <c r="P198" s="15">
        <v>25810</v>
      </c>
      <c r="Q198" s="8" t="s">
        <v>135</v>
      </c>
      <c r="R198" s="8" t="s">
        <v>16</v>
      </c>
      <c r="S198" s="12" t="s">
        <v>132</v>
      </c>
      <c r="T198" s="9" t="s">
        <v>47</v>
      </c>
    </row>
    <row r="199" spans="1:20" ht="12.75" customHeight="1" x14ac:dyDescent="0.2">
      <c r="A199" s="7">
        <v>1970</v>
      </c>
      <c r="B199" s="8">
        <v>655</v>
      </c>
      <c r="C199" s="7">
        <v>616</v>
      </c>
      <c r="D199" s="7">
        <v>46</v>
      </c>
      <c r="E199" s="8" t="s">
        <v>16</v>
      </c>
      <c r="F199" s="7">
        <v>24.5</v>
      </c>
      <c r="G199" s="7">
        <v>42.8</v>
      </c>
      <c r="H199" s="7">
        <v>7.4</v>
      </c>
      <c r="I199" s="8" t="s">
        <v>129</v>
      </c>
      <c r="J199" s="8" t="s">
        <v>130</v>
      </c>
      <c r="K199" s="8" t="s">
        <v>133</v>
      </c>
      <c r="L199" s="15">
        <v>25808</v>
      </c>
      <c r="M199" s="7">
        <v>0</v>
      </c>
      <c r="N199" s="8" t="s">
        <v>134</v>
      </c>
      <c r="O199" s="8" t="s">
        <v>132</v>
      </c>
      <c r="P199" s="15">
        <v>25810</v>
      </c>
      <c r="Q199" s="8" t="s">
        <v>135</v>
      </c>
      <c r="R199" s="8" t="s">
        <v>16</v>
      </c>
      <c r="S199" s="12" t="s">
        <v>132</v>
      </c>
      <c r="T199" s="9" t="s">
        <v>47</v>
      </c>
    </row>
    <row r="200" spans="1:20" ht="12.75" customHeight="1" x14ac:dyDescent="0.2">
      <c r="A200" s="7">
        <v>1970</v>
      </c>
      <c r="B200" s="8">
        <v>656</v>
      </c>
      <c r="C200" s="7">
        <v>616</v>
      </c>
      <c r="D200" s="7">
        <v>47</v>
      </c>
      <c r="E200" s="8" t="s">
        <v>16</v>
      </c>
      <c r="F200" s="7">
        <v>24.2</v>
      </c>
      <c r="G200" s="7">
        <v>41.2</v>
      </c>
      <c r="H200" s="7">
        <v>6.8</v>
      </c>
      <c r="I200" s="8" t="s">
        <v>129</v>
      </c>
      <c r="J200" s="8" t="s">
        <v>130</v>
      </c>
      <c r="K200" s="8" t="s">
        <v>133</v>
      </c>
      <c r="L200" s="15">
        <v>25808</v>
      </c>
      <c r="M200" s="7">
        <v>0</v>
      </c>
      <c r="N200" s="8" t="s">
        <v>136</v>
      </c>
      <c r="O200" s="8" t="s">
        <v>132</v>
      </c>
      <c r="P200" s="15">
        <v>25810</v>
      </c>
      <c r="Q200" s="8" t="s">
        <v>135</v>
      </c>
      <c r="R200" s="8" t="s">
        <v>16</v>
      </c>
      <c r="S200" s="12" t="s">
        <v>132</v>
      </c>
      <c r="T200" s="9" t="s">
        <v>47</v>
      </c>
    </row>
    <row r="201" spans="1:20" ht="12.75" customHeight="1" x14ac:dyDescent="0.2">
      <c r="A201" s="7">
        <v>1964</v>
      </c>
      <c r="B201" s="8">
        <v>747</v>
      </c>
      <c r="C201" s="7">
        <v>616</v>
      </c>
      <c r="D201" s="7">
        <v>14</v>
      </c>
      <c r="E201" s="8" t="s">
        <v>16</v>
      </c>
      <c r="F201" s="7">
        <v>27.3</v>
      </c>
      <c r="G201" s="7">
        <v>49.5</v>
      </c>
      <c r="H201" s="7">
        <v>8.3000000000000007</v>
      </c>
      <c r="I201" s="8" t="s">
        <v>34</v>
      </c>
      <c r="J201" s="8" t="s">
        <v>35</v>
      </c>
      <c r="K201" s="8" t="s">
        <v>16</v>
      </c>
      <c r="L201" s="15">
        <v>23604</v>
      </c>
      <c r="M201" s="7">
        <v>1</v>
      </c>
      <c r="N201" s="8" t="s">
        <v>46</v>
      </c>
      <c r="O201" s="8" t="s">
        <v>21</v>
      </c>
      <c r="P201" s="15">
        <v>23607</v>
      </c>
      <c r="Q201" s="8" t="s">
        <v>47</v>
      </c>
      <c r="R201" s="8" t="s">
        <v>48</v>
      </c>
      <c r="S201" s="6" t="s">
        <v>21</v>
      </c>
      <c r="T201" s="9" t="s">
        <v>47</v>
      </c>
    </row>
    <row r="203" spans="1:20" ht="15.75" x14ac:dyDescent="0.25">
      <c r="H203" s="16" t="s">
        <v>327</v>
      </c>
      <c r="I203" s="17"/>
      <c r="J203" s="17"/>
      <c r="K203" s="19"/>
      <c r="L203" s="20"/>
      <c r="M203" s="16" t="s">
        <v>328</v>
      </c>
      <c r="O203" s="17"/>
      <c r="P203" s="18"/>
    </row>
    <row r="297" spans="6:14" x14ac:dyDescent="0.2">
      <c r="F297">
        <v>17</v>
      </c>
      <c r="G297">
        <v>26.8</v>
      </c>
      <c r="I297" s="12" t="s">
        <v>354</v>
      </c>
      <c r="L297">
        <v>23</v>
      </c>
      <c r="M297" s="3">
        <f>0.1102*L297+2.3752</f>
        <v>4.9098000000000006</v>
      </c>
      <c r="N297" s="12" t="s">
        <v>354</v>
      </c>
    </row>
    <row r="298" spans="6:14" x14ac:dyDescent="0.2">
      <c r="F298">
        <v>28</v>
      </c>
      <c r="G298">
        <v>49.8</v>
      </c>
      <c r="I298" s="12" t="s">
        <v>354</v>
      </c>
      <c r="L298">
        <v>55</v>
      </c>
      <c r="M298" s="3">
        <f>0.1102*L298+2.3752</f>
        <v>8.4361999999999995</v>
      </c>
      <c r="N298" s="12" t="s">
        <v>354</v>
      </c>
    </row>
  </sheetData>
  <phoneticPr fontId="0" type="noConversion"/>
  <printOptions gridLines="1"/>
  <pageMargins left="0.75" right="0.75" top="1" bottom="1" header="0.5" footer="0.5"/>
  <pageSetup orientation="landscape" horizontalDpi="300" verticalDpi="300" r:id="rId1"/>
  <headerFooter alignWithMargins="0">
    <oddHeader>&amp;C616 - &amp;"Arial,Italic"Anaxipha exigua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workbookViewId="0">
      <pane ySplit="525" topLeftCell="A70" activePane="bottomLeft"/>
      <selection activeCell="B92" sqref="B92"/>
      <selection pane="bottomLeft" activeCell="V102" sqref="V102"/>
    </sheetView>
  </sheetViews>
  <sheetFormatPr defaultColWidth="8.85546875" defaultRowHeight="12.75" x14ac:dyDescent="0.2"/>
  <cols>
    <col min="1" max="1" width="5.85546875" bestFit="1" customWidth="1"/>
    <col min="2" max="2" width="13.140625" bestFit="1" customWidth="1"/>
    <col min="3" max="3" width="9.28515625" bestFit="1" customWidth="1"/>
    <col min="4" max="4" width="8.28515625" bestFit="1" customWidth="1"/>
    <col min="5" max="5" width="5.42578125" bestFit="1" customWidth="1"/>
    <col min="6" max="6" width="7.7109375" bestFit="1" customWidth="1"/>
    <col min="7" max="7" width="5.42578125" bestFit="1" customWidth="1"/>
    <col min="8" max="8" width="5.140625" bestFit="1" customWidth="1"/>
    <col min="9" max="9" width="8.42578125" bestFit="1" customWidth="1"/>
    <col min="10" max="10" width="6.140625" bestFit="1" customWidth="1"/>
    <col min="11" max="11" width="10.42578125" bestFit="1" customWidth="1"/>
    <col min="13" max="13" width="11.42578125" style="175" bestFit="1" customWidth="1"/>
    <col min="14" max="14" width="7.7109375" bestFit="1" customWidth="1"/>
    <col min="16" max="16" width="10.42578125" bestFit="1" customWidth="1"/>
    <col min="17" max="17" width="11.42578125" style="185" customWidth="1"/>
  </cols>
  <sheetData>
    <row r="1" spans="1:20" ht="12.9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137</v>
      </c>
      <c r="H1" s="1" t="s">
        <v>138</v>
      </c>
      <c r="I1" s="1" t="s">
        <v>1399</v>
      </c>
      <c r="J1" s="1" t="s">
        <v>6</v>
      </c>
      <c r="K1" s="1" t="s">
        <v>7</v>
      </c>
      <c r="L1" s="1" t="s">
        <v>8</v>
      </c>
      <c r="M1" s="183" t="s">
        <v>9</v>
      </c>
      <c r="N1" s="1" t="s">
        <v>10</v>
      </c>
      <c r="O1" s="1" t="s">
        <v>11</v>
      </c>
      <c r="P1" s="1" t="s">
        <v>12</v>
      </c>
      <c r="Q1" s="183" t="s">
        <v>13</v>
      </c>
      <c r="R1" s="1" t="s">
        <v>14</v>
      </c>
      <c r="S1" s="1" t="s">
        <v>15</v>
      </c>
      <c r="T1" s="5" t="s">
        <v>1398</v>
      </c>
    </row>
    <row r="2" spans="1:20" ht="12.95" customHeight="1" x14ac:dyDescent="0.2">
      <c r="A2" s="2">
        <v>1958</v>
      </c>
      <c r="B2" s="2">
        <v>3</v>
      </c>
      <c r="C2" s="2">
        <v>611</v>
      </c>
      <c r="D2" s="2">
        <v>1</v>
      </c>
      <c r="E2" s="75" t="s">
        <v>16</v>
      </c>
      <c r="F2" s="2">
        <v>26</v>
      </c>
      <c r="G2" s="2">
        <v>65.599999999999994</v>
      </c>
      <c r="H2" s="2">
        <v>5.5</v>
      </c>
      <c r="I2" s="75" t="s">
        <v>1305</v>
      </c>
      <c r="J2" s="75" t="s">
        <v>550</v>
      </c>
      <c r="K2" s="75" t="s">
        <v>831</v>
      </c>
      <c r="L2" s="75" t="s">
        <v>1356</v>
      </c>
      <c r="M2" s="181">
        <v>21309</v>
      </c>
      <c r="N2" s="2">
        <v>0</v>
      </c>
      <c r="O2" s="75" t="s">
        <v>1397</v>
      </c>
      <c r="P2" s="75" t="s">
        <v>21</v>
      </c>
      <c r="Q2" s="186">
        <v>21344</v>
      </c>
      <c r="R2" s="75" t="s">
        <v>135</v>
      </c>
      <c r="S2" s="75" t="s">
        <v>1360</v>
      </c>
      <c r="T2" s="74" t="s">
        <v>135</v>
      </c>
    </row>
    <row r="3" spans="1:20" ht="12.95" customHeight="1" x14ac:dyDescent="0.2">
      <c r="A3" s="2">
        <v>1961</v>
      </c>
      <c r="B3" s="2">
        <v>49</v>
      </c>
      <c r="C3" s="2">
        <v>611</v>
      </c>
      <c r="D3" s="2">
        <v>9</v>
      </c>
      <c r="E3" s="75" t="s">
        <v>27</v>
      </c>
      <c r="F3" s="2">
        <v>22</v>
      </c>
      <c r="G3" s="2">
        <v>60</v>
      </c>
      <c r="H3" s="2">
        <v>5.5</v>
      </c>
      <c r="I3" s="75" t="s">
        <v>1305</v>
      </c>
      <c r="J3" s="75" t="s">
        <v>550</v>
      </c>
      <c r="K3" s="75" t="s">
        <v>831</v>
      </c>
      <c r="L3" s="75" t="s">
        <v>1059</v>
      </c>
      <c r="M3" s="181">
        <v>22413</v>
      </c>
      <c r="N3" s="2">
        <v>1</v>
      </c>
      <c r="O3" s="75" t="s">
        <v>997</v>
      </c>
      <c r="P3" s="75" t="s">
        <v>843</v>
      </c>
      <c r="Q3" s="186">
        <v>22417</v>
      </c>
      <c r="R3" s="75" t="s">
        <v>1396</v>
      </c>
      <c r="S3" s="75" t="s">
        <v>1395</v>
      </c>
      <c r="T3" s="74" t="s">
        <v>135</v>
      </c>
    </row>
    <row r="4" spans="1:20" ht="12.95" customHeight="1" x14ac:dyDescent="0.2">
      <c r="A4" s="2">
        <v>1961</v>
      </c>
      <c r="B4" s="2">
        <v>52</v>
      </c>
      <c r="C4" s="2">
        <v>611</v>
      </c>
      <c r="D4" s="2">
        <v>9</v>
      </c>
      <c r="E4" s="75" t="s">
        <v>30</v>
      </c>
      <c r="F4" s="2">
        <v>20</v>
      </c>
      <c r="G4" s="2">
        <v>44.1</v>
      </c>
      <c r="H4" s="2">
        <v>4.8</v>
      </c>
      <c r="I4" s="75" t="s">
        <v>1305</v>
      </c>
      <c r="J4" s="75" t="s">
        <v>550</v>
      </c>
      <c r="K4" s="75" t="s">
        <v>831</v>
      </c>
      <c r="L4" s="75" t="s">
        <v>1059</v>
      </c>
      <c r="M4" s="181">
        <v>22413</v>
      </c>
      <c r="N4" s="2">
        <v>1</v>
      </c>
      <c r="O4" s="75" t="s">
        <v>997</v>
      </c>
      <c r="P4" s="75" t="s">
        <v>843</v>
      </c>
      <c r="Q4" s="186">
        <v>22418</v>
      </c>
      <c r="R4" s="75" t="s">
        <v>1396</v>
      </c>
      <c r="S4" s="75" t="s">
        <v>1395</v>
      </c>
      <c r="T4" s="74" t="s">
        <v>135</v>
      </c>
    </row>
    <row r="5" spans="1:20" ht="12.95" customHeight="1" x14ac:dyDescent="0.2">
      <c r="A5" s="2">
        <v>1961</v>
      </c>
      <c r="B5" s="2">
        <v>62</v>
      </c>
      <c r="C5" s="2">
        <v>611</v>
      </c>
      <c r="D5" s="2">
        <v>9</v>
      </c>
      <c r="E5" s="75" t="s">
        <v>543</v>
      </c>
      <c r="F5" s="2">
        <v>23.5</v>
      </c>
      <c r="G5" s="2">
        <v>60.6</v>
      </c>
      <c r="H5" s="2">
        <v>5.9</v>
      </c>
      <c r="I5" s="75" t="s">
        <v>1305</v>
      </c>
      <c r="J5" s="75" t="s">
        <v>550</v>
      </c>
      <c r="K5" s="75" t="s">
        <v>831</v>
      </c>
      <c r="L5" s="75" t="s">
        <v>1059</v>
      </c>
      <c r="M5" s="181">
        <v>22413</v>
      </c>
      <c r="N5" s="2">
        <v>1</v>
      </c>
      <c r="O5" s="75" t="s">
        <v>997</v>
      </c>
      <c r="P5" s="75" t="s">
        <v>843</v>
      </c>
      <c r="Q5" s="186">
        <v>22434</v>
      </c>
      <c r="R5" s="75" t="s">
        <v>992</v>
      </c>
      <c r="S5" s="75" t="s">
        <v>1387</v>
      </c>
      <c r="T5" s="74" t="s">
        <v>135</v>
      </c>
    </row>
    <row r="6" spans="1:20" ht="12.95" customHeight="1" x14ac:dyDescent="0.2">
      <c r="A6" s="2">
        <v>1961</v>
      </c>
      <c r="B6" s="2">
        <v>68</v>
      </c>
      <c r="C6" s="2">
        <v>611</v>
      </c>
      <c r="D6" s="2">
        <v>9</v>
      </c>
      <c r="E6" s="75" t="s">
        <v>1279</v>
      </c>
      <c r="F6" s="2">
        <v>19.5</v>
      </c>
      <c r="G6" s="2">
        <v>46.6</v>
      </c>
      <c r="H6" s="2">
        <v>4.8</v>
      </c>
      <c r="I6" s="75" t="s">
        <v>1305</v>
      </c>
      <c r="J6" s="75" t="s">
        <v>550</v>
      </c>
      <c r="K6" s="75" t="s">
        <v>831</v>
      </c>
      <c r="L6" s="75" t="s">
        <v>1059</v>
      </c>
      <c r="M6" s="181">
        <v>22413</v>
      </c>
      <c r="N6" s="2">
        <v>1</v>
      </c>
      <c r="O6" s="75" t="s">
        <v>997</v>
      </c>
      <c r="P6" s="75" t="s">
        <v>843</v>
      </c>
      <c r="Q6" s="186">
        <v>22435</v>
      </c>
      <c r="R6" s="75" t="s">
        <v>992</v>
      </c>
      <c r="S6" s="75" t="s">
        <v>1387</v>
      </c>
      <c r="T6" s="74" t="s">
        <v>135</v>
      </c>
    </row>
    <row r="7" spans="1:20" ht="12.95" customHeight="1" x14ac:dyDescent="0.2">
      <c r="A7" s="2">
        <v>1961</v>
      </c>
      <c r="B7" s="2">
        <v>80</v>
      </c>
      <c r="C7" s="2">
        <v>611</v>
      </c>
      <c r="D7" s="2">
        <v>9</v>
      </c>
      <c r="E7" s="75" t="s">
        <v>1383</v>
      </c>
      <c r="F7" s="2">
        <v>27.2</v>
      </c>
      <c r="G7" s="2">
        <v>70.099999999999994</v>
      </c>
      <c r="H7" s="2">
        <v>6.3</v>
      </c>
      <c r="I7" s="75" t="s">
        <v>1305</v>
      </c>
      <c r="J7" s="75" t="s">
        <v>550</v>
      </c>
      <c r="K7" s="75" t="s">
        <v>831</v>
      </c>
      <c r="L7" s="75" t="s">
        <v>1059</v>
      </c>
      <c r="M7" s="181">
        <v>22413</v>
      </c>
      <c r="N7" s="2">
        <v>1</v>
      </c>
      <c r="O7" s="75" t="s">
        <v>997</v>
      </c>
      <c r="P7" s="75" t="s">
        <v>843</v>
      </c>
      <c r="Q7" s="186">
        <v>22436</v>
      </c>
      <c r="R7" s="75" t="s">
        <v>992</v>
      </c>
      <c r="S7" s="75" t="s">
        <v>1387</v>
      </c>
      <c r="T7" s="74" t="s">
        <v>135</v>
      </c>
    </row>
    <row r="8" spans="1:20" ht="12.95" customHeight="1" x14ac:dyDescent="0.2">
      <c r="A8" s="2">
        <v>1961</v>
      </c>
      <c r="B8" s="2">
        <v>107</v>
      </c>
      <c r="C8" s="2">
        <v>611</v>
      </c>
      <c r="D8" s="2">
        <v>9</v>
      </c>
      <c r="E8" s="75" t="s">
        <v>1382</v>
      </c>
      <c r="F8" s="2">
        <v>24</v>
      </c>
      <c r="G8" s="2">
        <v>63.5</v>
      </c>
      <c r="H8" s="2">
        <v>6.1</v>
      </c>
      <c r="I8" s="75" t="s">
        <v>1305</v>
      </c>
      <c r="J8" s="75" t="s">
        <v>550</v>
      </c>
      <c r="K8" s="75" t="s">
        <v>831</v>
      </c>
      <c r="L8" s="75" t="s">
        <v>1059</v>
      </c>
      <c r="M8" s="181">
        <v>22413</v>
      </c>
      <c r="N8" s="2">
        <v>1</v>
      </c>
      <c r="O8" s="75" t="s">
        <v>997</v>
      </c>
      <c r="P8" s="75" t="s">
        <v>843</v>
      </c>
      <c r="Q8" s="186">
        <v>22438</v>
      </c>
      <c r="R8" s="75" t="s">
        <v>992</v>
      </c>
      <c r="S8" s="75" t="s">
        <v>1387</v>
      </c>
      <c r="T8" s="74" t="s">
        <v>135</v>
      </c>
    </row>
    <row r="9" spans="1:20" ht="12.95" customHeight="1" x14ac:dyDescent="0.2">
      <c r="A9" s="2">
        <v>1961</v>
      </c>
      <c r="B9" s="2">
        <v>121</v>
      </c>
      <c r="C9" s="2">
        <v>611</v>
      </c>
      <c r="D9" s="2">
        <v>9</v>
      </c>
      <c r="E9" s="75" t="s">
        <v>1381</v>
      </c>
      <c r="F9" s="2">
        <v>19.7</v>
      </c>
      <c r="G9" s="187">
        <v>49.8</v>
      </c>
      <c r="H9" s="2">
        <v>5.0999999999999996</v>
      </c>
      <c r="I9" s="75" t="s">
        <v>1305</v>
      </c>
      <c r="J9" s="75" t="s">
        <v>550</v>
      </c>
      <c r="K9" s="75" t="s">
        <v>831</v>
      </c>
      <c r="L9" s="75" t="s">
        <v>1059</v>
      </c>
      <c r="M9" s="181">
        <v>22413</v>
      </c>
      <c r="N9" s="2">
        <v>1</v>
      </c>
      <c r="O9" s="75" t="s">
        <v>997</v>
      </c>
      <c r="P9" s="75" t="s">
        <v>843</v>
      </c>
      <c r="Q9" s="186">
        <v>22439</v>
      </c>
      <c r="R9" s="75" t="s">
        <v>992</v>
      </c>
      <c r="S9" s="75" t="s">
        <v>1387</v>
      </c>
      <c r="T9" s="74" t="s">
        <v>135</v>
      </c>
    </row>
    <row r="10" spans="1:20" ht="12.95" customHeight="1" x14ac:dyDescent="0.2">
      <c r="A10" s="2">
        <v>1961</v>
      </c>
      <c r="B10" s="2">
        <v>137</v>
      </c>
      <c r="C10" s="2">
        <v>611</v>
      </c>
      <c r="D10" s="2">
        <v>9</v>
      </c>
      <c r="E10" s="75" t="s">
        <v>1380</v>
      </c>
      <c r="F10" s="2">
        <v>16</v>
      </c>
      <c r="G10" s="187">
        <v>35.5</v>
      </c>
      <c r="H10" s="2">
        <v>4.0999999999999996</v>
      </c>
      <c r="I10" s="75" t="s">
        <v>1305</v>
      </c>
      <c r="J10" s="75" t="s">
        <v>550</v>
      </c>
      <c r="K10" s="75" t="s">
        <v>831</v>
      </c>
      <c r="L10" s="75" t="s">
        <v>1059</v>
      </c>
      <c r="M10" s="181">
        <v>22413</v>
      </c>
      <c r="N10" s="2">
        <v>1</v>
      </c>
      <c r="O10" s="75" t="s">
        <v>997</v>
      </c>
      <c r="P10" s="75" t="s">
        <v>843</v>
      </c>
      <c r="Q10" s="186">
        <v>22440</v>
      </c>
      <c r="R10" s="75" t="s">
        <v>992</v>
      </c>
      <c r="S10" s="75" t="s">
        <v>1387</v>
      </c>
      <c r="T10" s="74" t="s">
        <v>135</v>
      </c>
    </row>
    <row r="11" spans="1:20" ht="12.95" customHeight="1" x14ac:dyDescent="0.2">
      <c r="A11" s="2">
        <v>1961</v>
      </c>
      <c r="B11" s="2">
        <v>158</v>
      </c>
      <c r="C11" s="2">
        <v>611</v>
      </c>
      <c r="D11" s="2">
        <v>9</v>
      </c>
      <c r="E11" s="75" t="s">
        <v>1378</v>
      </c>
      <c r="F11" s="2">
        <v>17</v>
      </c>
      <c r="G11" s="187">
        <v>42.3</v>
      </c>
      <c r="H11" s="2">
        <v>4.5999999999999996</v>
      </c>
      <c r="I11" s="75" t="s">
        <v>1305</v>
      </c>
      <c r="J11" s="75" t="s">
        <v>550</v>
      </c>
      <c r="K11" s="75" t="s">
        <v>831</v>
      </c>
      <c r="L11" s="75" t="s">
        <v>1059</v>
      </c>
      <c r="M11" s="181">
        <v>22413</v>
      </c>
      <c r="N11" s="2">
        <v>1</v>
      </c>
      <c r="O11" s="75" t="s">
        <v>997</v>
      </c>
      <c r="P11" s="75" t="s">
        <v>843</v>
      </c>
      <c r="Q11" s="186">
        <v>22442</v>
      </c>
      <c r="R11" s="75" t="s">
        <v>992</v>
      </c>
      <c r="S11" s="75" t="s">
        <v>1387</v>
      </c>
      <c r="T11" s="74" t="s">
        <v>135</v>
      </c>
    </row>
    <row r="12" spans="1:20" ht="12.95" customHeight="1" x14ac:dyDescent="0.2">
      <c r="A12" s="2">
        <v>1961</v>
      </c>
      <c r="B12" s="2">
        <v>175</v>
      </c>
      <c r="C12" s="2">
        <v>611</v>
      </c>
      <c r="D12" s="2">
        <v>9</v>
      </c>
      <c r="E12" s="75" t="s">
        <v>1377</v>
      </c>
      <c r="F12" s="2">
        <v>21.5</v>
      </c>
      <c r="G12" s="187">
        <v>56</v>
      </c>
      <c r="H12" s="2">
        <v>5.6</v>
      </c>
      <c r="I12" s="75" t="s">
        <v>1305</v>
      </c>
      <c r="J12" s="75" t="s">
        <v>550</v>
      </c>
      <c r="K12" s="75" t="s">
        <v>831</v>
      </c>
      <c r="L12" s="75" t="s">
        <v>1059</v>
      </c>
      <c r="M12" s="181">
        <v>22413</v>
      </c>
      <c r="N12" s="2">
        <v>1</v>
      </c>
      <c r="O12" s="75" t="s">
        <v>997</v>
      </c>
      <c r="P12" s="75" t="s">
        <v>843</v>
      </c>
      <c r="Q12" s="186">
        <v>22443</v>
      </c>
      <c r="R12" s="75" t="s">
        <v>992</v>
      </c>
      <c r="S12" s="75" t="s">
        <v>1387</v>
      </c>
      <c r="T12" s="74" t="s">
        <v>135</v>
      </c>
    </row>
    <row r="13" spans="1:20" ht="12.95" customHeight="1" x14ac:dyDescent="0.2">
      <c r="A13" s="2">
        <v>1961</v>
      </c>
      <c r="B13" s="2">
        <v>222</v>
      </c>
      <c r="C13" s="2">
        <v>611</v>
      </c>
      <c r="D13" s="2">
        <v>9</v>
      </c>
      <c r="E13" s="75" t="s">
        <v>1376</v>
      </c>
      <c r="F13" s="2">
        <v>26</v>
      </c>
      <c r="G13" s="187">
        <v>67.3</v>
      </c>
      <c r="H13" s="2">
        <v>6.2</v>
      </c>
      <c r="I13" s="75" t="s">
        <v>1305</v>
      </c>
      <c r="J13" s="75" t="s">
        <v>550</v>
      </c>
      <c r="K13" s="75" t="s">
        <v>831</v>
      </c>
      <c r="L13" s="75" t="s">
        <v>1059</v>
      </c>
      <c r="M13" s="181">
        <v>22413</v>
      </c>
      <c r="N13" s="2">
        <v>1</v>
      </c>
      <c r="O13" s="75" t="s">
        <v>997</v>
      </c>
      <c r="P13" s="75" t="s">
        <v>843</v>
      </c>
      <c r="Q13" s="186">
        <v>22444</v>
      </c>
      <c r="R13" s="75" t="s">
        <v>992</v>
      </c>
      <c r="S13" s="75" t="s">
        <v>1387</v>
      </c>
      <c r="T13" s="74" t="s">
        <v>135</v>
      </c>
    </row>
    <row r="14" spans="1:20" ht="12.95" customHeight="1" x14ac:dyDescent="0.2">
      <c r="A14" s="2">
        <v>1961</v>
      </c>
      <c r="B14" s="2">
        <v>265</v>
      </c>
      <c r="C14" s="2">
        <v>611</v>
      </c>
      <c r="D14" s="2">
        <v>9</v>
      </c>
      <c r="E14" s="75" t="s">
        <v>1375</v>
      </c>
      <c r="F14" s="2">
        <v>31.5</v>
      </c>
      <c r="G14" s="187">
        <v>81</v>
      </c>
      <c r="H14" s="2">
        <v>6.2</v>
      </c>
      <c r="I14" s="75" t="s">
        <v>1305</v>
      </c>
      <c r="J14" s="75" t="s">
        <v>550</v>
      </c>
      <c r="K14" s="75" t="s">
        <v>831</v>
      </c>
      <c r="L14" s="75" t="s">
        <v>1059</v>
      </c>
      <c r="M14" s="181">
        <v>22413</v>
      </c>
      <c r="N14" s="2">
        <v>1</v>
      </c>
      <c r="O14" s="75" t="s">
        <v>997</v>
      </c>
      <c r="P14" s="75" t="s">
        <v>843</v>
      </c>
      <c r="Q14" s="186">
        <v>22445</v>
      </c>
      <c r="R14" s="75" t="s">
        <v>992</v>
      </c>
      <c r="S14" s="75" t="s">
        <v>1387</v>
      </c>
      <c r="T14" s="74" t="s">
        <v>135</v>
      </c>
    </row>
    <row r="15" spans="1:20" ht="12.95" customHeight="1" x14ac:dyDescent="0.2">
      <c r="A15" s="2">
        <v>1961</v>
      </c>
      <c r="B15" s="2">
        <v>429</v>
      </c>
      <c r="C15" s="2">
        <v>611</v>
      </c>
      <c r="D15" s="2">
        <v>9</v>
      </c>
      <c r="E15" s="75" t="s">
        <v>1394</v>
      </c>
      <c r="F15" s="2">
        <v>25.7</v>
      </c>
      <c r="G15" s="187">
        <v>66.7</v>
      </c>
      <c r="H15" s="2">
        <v>6.9</v>
      </c>
      <c r="I15" s="75" t="s">
        <v>1305</v>
      </c>
      <c r="J15" s="75" t="s">
        <v>550</v>
      </c>
      <c r="K15" s="75" t="s">
        <v>831</v>
      </c>
      <c r="L15" s="75" t="s">
        <v>1059</v>
      </c>
      <c r="M15" s="181">
        <v>22413</v>
      </c>
      <c r="N15" s="2">
        <v>1</v>
      </c>
      <c r="O15" s="75" t="s">
        <v>997</v>
      </c>
      <c r="P15" s="75" t="s">
        <v>843</v>
      </c>
      <c r="Q15" s="186">
        <v>22483</v>
      </c>
      <c r="R15" s="75" t="s">
        <v>992</v>
      </c>
      <c r="S15" s="75" t="s">
        <v>1387</v>
      </c>
      <c r="T15" s="74" t="s">
        <v>135</v>
      </c>
    </row>
    <row r="16" spans="1:20" ht="12.95" customHeight="1" x14ac:dyDescent="0.2">
      <c r="A16" s="2">
        <v>1961</v>
      </c>
      <c r="B16" s="2">
        <v>489</v>
      </c>
      <c r="C16" s="2">
        <v>611</v>
      </c>
      <c r="D16" s="2">
        <v>9</v>
      </c>
      <c r="E16" s="75" t="s">
        <v>1393</v>
      </c>
      <c r="F16" s="2">
        <v>21.5</v>
      </c>
      <c r="G16" s="187">
        <v>55</v>
      </c>
      <c r="H16" s="2">
        <v>6.1</v>
      </c>
      <c r="I16" s="75" t="s">
        <v>1305</v>
      </c>
      <c r="J16" s="75" t="s">
        <v>550</v>
      </c>
      <c r="K16" s="75" t="s">
        <v>831</v>
      </c>
      <c r="L16" s="75" t="s">
        <v>1059</v>
      </c>
      <c r="M16" s="181">
        <v>22413</v>
      </c>
      <c r="N16" s="2">
        <v>1</v>
      </c>
      <c r="O16" s="75" t="s">
        <v>997</v>
      </c>
      <c r="P16" s="75" t="s">
        <v>843</v>
      </c>
      <c r="Q16" s="186">
        <v>22486</v>
      </c>
      <c r="R16" s="75" t="s">
        <v>992</v>
      </c>
      <c r="S16" s="75" t="s">
        <v>1387</v>
      </c>
      <c r="T16" s="74" t="s">
        <v>135</v>
      </c>
    </row>
    <row r="17" spans="1:20" ht="12.95" customHeight="1" x14ac:dyDescent="0.2">
      <c r="A17" s="2">
        <v>1961</v>
      </c>
      <c r="B17" s="2">
        <v>490</v>
      </c>
      <c r="C17" s="2">
        <v>611</v>
      </c>
      <c r="D17" s="2">
        <v>9</v>
      </c>
      <c r="E17" s="75" t="s">
        <v>1392</v>
      </c>
      <c r="F17" s="2">
        <v>21.5</v>
      </c>
      <c r="G17" s="187">
        <v>55.2</v>
      </c>
      <c r="H17" s="2">
        <v>6.1</v>
      </c>
      <c r="I17" s="75" t="s">
        <v>1305</v>
      </c>
      <c r="J17" s="75" t="s">
        <v>550</v>
      </c>
      <c r="K17" s="75" t="s">
        <v>831</v>
      </c>
      <c r="L17" s="75" t="s">
        <v>1059</v>
      </c>
      <c r="M17" s="181">
        <v>22413</v>
      </c>
      <c r="N17" s="2">
        <v>1</v>
      </c>
      <c r="O17" s="75" t="s">
        <v>997</v>
      </c>
      <c r="P17" s="75" t="s">
        <v>843</v>
      </c>
      <c r="Q17" s="186">
        <v>22486</v>
      </c>
      <c r="R17" s="75" t="s">
        <v>992</v>
      </c>
      <c r="S17" s="75" t="s">
        <v>1387</v>
      </c>
      <c r="T17" s="74" t="s">
        <v>135</v>
      </c>
    </row>
    <row r="18" spans="1:20" ht="12.95" customHeight="1" x14ac:dyDescent="0.2">
      <c r="A18" s="2">
        <v>1961</v>
      </c>
      <c r="B18" s="2">
        <v>530</v>
      </c>
      <c r="C18" s="2">
        <v>611</v>
      </c>
      <c r="D18" s="2">
        <v>9</v>
      </c>
      <c r="E18" s="75" t="s">
        <v>1391</v>
      </c>
      <c r="F18" s="2">
        <v>29</v>
      </c>
      <c r="G18" s="187">
        <v>75.400000000000006</v>
      </c>
      <c r="H18" s="2">
        <v>6.4</v>
      </c>
      <c r="I18" s="75" t="s">
        <v>1305</v>
      </c>
      <c r="J18" s="75" t="s">
        <v>550</v>
      </c>
      <c r="K18" s="75" t="s">
        <v>831</v>
      </c>
      <c r="L18" s="75" t="s">
        <v>1059</v>
      </c>
      <c r="M18" s="181">
        <v>22413</v>
      </c>
      <c r="N18" s="2">
        <v>1</v>
      </c>
      <c r="O18" s="75" t="s">
        <v>997</v>
      </c>
      <c r="P18" s="75" t="s">
        <v>843</v>
      </c>
      <c r="Q18" s="186">
        <v>22487</v>
      </c>
      <c r="R18" s="75" t="s">
        <v>992</v>
      </c>
      <c r="S18" s="75" t="s">
        <v>1387</v>
      </c>
      <c r="T18" s="74" t="s">
        <v>135</v>
      </c>
    </row>
    <row r="19" spans="1:20" ht="12.95" customHeight="1" x14ac:dyDescent="0.2">
      <c r="A19" s="2">
        <v>1961</v>
      </c>
      <c r="B19" s="2">
        <v>621</v>
      </c>
      <c r="C19" s="2">
        <v>611</v>
      </c>
      <c r="D19" s="2">
        <v>9</v>
      </c>
      <c r="E19" s="75" t="s">
        <v>1390</v>
      </c>
      <c r="F19" s="2">
        <v>19.2</v>
      </c>
      <c r="G19" s="187">
        <v>48.6</v>
      </c>
      <c r="H19" s="2">
        <v>5.6</v>
      </c>
      <c r="I19" s="75" t="s">
        <v>1305</v>
      </c>
      <c r="J19" s="75" t="s">
        <v>550</v>
      </c>
      <c r="K19" s="75" t="s">
        <v>831</v>
      </c>
      <c r="L19" s="75" t="s">
        <v>1059</v>
      </c>
      <c r="M19" s="181">
        <v>22413</v>
      </c>
      <c r="N19" s="2">
        <v>1</v>
      </c>
      <c r="O19" s="75" t="s">
        <v>997</v>
      </c>
      <c r="P19" s="75" t="s">
        <v>843</v>
      </c>
      <c r="Q19" s="186">
        <v>22492</v>
      </c>
      <c r="R19" s="75" t="s">
        <v>992</v>
      </c>
      <c r="S19" s="75" t="s">
        <v>1387</v>
      </c>
      <c r="T19" s="74" t="s">
        <v>135</v>
      </c>
    </row>
    <row r="20" spans="1:20" ht="12.95" customHeight="1" x14ac:dyDescent="0.2">
      <c r="A20" s="2">
        <v>1961</v>
      </c>
      <c r="B20" s="2">
        <v>659</v>
      </c>
      <c r="C20" s="2">
        <v>611</v>
      </c>
      <c r="D20" s="2">
        <v>9</v>
      </c>
      <c r="E20" s="75" t="s">
        <v>1389</v>
      </c>
      <c r="F20" s="2">
        <v>23.5</v>
      </c>
      <c r="G20" s="187">
        <v>62</v>
      </c>
      <c r="H20" s="2">
        <v>6.1</v>
      </c>
      <c r="I20" s="75" t="s">
        <v>1305</v>
      </c>
      <c r="J20" s="75" t="s">
        <v>550</v>
      </c>
      <c r="K20" s="75" t="s">
        <v>831</v>
      </c>
      <c r="L20" s="75" t="s">
        <v>1059</v>
      </c>
      <c r="M20" s="181">
        <v>22413</v>
      </c>
      <c r="N20" s="2">
        <v>1</v>
      </c>
      <c r="O20" s="75" t="s">
        <v>997</v>
      </c>
      <c r="P20" s="75" t="s">
        <v>843</v>
      </c>
      <c r="Q20" s="186">
        <v>22493</v>
      </c>
      <c r="R20" s="75" t="s">
        <v>992</v>
      </c>
      <c r="S20" s="75" t="s">
        <v>1387</v>
      </c>
      <c r="T20" s="74" t="s">
        <v>135</v>
      </c>
    </row>
    <row r="21" spans="1:20" ht="12.95" customHeight="1" x14ac:dyDescent="0.2">
      <c r="A21" s="2">
        <v>1961</v>
      </c>
      <c r="B21" s="2">
        <v>703</v>
      </c>
      <c r="C21" s="2">
        <v>611</v>
      </c>
      <c r="D21" s="2">
        <v>9</v>
      </c>
      <c r="E21" s="75" t="s">
        <v>1388</v>
      </c>
      <c r="F21" s="2">
        <v>27</v>
      </c>
      <c r="G21" s="187">
        <v>69.8</v>
      </c>
      <c r="H21" s="2">
        <v>6.4</v>
      </c>
      <c r="I21" s="75" t="s">
        <v>1305</v>
      </c>
      <c r="J21" s="75" t="s">
        <v>550</v>
      </c>
      <c r="K21" s="75" t="s">
        <v>831</v>
      </c>
      <c r="L21" s="75" t="s">
        <v>1059</v>
      </c>
      <c r="M21" s="181">
        <v>22413</v>
      </c>
      <c r="N21" s="2">
        <v>1</v>
      </c>
      <c r="O21" s="75" t="s">
        <v>997</v>
      </c>
      <c r="P21" s="75" t="s">
        <v>843</v>
      </c>
      <c r="Q21" s="186">
        <v>22494</v>
      </c>
      <c r="R21" s="75" t="s">
        <v>992</v>
      </c>
      <c r="S21" s="75" t="s">
        <v>1387</v>
      </c>
      <c r="T21" s="74" t="s">
        <v>135</v>
      </c>
    </row>
    <row r="22" spans="1:20" ht="12.95" customHeight="1" x14ac:dyDescent="0.2">
      <c r="A22" s="2">
        <v>1961</v>
      </c>
      <c r="B22" s="2">
        <v>65</v>
      </c>
      <c r="C22" s="2">
        <v>611</v>
      </c>
      <c r="D22" s="2">
        <v>10</v>
      </c>
      <c r="E22" s="75" t="s">
        <v>27</v>
      </c>
      <c r="F22" s="2">
        <v>23.2</v>
      </c>
      <c r="G22" s="187">
        <v>61.4</v>
      </c>
      <c r="H22" s="2">
        <v>6.1</v>
      </c>
      <c r="I22" s="75" t="s">
        <v>1305</v>
      </c>
      <c r="J22" s="75" t="s">
        <v>550</v>
      </c>
      <c r="K22" s="75" t="s">
        <v>831</v>
      </c>
      <c r="L22" s="75" t="s">
        <v>1374</v>
      </c>
      <c r="M22" s="181">
        <v>22432</v>
      </c>
      <c r="N22" s="2">
        <v>1</v>
      </c>
      <c r="O22" s="75" t="s">
        <v>16</v>
      </c>
      <c r="P22" s="75" t="s">
        <v>843</v>
      </c>
      <c r="Q22" s="186">
        <v>22434</v>
      </c>
      <c r="R22" s="75" t="s">
        <v>992</v>
      </c>
      <c r="S22" s="75" t="s">
        <v>1387</v>
      </c>
      <c r="T22" s="74" t="s">
        <v>135</v>
      </c>
    </row>
    <row r="23" spans="1:20" ht="12.95" customHeight="1" x14ac:dyDescent="0.2">
      <c r="A23" s="2">
        <v>1961</v>
      </c>
      <c r="B23" s="2">
        <v>110</v>
      </c>
      <c r="C23" s="2">
        <v>611</v>
      </c>
      <c r="D23" s="2">
        <v>10</v>
      </c>
      <c r="E23" s="75" t="s">
        <v>30</v>
      </c>
      <c r="F23" s="2">
        <v>23.7</v>
      </c>
      <c r="G23" s="187">
        <v>63.6</v>
      </c>
      <c r="H23" s="2">
        <v>6.3</v>
      </c>
      <c r="I23" s="75" t="s">
        <v>1305</v>
      </c>
      <c r="J23" s="75" t="s">
        <v>550</v>
      </c>
      <c r="K23" s="75" t="s">
        <v>831</v>
      </c>
      <c r="L23" s="75" t="s">
        <v>1374</v>
      </c>
      <c r="M23" s="181">
        <v>22432</v>
      </c>
      <c r="N23" s="2">
        <v>1</v>
      </c>
      <c r="O23" s="75" t="s">
        <v>16</v>
      </c>
      <c r="P23" s="75" t="s">
        <v>843</v>
      </c>
      <c r="Q23" s="186">
        <v>22438</v>
      </c>
      <c r="R23" s="75" t="s">
        <v>992</v>
      </c>
      <c r="S23" s="75" t="s">
        <v>1387</v>
      </c>
      <c r="T23" s="74" t="s">
        <v>135</v>
      </c>
    </row>
    <row r="24" spans="1:20" ht="12.95" customHeight="1" x14ac:dyDescent="0.2">
      <c r="A24" s="2">
        <v>1961</v>
      </c>
      <c r="B24" s="2">
        <v>131</v>
      </c>
      <c r="C24" s="2">
        <v>611</v>
      </c>
      <c r="D24" s="2">
        <v>10</v>
      </c>
      <c r="E24" s="75" t="s">
        <v>543</v>
      </c>
      <c r="F24" s="2">
        <v>19</v>
      </c>
      <c r="G24" s="187">
        <v>49.4</v>
      </c>
      <c r="H24" s="2">
        <v>5.2</v>
      </c>
      <c r="I24" s="75" t="s">
        <v>1305</v>
      </c>
      <c r="J24" s="75" t="s">
        <v>550</v>
      </c>
      <c r="K24" s="75" t="s">
        <v>831</v>
      </c>
      <c r="L24" s="75" t="s">
        <v>1374</v>
      </c>
      <c r="M24" s="181">
        <v>22432</v>
      </c>
      <c r="N24" s="2">
        <v>1</v>
      </c>
      <c r="O24" s="75" t="s">
        <v>16</v>
      </c>
      <c r="P24" s="75" t="s">
        <v>843</v>
      </c>
      <c r="Q24" s="186">
        <v>22439</v>
      </c>
      <c r="R24" s="75" t="s">
        <v>992</v>
      </c>
      <c r="S24" s="75" t="s">
        <v>1387</v>
      </c>
      <c r="T24" s="74" t="s">
        <v>135</v>
      </c>
    </row>
    <row r="25" spans="1:20" ht="12.95" customHeight="1" x14ac:dyDescent="0.2">
      <c r="A25" s="2">
        <v>1961</v>
      </c>
      <c r="B25" s="2">
        <v>176</v>
      </c>
      <c r="C25" s="2">
        <v>611</v>
      </c>
      <c r="D25" s="2">
        <v>10</v>
      </c>
      <c r="E25" s="75" t="s">
        <v>1279</v>
      </c>
      <c r="F25" s="2">
        <v>21.7</v>
      </c>
      <c r="G25" s="187">
        <v>56.4</v>
      </c>
      <c r="H25" s="2">
        <v>5.7</v>
      </c>
      <c r="I25" s="75" t="s">
        <v>1305</v>
      </c>
      <c r="J25" s="75" t="s">
        <v>550</v>
      </c>
      <c r="K25" s="75" t="s">
        <v>831</v>
      </c>
      <c r="L25" s="75" t="s">
        <v>1374</v>
      </c>
      <c r="M25" s="181">
        <v>22432</v>
      </c>
      <c r="N25" s="2">
        <v>1</v>
      </c>
      <c r="O25" s="75" t="s">
        <v>16</v>
      </c>
      <c r="P25" s="75" t="s">
        <v>843</v>
      </c>
      <c r="Q25" s="186">
        <v>22443</v>
      </c>
      <c r="R25" s="75" t="s">
        <v>992</v>
      </c>
      <c r="S25" s="75" t="s">
        <v>1387</v>
      </c>
      <c r="T25" s="74" t="s">
        <v>135</v>
      </c>
    </row>
    <row r="26" spans="1:20" ht="12.95" customHeight="1" x14ac:dyDescent="0.2">
      <c r="A26" s="2">
        <v>1961</v>
      </c>
      <c r="B26" s="2">
        <v>221</v>
      </c>
      <c r="C26" s="2">
        <v>611</v>
      </c>
      <c r="D26" s="2">
        <v>10</v>
      </c>
      <c r="E26" s="75" t="s">
        <v>1383</v>
      </c>
      <c r="F26" s="2">
        <v>26</v>
      </c>
      <c r="G26" s="187">
        <v>67.599999999999994</v>
      </c>
      <c r="H26" s="2">
        <v>6.3</v>
      </c>
      <c r="I26" s="75" t="s">
        <v>1305</v>
      </c>
      <c r="J26" s="75" t="s">
        <v>550</v>
      </c>
      <c r="K26" s="75" t="s">
        <v>831</v>
      </c>
      <c r="L26" s="75" t="s">
        <v>1374</v>
      </c>
      <c r="M26" s="181">
        <v>22432</v>
      </c>
      <c r="N26" s="2">
        <v>1</v>
      </c>
      <c r="O26" s="75" t="s">
        <v>16</v>
      </c>
      <c r="P26" s="75" t="s">
        <v>843</v>
      </c>
      <c r="Q26" s="186">
        <v>22444</v>
      </c>
      <c r="R26" s="75" t="s">
        <v>992</v>
      </c>
      <c r="S26" s="75" t="s">
        <v>1387</v>
      </c>
      <c r="T26" s="74" t="s">
        <v>135</v>
      </c>
    </row>
    <row r="27" spans="1:20" ht="12.95" customHeight="1" x14ac:dyDescent="0.2">
      <c r="A27" s="2">
        <v>1961</v>
      </c>
      <c r="B27" s="2">
        <v>108</v>
      </c>
      <c r="C27" s="2">
        <v>611</v>
      </c>
      <c r="D27" s="2">
        <v>11</v>
      </c>
      <c r="E27" s="75" t="s">
        <v>27</v>
      </c>
      <c r="F27" s="2">
        <v>23.7</v>
      </c>
      <c r="G27" s="187">
        <v>64</v>
      </c>
      <c r="H27" s="2">
        <v>6.2</v>
      </c>
      <c r="I27" s="75" t="s">
        <v>1305</v>
      </c>
      <c r="J27" s="75" t="s">
        <v>550</v>
      </c>
      <c r="K27" s="75" t="s">
        <v>831</v>
      </c>
      <c r="L27" s="75" t="s">
        <v>1374</v>
      </c>
      <c r="M27" s="181">
        <v>22432</v>
      </c>
      <c r="N27" s="2">
        <v>1</v>
      </c>
      <c r="O27" s="75" t="s">
        <v>16</v>
      </c>
      <c r="P27" s="75" t="s">
        <v>843</v>
      </c>
      <c r="Q27" s="186">
        <v>22438</v>
      </c>
      <c r="R27" s="75" t="s">
        <v>992</v>
      </c>
      <c r="S27" s="75" t="s">
        <v>1387</v>
      </c>
      <c r="T27" s="74" t="s">
        <v>135</v>
      </c>
    </row>
    <row r="28" spans="1:20" ht="12.95" customHeight="1" x14ac:dyDescent="0.2">
      <c r="A28" s="2">
        <v>1961</v>
      </c>
      <c r="B28" s="2">
        <v>123</v>
      </c>
      <c r="C28" s="2">
        <v>611</v>
      </c>
      <c r="D28" s="2">
        <v>11</v>
      </c>
      <c r="E28" s="75" t="s">
        <v>30</v>
      </c>
      <c r="F28" s="2">
        <v>19.5</v>
      </c>
      <c r="G28" s="187">
        <v>49.4</v>
      </c>
      <c r="H28" s="2">
        <v>4.9000000000000004</v>
      </c>
      <c r="I28" s="75" t="s">
        <v>1305</v>
      </c>
      <c r="J28" s="75" t="s">
        <v>550</v>
      </c>
      <c r="K28" s="75" t="s">
        <v>831</v>
      </c>
      <c r="L28" s="75" t="s">
        <v>1374</v>
      </c>
      <c r="M28" s="181">
        <v>22432</v>
      </c>
      <c r="N28" s="2">
        <v>1</v>
      </c>
      <c r="O28" s="75" t="s">
        <v>16</v>
      </c>
      <c r="P28" s="75" t="s">
        <v>843</v>
      </c>
      <c r="Q28" s="186">
        <v>22439</v>
      </c>
      <c r="R28" s="75" t="s">
        <v>992</v>
      </c>
      <c r="S28" s="75" t="s">
        <v>1387</v>
      </c>
      <c r="T28" s="74" t="s">
        <v>135</v>
      </c>
    </row>
    <row r="29" spans="1:20" ht="12.95" customHeight="1" x14ac:dyDescent="0.2">
      <c r="A29" s="2">
        <v>1961</v>
      </c>
      <c r="B29" s="2">
        <v>174</v>
      </c>
      <c r="C29" s="2">
        <v>611</v>
      </c>
      <c r="D29" s="2">
        <v>11</v>
      </c>
      <c r="E29" s="75" t="s">
        <v>543</v>
      </c>
      <c r="F29" s="2">
        <v>21.5</v>
      </c>
      <c r="G29" s="187">
        <v>55.7</v>
      </c>
      <c r="H29" s="2">
        <v>5.8</v>
      </c>
      <c r="I29" s="75" t="s">
        <v>1305</v>
      </c>
      <c r="J29" s="75" t="s">
        <v>550</v>
      </c>
      <c r="K29" s="75" t="s">
        <v>831</v>
      </c>
      <c r="L29" s="75" t="s">
        <v>1374</v>
      </c>
      <c r="M29" s="181">
        <v>22432</v>
      </c>
      <c r="N29" s="2">
        <v>1</v>
      </c>
      <c r="O29" s="75" t="s">
        <v>16</v>
      </c>
      <c r="P29" s="75" t="s">
        <v>843</v>
      </c>
      <c r="Q29" s="186">
        <v>22443</v>
      </c>
      <c r="R29" s="75" t="s">
        <v>992</v>
      </c>
      <c r="S29" s="75" t="s">
        <v>1387</v>
      </c>
      <c r="T29" s="74" t="s">
        <v>135</v>
      </c>
    </row>
    <row r="30" spans="1:20" ht="12.95" customHeight="1" x14ac:dyDescent="0.2">
      <c r="A30" s="2">
        <v>1961</v>
      </c>
      <c r="B30" s="2">
        <v>220</v>
      </c>
      <c r="C30" s="2">
        <v>611</v>
      </c>
      <c r="D30" s="2">
        <v>11</v>
      </c>
      <c r="E30" s="75" t="s">
        <v>1279</v>
      </c>
      <c r="F30" s="2">
        <v>26</v>
      </c>
      <c r="G30" s="187">
        <v>67.2</v>
      </c>
      <c r="H30" s="2">
        <v>6.4</v>
      </c>
      <c r="I30" s="75" t="s">
        <v>1305</v>
      </c>
      <c r="J30" s="75" t="s">
        <v>550</v>
      </c>
      <c r="K30" s="75" t="s">
        <v>831</v>
      </c>
      <c r="L30" s="75" t="s">
        <v>1374</v>
      </c>
      <c r="M30" s="181">
        <v>22432</v>
      </c>
      <c r="N30" s="2">
        <v>1</v>
      </c>
      <c r="O30" s="75" t="s">
        <v>16</v>
      </c>
      <c r="P30" s="75" t="s">
        <v>843</v>
      </c>
      <c r="Q30" s="186">
        <v>22444</v>
      </c>
      <c r="R30" s="75" t="s">
        <v>992</v>
      </c>
      <c r="S30" s="75" t="s">
        <v>1387</v>
      </c>
      <c r="T30" s="74" t="s">
        <v>135</v>
      </c>
    </row>
    <row r="31" spans="1:20" ht="12.95" customHeight="1" x14ac:dyDescent="0.2">
      <c r="A31" s="2">
        <v>1961</v>
      </c>
      <c r="B31" s="2">
        <v>471</v>
      </c>
      <c r="C31" s="2">
        <v>611</v>
      </c>
      <c r="D31" s="2">
        <v>11</v>
      </c>
      <c r="E31" s="75" t="s">
        <v>1383</v>
      </c>
      <c r="F31" s="2">
        <v>25.5</v>
      </c>
      <c r="G31" s="187">
        <v>68</v>
      </c>
      <c r="H31" s="2">
        <v>6.4</v>
      </c>
      <c r="I31" s="75" t="s">
        <v>1305</v>
      </c>
      <c r="J31" s="75" t="s">
        <v>550</v>
      </c>
      <c r="K31" s="75" t="s">
        <v>831</v>
      </c>
      <c r="L31" s="75" t="s">
        <v>1374</v>
      </c>
      <c r="M31" s="181">
        <v>22432</v>
      </c>
      <c r="N31" s="2">
        <v>1</v>
      </c>
      <c r="O31" s="75" t="s">
        <v>16</v>
      </c>
      <c r="P31" s="75" t="s">
        <v>843</v>
      </c>
      <c r="Q31" s="186">
        <v>22485</v>
      </c>
      <c r="R31" s="75" t="s">
        <v>992</v>
      </c>
      <c r="S31" s="75" t="s">
        <v>1387</v>
      </c>
      <c r="T31" s="74" t="s">
        <v>135</v>
      </c>
    </row>
    <row r="32" spans="1:20" ht="12.95" customHeight="1" x14ac:dyDescent="0.2">
      <c r="A32" s="2">
        <v>1961</v>
      </c>
      <c r="B32" s="2">
        <v>528</v>
      </c>
      <c r="C32" s="2">
        <v>611</v>
      </c>
      <c r="D32" s="2">
        <v>11</v>
      </c>
      <c r="E32" s="75" t="s">
        <v>1382</v>
      </c>
      <c r="F32" s="2">
        <v>29</v>
      </c>
      <c r="G32" s="2">
        <v>74.2</v>
      </c>
      <c r="H32" s="2">
        <v>6.3</v>
      </c>
      <c r="I32" s="75" t="s">
        <v>1305</v>
      </c>
      <c r="J32" s="75" t="s">
        <v>550</v>
      </c>
      <c r="K32" s="75" t="s">
        <v>831</v>
      </c>
      <c r="L32" s="75" t="s">
        <v>1374</v>
      </c>
      <c r="M32" s="181">
        <v>22432</v>
      </c>
      <c r="N32" s="2">
        <v>1</v>
      </c>
      <c r="O32" s="75" t="s">
        <v>16</v>
      </c>
      <c r="P32" s="75" t="s">
        <v>843</v>
      </c>
      <c r="Q32" s="186">
        <v>22487</v>
      </c>
      <c r="R32" s="75" t="s">
        <v>992</v>
      </c>
      <c r="S32" s="75" t="s">
        <v>1387</v>
      </c>
      <c r="T32" s="74" t="s">
        <v>135</v>
      </c>
    </row>
    <row r="33" spans="1:20" ht="12.95" customHeight="1" x14ac:dyDescent="0.2">
      <c r="A33" s="2">
        <v>1961</v>
      </c>
      <c r="B33" s="2">
        <v>620</v>
      </c>
      <c r="C33" s="2">
        <v>611</v>
      </c>
      <c r="D33" s="2">
        <v>11</v>
      </c>
      <c r="E33" s="75" t="s">
        <v>1381</v>
      </c>
      <c r="F33" s="2">
        <v>19</v>
      </c>
      <c r="G33" s="2">
        <v>48.2</v>
      </c>
      <c r="H33" s="2">
        <v>4.9000000000000004</v>
      </c>
      <c r="I33" s="75" t="s">
        <v>1305</v>
      </c>
      <c r="J33" s="75" t="s">
        <v>550</v>
      </c>
      <c r="K33" s="75" t="s">
        <v>831</v>
      </c>
      <c r="L33" s="75" t="s">
        <v>1374</v>
      </c>
      <c r="M33" s="181">
        <v>22432</v>
      </c>
      <c r="N33" s="2">
        <v>1</v>
      </c>
      <c r="O33" s="75" t="s">
        <v>16</v>
      </c>
      <c r="P33" s="75" t="s">
        <v>843</v>
      </c>
      <c r="Q33" s="186">
        <v>22492</v>
      </c>
      <c r="R33" s="75" t="s">
        <v>992</v>
      </c>
      <c r="S33" s="75" t="s">
        <v>1387</v>
      </c>
      <c r="T33" s="74" t="s">
        <v>135</v>
      </c>
    </row>
    <row r="34" spans="1:20" ht="12.95" customHeight="1" x14ac:dyDescent="0.2">
      <c r="A34" s="2">
        <v>1961</v>
      </c>
      <c r="B34" s="2">
        <v>638</v>
      </c>
      <c r="C34" s="2">
        <v>611</v>
      </c>
      <c r="D34" s="2">
        <v>11</v>
      </c>
      <c r="E34" s="75" t="s">
        <v>1380</v>
      </c>
      <c r="F34" s="2">
        <v>23.5</v>
      </c>
      <c r="G34" s="2">
        <v>62.5</v>
      </c>
      <c r="H34" s="2">
        <v>5.9</v>
      </c>
      <c r="I34" s="75" t="s">
        <v>1305</v>
      </c>
      <c r="J34" s="75" t="s">
        <v>550</v>
      </c>
      <c r="K34" s="75" t="s">
        <v>831</v>
      </c>
      <c r="L34" s="75" t="s">
        <v>1374</v>
      </c>
      <c r="M34" s="181">
        <v>22432</v>
      </c>
      <c r="N34" s="2">
        <v>1</v>
      </c>
      <c r="O34" s="75" t="s">
        <v>16</v>
      </c>
      <c r="P34" s="75" t="s">
        <v>843</v>
      </c>
      <c r="Q34" s="186">
        <v>22493</v>
      </c>
      <c r="R34" s="75" t="s">
        <v>992</v>
      </c>
      <c r="S34" s="75" t="s">
        <v>1387</v>
      </c>
      <c r="T34" s="74" t="s">
        <v>135</v>
      </c>
    </row>
    <row r="35" spans="1:20" ht="12.95" customHeight="1" x14ac:dyDescent="0.2">
      <c r="A35" s="2">
        <v>1961</v>
      </c>
      <c r="B35" s="2">
        <v>694</v>
      </c>
      <c r="C35" s="2">
        <v>611</v>
      </c>
      <c r="D35" s="2">
        <v>11</v>
      </c>
      <c r="E35" s="75" t="s">
        <v>1378</v>
      </c>
      <c r="F35" s="2">
        <v>27</v>
      </c>
      <c r="G35" s="2">
        <v>70</v>
      </c>
      <c r="H35" s="2">
        <v>6.2</v>
      </c>
      <c r="I35" s="75" t="s">
        <v>1305</v>
      </c>
      <c r="J35" s="75" t="s">
        <v>550</v>
      </c>
      <c r="K35" s="75" t="s">
        <v>831</v>
      </c>
      <c r="L35" s="75" t="s">
        <v>16</v>
      </c>
      <c r="M35" s="181">
        <v>22432</v>
      </c>
      <c r="N35" s="2">
        <v>1</v>
      </c>
      <c r="O35" s="75" t="s">
        <v>16</v>
      </c>
      <c r="P35" s="75" t="s">
        <v>1276</v>
      </c>
      <c r="Q35" s="186">
        <v>22494</v>
      </c>
      <c r="R35" s="75" t="s">
        <v>1386</v>
      </c>
      <c r="S35" s="75" t="s">
        <v>1385</v>
      </c>
      <c r="T35" s="74" t="s">
        <v>135</v>
      </c>
    </row>
    <row r="36" spans="1:20" ht="12.95" customHeight="1" x14ac:dyDescent="0.2">
      <c r="A36" s="2">
        <v>1961</v>
      </c>
      <c r="B36" s="2">
        <v>796</v>
      </c>
      <c r="C36" s="2">
        <v>611</v>
      </c>
      <c r="D36" s="2">
        <v>12</v>
      </c>
      <c r="E36" s="75" t="s">
        <v>27</v>
      </c>
      <c r="F36" s="2">
        <v>27</v>
      </c>
      <c r="G36" s="2">
        <v>71.7</v>
      </c>
      <c r="H36" s="2">
        <v>7.2</v>
      </c>
      <c r="I36" s="75" t="s">
        <v>1305</v>
      </c>
      <c r="J36" s="75" t="s">
        <v>550</v>
      </c>
      <c r="K36" s="75" t="s">
        <v>831</v>
      </c>
      <c r="L36" s="75" t="s">
        <v>1374</v>
      </c>
      <c r="M36" s="181">
        <v>22507</v>
      </c>
      <c r="N36" s="2">
        <v>1</v>
      </c>
      <c r="O36" s="75" t="s">
        <v>1373</v>
      </c>
      <c r="P36" s="75" t="s">
        <v>843</v>
      </c>
      <c r="Q36" s="186">
        <v>22509</v>
      </c>
      <c r="R36" s="75" t="s">
        <v>1372</v>
      </c>
      <c r="S36" s="75" t="s">
        <v>1384</v>
      </c>
      <c r="T36" s="74" t="s">
        <v>135</v>
      </c>
    </row>
    <row r="37" spans="1:20" ht="12.95" customHeight="1" x14ac:dyDescent="0.2">
      <c r="A37" s="2">
        <v>1961</v>
      </c>
      <c r="B37" s="2">
        <v>808</v>
      </c>
      <c r="C37" s="2">
        <v>611</v>
      </c>
      <c r="D37" s="2">
        <v>12</v>
      </c>
      <c r="E37" s="75" t="s">
        <v>30</v>
      </c>
      <c r="F37" s="2">
        <v>26.7</v>
      </c>
      <c r="G37" s="2">
        <v>71.8</v>
      </c>
      <c r="H37" s="2">
        <v>7.2</v>
      </c>
      <c r="I37" s="75" t="s">
        <v>1305</v>
      </c>
      <c r="J37" s="75" t="s">
        <v>550</v>
      </c>
      <c r="K37" s="75" t="s">
        <v>831</v>
      </c>
      <c r="L37" s="75" t="s">
        <v>1374</v>
      </c>
      <c r="M37" s="181">
        <v>22507</v>
      </c>
      <c r="N37" s="2">
        <v>1</v>
      </c>
      <c r="O37" s="75" t="s">
        <v>1373</v>
      </c>
      <c r="P37" s="75" t="s">
        <v>843</v>
      </c>
      <c r="Q37" s="186">
        <v>22509</v>
      </c>
      <c r="R37" s="75" t="s">
        <v>1372</v>
      </c>
      <c r="S37" s="75" t="s">
        <v>1384</v>
      </c>
      <c r="T37" s="74" t="s">
        <v>135</v>
      </c>
    </row>
    <row r="38" spans="1:20" ht="12.95" customHeight="1" x14ac:dyDescent="0.2">
      <c r="A38" s="2">
        <v>1961</v>
      </c>
      <c r="B38" s="2">
        <v>819</v>
      </c>
      <c r="C38" s="2">
        <v>611</v>
      </c>
      <c r="D38" s="2">
        <v>12</v>
      </c>
      <c r="E38" s="75" t="s">
        <v>543</v>
      </c>
      <c r="F38" s="2">
        <v>26.7</v>
      </c>
      <c r="G38" s="2">
        <v>72.2</v>
      </c>
      <c r="H38" s="2">
        <v>7.2</v>
      </c>
      <c r="I38" s="75" t="s">
        <v>1305</v>
      </c>
      <c r="J38" s="75" t="s">
        <v>550</v>
      </c>
      <c r="K38" s="75" t="s">
        <v>831</v>
      </c>
      <c r="L38" s="75" t="s">
        <v>1374</v>
      </c>
      <c r="M38" s="181">
        <v>22507</v>
      </c>
      <c r="N38" s="2">
        <v>1</v>
      </c>
      <c r="O38" s="75" t="s">
        <v>1373</v>
      </c>
      <c r="P38" s="75" t="s">
        <v>843</v>
      </c>
      <c r="Q38" s="186">
        <v>22509</v>
      </c>
      <c r="R38" s="75" t="s">
        <v>1372</v>
      </c>
      <c r="S38" s="75" t="s">
        <v>1384</v>
      </c>
      <c r="T38" s="74" t="s">
        <v>135</v>
      </c>
    </row>
    <row r="39" spans="1:20" ht="12.95" customHeight="1" x14ac:dyDescent="0.2">
      <c r="A39" s="2">
        <v>1961</v>
      </c>
      <c r="B39" s="2">
        <v>856</v>
      </c>
      <c r="C39" s="2">
        <v>611</v>
      </c>
      <c r="D39" s="2">
        <v>12</v>
      </c>
      <c r="E39" s="75" t="s">
        <v>1279</v>
      </c>
      <c r="F39" s="2">
        <v>28.2</v>
      </c>
      <c r="G39" s="2">
        <v>75.400000000000006</v>
      </c>
      <c r="H39" s="2">
        <v>7.2</v>
      </c>
      <c r="I39" s="75" t="s">
        <v>1305</v>
      </c>
      <c r="J39" s="75" t="s">
        <v>550</v>
      </c>
      <c r="K39" s="75" t="s">
        <v>831</v>
      </c>
      <c r="L39" s="75" t="s">
        <v>1374</v>
      </c>
      <c r="M39" s="181">
        <v>22507</v>
      </c>
      <c r="N39" s="2">
        <v>1</v>
      </c>
      <c r="O39" s="75" t="s">
        <v>1373</v>
      </c>
      <c r="P39" s="75" t="s">
        <v>843</v>
      </c>
      <c r="Q39" s="186">
        <v>22510</v>
      </c>
      <c r="R39" s="75" t="s">
        <v>1372</v>
      </c>
      <c r="S39" s="75" t="s">
        <v>1379</v>
      </c>
      <c r="T39" s="74" t="s">
        <v>135</v>
      </c>
    </row>
    <row r="40" spans="1:20" ht="12.95" customHeight="1" x14ac:dyDescent="0.2">
      <c r="A40" s="2">
        <v>1961</v>
      </c>
      <c r="B40" s="2">
        <v>866</v>
      </c>
      <c r="C40" s="2">
        <v>611</v>
      </c>
      <c r="D40" s="2">
        <v>12</v>
      </c>
      <c r="E40" s="75" t="s">
        <v>1383</v>
      </c>
      <c r="F40" s="2">
        <v>27.7</v>
      </c>
      <c r="G40" s="2">
        <v>74.5</v>
      </c>
      <c r="H40" s="2">
        <v>7.2</v>
      </c>
      <c r="I40" s="75" t="s">
        <v>1305</v>
      </c>
      <c r="J40" s="75" t="s">
        <v>550</v>
      </c>
      <c r="K40" s="75" t="s">
        <v>831</v>
      </c>
      <c r="L40" s="75" t="s">
        <v>1374</v>
      </c>
      <c r="M40" s="181">
        <v>22507</v>
      </c>
      <c r="N40" s="2">
        <v>1</v>
      </c>
      <c r="O40" s="75" t="s">
        <v>1373</v>
      </c>
      <c r="P40" s="75" t="s">
        <v>843</v>
      </c>
      <c r="Q40" s="186">
        <v>22510</v>
      </c>
      <c r="R40" s="75" t="s">
        <v>1372</v>
      </c>
      <c r="S40" s="75" t="s">
        <v>1379</v>
      </c>
      <c r="T40" s="74" t="s">
        <v>135</v>
      </c>
    </row>
    <row r="41" spans="1:20" ht="12.95" customHeight="1" x14ac:dyDescent="0.2">
      <c r="A41" s="2">
        <v>1961</v>
      </c>
      <c r="B41" s="2">
        <v>881</v>
      </c>
      <c r="C41" s="2">
        <v>611</v>
      </c>
      <c r="D41" s="2">
        <v>12</v>
      </c>
      <c r="E41" s="75" t="s">
        <v>1382</v>
      </c>
      <c r="F41" s="2">
        <v>27.2</v>
      </c>
      <c r="G41" s="2">
        <v>73.099999999999994</v>
      </c>
      <c r="H41" s="2">
        <v>7.2</v>
      </c>
      <c r="I41" s="75" t="s">
        <v>1305</v>
      </c>
      <c r="J41" s="75" t="s">
        <v>550</v>
      </c>
      <c r="K41" s="75" t="s">
        <v>831</v>
      </c>
      <c r="L41" s="75" t="s">
        <v>1374</v>
      </c>
      <c r="M41" s="181">
        <v>22507</v>
      </c>
      <c r="N41" s="2">
        <v>1</v>
      </c>
      <c r="O41" s="75" t="s">
        <v>1373</v>
      </c>
      <c r="P41" s="75" t="s">
        <v>843</v>
      </c>
      <c r="Q41" s="186">
        <v>22510</v>
      </c>
      <c r="R41" s="75" t="s">
        <v>1372</v>
      </c>
      <c r="S41" s="75" t="s">
        <v>1379</v>
      </c>
      <c r="T41" s="74" t="s">
        <v>135</v>
      </c>
    </row>
    <row r="42" spans="1:20" ht="12.95" customHeight="1" x14ac:dyDescent="0.2">
      <c r="A42" s="2">
        <v>1961</v>
      </c>
      <c r="B42" s="2">
        <v>895</v>
      </c>
      <c r="C42" s="2">
        <v>611</v>
      </c>
      <c r="D42" s="2">
        <v>12</v>
      </c>
      <c r="E42" s="75" t="s">
        <v>1381</v>
      </c>
      <c r="F42" s="2">
        <v>26.5</v>
      </c>
      <c r="G42" s="2">
        <v>72.400000000000006</v>
      </c>
      <c r="H42" s="2">
        <v>7.2</v>
      </c>
      <c r="I42" s="75" t="s">
        <v>1305</v>
      </c>
      <c r="J42" s="75" t="s">
        <v>550</v>
      </c>
      <c r="K42" s="75" t="s">
        <v>831</v>
      </c>
      <c r="L42" s="75" t="s">
        <v>1374</v>
      </c>
      <c r="M42" s="181">
        <v>22507</v>
      </c>
      <c r="N42" s="2">
        <v>1</v>
      </c>
      <c r="O42" s="75" t="s">
        <v>1373</v>
      </c>
      <c r="P42" s="75" t="s">
        <v>843</v>
      </c>
      <c r="Q42" s="186">
        <v>22510</v>
      </c>
      <c r="R42" s="75" t="s">
        <v>1372</v>
      </c>
      <c r="S42" s="75" t="s">
        <v>1379</v>
      </c>
      <c r="T42" s="74" t="s">
        <v>135</v>
      </c>
    </row>
    <row r="43" spans="1:20" ht="12.95" customHeight="1" x14ac:dyDescent="0.2">
      <c r="A43" s="2">
        <v>1961</v>
      </c>
      <c r="B43" s="2">
        <v>903</v>
      </c>
      <c r="C43" s="2">
        <v>611</v>
      </c>
      <c r="D43" s="2">
        <v>12</v>
      </c>
      <c r="E43" s="75" t="s">
        <v>1380</v>
      </c>
      <c r="F43" s="2">
        <v>27</v>
      </c>
      <c r="G43" s="2">
        <v>72.2</v>
      </c>
      <c r="H43" s="2">
        <v>7.3</v>
      </c>
      <c r="I43" s="75" t="s">
        <v>1305</v>
      </c>
      <c r="J43" s="75" t="s">
        <v>550</v>
      </c>
      <c r="K43" s="75" t="s">
        <v>831</v>
      </c>
      <c r="L43" s="75" t="s">
        <v>1374</v>
      </c>
      <c r="M43" s="181">
        <v>22507</v>
      </c>
      <c r="N43" s="2">
        <v>1</v>
      </c>
      <c r="O43" s="75" t="s">
        <v>1373</v>
      </c>
      <c r="P43" s="75" t="s">
        <v>843</v>
      </c>
      <c r="Q43" s="186">
        <v>22510</v>
      </c>
      <c r="R43" s="75" t="s">
        <v>1372</v>
      </c>
      <c r="S43" s="75" t="s">
        <v>1379</v>
      </c>
      <c r="T43" s="74" t="s">
        <v>135</v>
      </c>
    </row>
    <row r="44" spans="1:20" ht="12.95" customHeight="1" x14ac:dyDescent="0.2">
      <c r="A44" s="2">
        <v>1961</v>
      </c>
      <c r="B44" s="2">
        <v>934</v>
      </c>
      <c r="C44" s="2">
        <v>611</v>
      </c>
      <c r="D44" s="2">
        <v>12</v>
      </c>
      <c r="E44" s="75" t="s">
        <v>1378</v>
      </c>
      <c r="F44" s="2">
        <v>26.6</v>
      </c>
      <c r="G44" s="2">
        <v>73.099999999999994</v>
      </c>
      <c r="H44" s="2">
        <v>7.3</v>
      </c>
      <c r="I44" s="75" t="s">
        <v>1305</v>
      </c>
      <c r="J44" s="75" t="s">
        <v>550</v>
      </c>
      <c r="K44" s="75" t="s">
        <v>831</v>
      </c>
      <c r="L44" s="75" t="s">
        <v>1374</v>
      </c>
      <c r="M44" s="181">
        <v>22507</v>
      </c>
      <c r="N44" s="2">
        <v>1</v>
      </c>
      <c r="O44" s="75" t="s">
        <v>1373</v>
      </c>
      <c r="P44" s="75" t="s">
        <v>843</v>
      </c>
      <c r="Q44" s="186">
        <v>22511</v>
      </c>
      <c r="R44" s="75" t="s">
        <v>1372</v>
      </c>
      <c r="S44" s="75" t="s">
        <v>1371</v>
      </c>
      <c r="T44" s="74" t="s">
        <v>135</v>
      </c>
    </row>
    <row r="45" spans="1:20" ht="12.95" customHeight="1" x14ac:dyDescent="0.2">
      <c r="A45" s="2">
        <v>1961</v>
      </c>
      <c r="B45" s="2">
        <v>937</v>
      </c>
      <c r="C45" s="2">
        <v>611</v>
      </c>
      <c r="D45" s="2">
        <v>12</v>
      </c>
      <c r="E45" s="75" t="s">
        <v>1377</v>
      </c>
      <c r="F45" s="2">
        <v>26.8</v>
      </c>
      <c r="G45" s="2">
        <v>73.400000000000006</v>
      </c>
      <c r="H45" s="2">
        <v>7.2</v>
      </c>
      <c r="I45" s="75" t="s">
        <v>1305</v>
      </c>
      <c r="J45" s="75" t="s">
        <v>550</v>
      </c>
      <c r="K45" s="75" t="s">
        <v>831</v>
      </c>
      <c r="L45" s="75" t="s">
        <v>1374</v>
      </c>
      <c r="M45" s="181">
        <v>22507</v>
      </c>
      <c r="N45" s="2">
        <v>1</v>
      </c>
      <c r="O45" s="75" t="s">
        <v>1373</v>
      </c>
      <c r="P45" s="75" t="s">
        <v>843</v>
      </c>
      <c r="Q45" s="186">
        <v>22511</v>
      </c>
      <c r="R45" s="75" t="s">
        <v>1372</v>
      </c>
      <c r="S45" s="75" t="s">
        <v>1371</v>
      </c>
      <c r="T45" s="74" t="s">
        <v>135</v>
      </c>
    </row>
    <row r="46" spans="1:20" ht="12.95" customHeight="1" x14ac:dyDescent="0.2">
      <c r="A46" s="2">
        <v>1961</v>
      </c>
      <c r="B46" s="2">
        <v>950</v>
      </c>
      <c r="C46" s="2">
        <v>611</v>
      </c>
      <c r="D46" s="2">
        <v>12</v>
      </c>
      <c r="E46" s="75" t="s">
        <v>1376</v>
      </c>
      <c r="F46" s="2">
        <v>26.8</v>
      </c>
      <c r="G46" s="2">
        <v>73.599999999999994</v>
      </c>
      <c r="H46" s="2">
        <v>7.3</v>
      </c>
      <c r="I46" s="75" t="s">
        <v>1305</v>
      </c>
      <c r="J46" s="75" t="s">
        <v>550</v>
      </c>
      <c r="K46" s="75" t="s">
        <v>831</v>
      </c>
      <c r="L46" s="75" t="s">
        <v>1374</v>
      </c>
      <c r="M46" s="181">
        <v>22507</v>
      </c>
      <c r="N46" s="2">
        <v>1</v>
      </c>
      <c r="O46" s="75" t="s">
        <v>1373</v>
      </c>
      <c r="P46" s="75" t="s">
        <v>843</v>
      </c>
      <c r="Q46" s="186">
        <v>22511</v>
      </c>
      <c r="R46" s="75" t="s">
        <v>1372</v>
      </c>
      <c r="S46" s="75" t="s">
        <v>1371</v>
      </c>
      <c r="T46" s="74" t="s">
        <v>135</v>
      </c>
    </row>
    <row r="47" spans="1:20" ht="12.95" customHeight="1" x14ac:dyDescent="0.2">
      <c r="A47" s="2">
        <v>1961</v>
      </c>
      <c r="B47" s="2">
        <v>967</v>
      </c>
      <c r="C47" s="2">
        <v>611</v>
      </c>
      <c r="D47" s="2">
        <v>12</v>
      </c>
      <c r="E47" s="75" t="s">
        <v>1375</v>
      </c>
      <c r="F47" s="2">
        <v>26.1</v>
      </c>
      <c r="G47" s="2">
        <v>72.8</v>
      </c>
      <c r="H47" s="2">
        <v>7.2</v>
      </c>
      <c r="I47" s="75" t="s">
        <v>1305</v>
      </c>
      <c r="J47" s="75" t="s">
        <v>550</v>
      </c>
      <c r="K47" s="75" t="s">
        <v>831</v>
      </c>
      <c r="L47" s="75" t="s">
        <v>1374</v>
      </c>
      <c r="M47" s="181">
        <v>22507</v>
      </c>
      <c r="N47" s="2">
        <v>1</v>
      </c>
      <c r="O47" s="75" t="s">
        <v>1373</v>
      </c>
      <c r="P47" s="75" t="s">
        <v>843</v>
      </c>
      <c r="Q47" s="186">
        <v>22511</v>
      </c>
      <c r="R47" s="75" t="s">
        <v>1372</v>
      </c>
      <c r="S47" s="75" t="s">
        <v>1371</v>
      </c>
      <c r="T47" s="74" t="s">
        <v>135</v>
      </c>
    </row>
    <row r="48" spans="1:20" ht="12.95" customHeight="1" x14ac:dyDescent="0.2">
      <c r="A48" s="2">
        <v>1961</v>
      </c>
      <c r="B48" s="2">
        <v>974</v>
      </c>
      <c r="C48" s="2">
        <v>611</v>
      </c>
      <c r="D48" s="2">
        <v>13</v>
      </c>
      <c r="E48" s="75" t="s">
        <v>16</v>
      </c>
      <c r="F48" s="2">
        <v>27</v>
      </c>
      <c r="G48" s="2">
        <v>72.3</v>
      </c>
      <c r="H48" s="2">
        <v>6.6</v>
      </c>
      <c r="I48" s="75" t="s">
        <v>1305</v>
      </c>
      <c r="J48" s="75" t="s">
        <v>550</v>
      </c>
      <c r="K48" s="75" t="s">
        <v>831</v>
      </c>
      <c r="L48" s="75" t="s">
        <v>1374</v>
      </c>
      <c r="M48" s="181">
        <v>22507</v>
      </c>
      <c r="N48" s="2">
        <v>1</v>
      </c>
      <c r="O48" s="75" t="s">
        <v>1373</v>
      </c>
      <c r="P48" s="75" t="s">
        <v>843</v>
      </c>
      <c r="Q48" s="186">
        <v>22511</v>
      </c>
      <c r="R48" s="75" t="s">
        <v>1372</v>
      </c>
      <c r="S48" s="75" t="s">
        <v>1371</v>
      </c>
      <c r="T48" s="74" t="s">
        <v>135</v>
      </c>
    </row>
    <row r="49" spans="1:20" ht="12.95" customHeight="1" x14ac:dyDescent="0.2">
      <c r="A49" s="2">
        <v>1964</v>
      </c>
      <c r="B49" s="2">
        <v>536</v>
      </c>
      <c r="C49" s="2">
        <v>611</v>
      </c>
      <c r="D49" s="2">
        <v>27</v>
      </c>
      <c r="E49" s="75" t="s">
        <v>16</v>
      </c>
      <c r="F49" s="2">
        <v>24.6</v>
      </c>
      <c r="G49" s="2">
        <v>63.2</v>
      </c>
      <c r="H49" s="2">
        <v>6.2</v>
      </c>
      <c r="I49" s="75" t="s">
        <v>1305</v>
      </c>
      <c r="J49" s="75" t="s">
        <v>550</v>
      </c>
      <c r="K49" s="75" t="s">
        <v>831</v>
      </c>
      <c r="L49" s="75" t="s">
        <v>1069</v>
      </c>
      <c r="M49" s="181">
        <v>23592</v>
      </c>
      <c r="N49" s="2">
        <v>1</v>
      </c>
      <c r="O49" s="75" t="s">
        <v>1370</v>
      </c>
      <c r="P49" s="75" t="s">
        <v>815</v>
      </c>
      <c r="Q49" s="186">
        <v>23599</v>
      </c>
      <c r="R49" s="75" t="s">
        <v>537</v>
      </c>
      <c r="S49" s="75" t="s">
        <v>26</v>
      </c>
      <c r="T49" s="74" t="s">
        <v>135</v>
      </c>
    </row>
    <row r="50" spans="1:20" ht="12.95" customHeight="1" x14ac:dyDescent="0.2">
      <c r="A50" s="2">
        <v>1964</v>
      </c>
      <c r="B50" s="2">
        <v>613</v>
      </c>
      <c r="C50" s="2">
        <v>611</v>
      </c>
      <c r="D50" s="2">
        <v>35</v>
      </c>
      <c r="E50" s="75" t="s">
        <v>16</v>
      </c>
      <c r="F50" s="2">
        <v>19.3</v>
      </c>
      <c r="G50" s="2">
        <v>50</v>
      </c>
      <c r="H50" s="2">
        <v>5.3</v>
      </c>
      <c r="I50" s="75" t="s">
        <v>1305</v>
      </c>
      <c r="J50" s="75" t="s">
        <v>550</v>
      </c>
      <c r="K50" s="75" t="s">
        <v>831</v>
      </c>
      <c r="L50" s="75" t="s">
        <v>1069</v>
      </c>
      <c r="M50" s="181">
        <v>23592</v>
      </c>
      <c r="N50" s="2">
        <v>1</v>
      </c>
      <c r="O50" s="75" t="s">
        <v>1369</v>
      </c>
      <c r="P50" s="75" t="s">
        <v>815</v>
      </c>
      <c r="Q50" s="186">
        <v>23602</v>
      </c>
      <c r="R50" s="75" t="s">
        <v>540</v>
      </c>
      <c r="S50" s="75" t="s">
        <v>26</v>
      </c>
      <c r="T50" s="74" t="s">
        <v>135</v>
      </c>
    </row>
    <row r="51" spans="1:20" ht="12.95" customHeight="1" x14ac:dyDescent="0.2">
      <c r="A51" s="2">
        <v>1965</v>
      </c>
      <c r="B51" s="2">
        <v>30</v>
      </c>
      <c r="C51" s="2">
        <v>611</v>
      </c>
      <c r="D51" s="2">
        <v>36</v>
      </c>
      <c r="E51" s="75" t="s">
        <v>16</v>
      </c>
      <c r="F51" s="2">
        <v>25</v>
      </c>
      <c r="G51" s="2">
        <v>66.3</v>
      </c>
      <c r="H51" s="2">
        <v>5.0999999999999996</v>
      </c>
      <c r="I51" s="75" t="s">
        <v>1305</v>
      </c>
      <c r="J51" s="75" t="s">
        <v>550</v>
      </c>
      <c r="K51" s="75" t="s">
        <v>831</v>
      </c>
      <c r="L51" s="75" t="s">
        <v>1368</v>
      </c>
      <c r="M51" s="181">
        <v>23870</v>
      </c>
      <c r="N51" s="2">
        <v>1</v>
      </c>
      <c r="O51" s="75" t="s">
        <v>1367</v>
      </c>
      <c r="P51" s="75" t="s">
        <v>793</v>
      </c>
      <c r="Q51" s="186">
        <v>23877</v>
      </c>
      <c r="R51" s="75" t="s">
        <v>537</v>
      </c>
      <c r="S51" s="75" t="s">
        <v>26</v>
      </c>
      <c r="T51" s="74" t="s">
        <v>135</v>
      </c>
    </row>
    <row r="52" spans="1:20" ht="12.95" customHeight="1" x14ac:dyDescent="0.2">
      <c r="A52" s="2">
        <v>1965</v>
      </c>
      <c r="B52" s="2">
        <v>6</v>
      </c>
      <c r="C52" s="2">
        <v>611</v>
      </c>
      <c r="D52" s="2">
        <v>41</v>
      </c>
      <c r="E52" s="75" t="s">
        <v>16</v>
      </c>
      <c r="F52" s="2">
        <v>25.3</v>
      </c>
      <c r="G52" s="2">
        <v>68.5</v>
      </c>
      <c r="H52" s="2">
        <v>6</v>
      </c>
      <c r="I52" s="75" t="s">
        <v>1305</v>
      </c>
      <c r="J52" s="75" t="s">
        <v>550</v>
      </c>
      <c r="K52" s="75" t="s">
        <v>831</v>
      </c>
      <c r="L52" s="75" t="s">
        <v>1366</v>
      </c>
      <c r="M52" s="181">
        <v>23819</v>
      </c>
      <c r="N52" s="2">
        <v>1</v>
      </c>
      <c r="O52" s="75" t="s">
        <v>1365</v>
      </c>
      <c r="P52" s="75" t="s">
        <v>1046</v>
      </c>
      <c r="Q52" s="186">
        <v>23832</v>
      </c>
      <c r="R52" s="75" t="s">
        <v>537</v>
      </c>
      <c r="S52" s="75" t="s">
        <v>26</v>
      </c>
      <c r="T52" s="74" t="s">
        <v>135</v>
      </c>
    </row>
    <row r="53" spans="1:20" ht="12.75" customHeight="1" x14ac:dyDescent="0.2">
      <c r="A53" s="2">
        <v>1970</v>
      </c>
      <c r="B53" s="2">
        <v>18</v>
      </c>
      <c r="C53" s="2">
        <v>611</v>
      </c>
      <c r="D53" s="2">
        <v>47</v>
      </c>
      <c r="E53" s="75" t="s">
        <v>16</v>
      </c>
      <c r="F53" s="2">
        <v>24</v>
      </c>
      <c r="G53" s="2">
        <v>62.4</v>
      </c>
      <c r="H53" s="2">
        <v>5.6</v>
      </c>
      <c r="I53" s="75" t="s">
        <v>1305</v>
      </c>
      <c r="J53" s="75" t="s">
        <v>550</v>
      </c>
      <c r="K53" s="75" t="s">
        <v>831</v>
      </c>
      <c r="L53" s="75" t="s">
        <v>1364</v>
      </c>
      <c r="M53" s="181">
        <v>25702</v>
      </c>
      <c r="N53" s="2">
        <v>0</v>
      </c>
      <c r="O53" s="75" t="s">
        <v>1363</v>
      </c>
      <c r="P53" s="75" t="s">
        <v>1362</v>
      </c>
      <c r="Q53" s="186">
        <v>25705</v>
      </c>
      <c r="R53" s="75" t="s">
        <v>60</v>
      </c>
      <c r="S53" s="75" t="s">
        <v>26</v>
      </c>
      <c r="T53" s="74" t="s">
        <v>135</v>
      </c>
    </row>
    <row r="54" spans="1:20" ht="12.95" customHeight="1" x14ac:dyDescent="0.2">
      <c r="A54" s="2">
        <v>1960</v>
      </c>
      <c r="B54" s="2">
        <v>15</v>
      </c>
      <c r="C54" s="2">
        <v>611</v>
      </c>
      <c r="D54" s="2">
        <v>2</v>
      </c>
      <c r="E54" s="75" t="s">
        <v>16</v>
      </c>
      <c r="F54" s="2">
        <v>15</v>
      </c>
      <c r="G54" s="2">
        <v>35.9</v>
      </c>
      <c r="H54" s="2">
        <v>4</v>
      </c>
      <c r="I54" s="75" t="s">
        <v>1305</v>
      </c>
      <c r="J54" s="75" t="s">
        <v>550</v>
      </c>
      <c r="K54" s="75" t="s">
        <v>831</v>
      </c>
      <c r="L54" s="75" t="s">
        <v>1359</v>
      </c>
      <c r="M54" s="181">
        <v>21995</v>
      </c>
      <c r="N54" s="2">
        <v>1</v>
      </c>
      <c r="O54" s="75" t="s">
        <v>1358</v>
      </c>
      <c r="P54" s="75" t="s">
        <v>21</v>
      </c>
      <c r="Q54" s="186">
        <v>21995</v>
      </c>
      <c r="R54" s="75" t="s">
        <v>1361</v>
      </c>
      <c r="S54" s="75" t="s">
        <v>1360</v>
      </c>
      <c r="T54" s="74" t="s">
        <v>325</v>
      </c>
    </row>
    <row r="55" spans="1:20" ht="12.95" customHeight="1" x14ac:dyDescent="0.2">
      <c r="A55" s="2">
        <v>1960</v>
      </c>
      <c r="B55" s="2">
        <v>16</v>
      </c>
      <c r="C55" s="2">
        <v>611</v>
      </c>
      <c r="D55" s="2">
        <v>3</v>
      </c>
      <c r="E55" s="75" t="s">
        <v>16</v>
      </c>
      <c r="F55" s="2">
        <v>15</v>
      </c>
      <c r="G55" s="2">
        <v>35</v>
      </c>
      <c r="H55" s="2">
        <v>4.0999999999999996</v>
      </c>
      <c r="I55" s="75" t="s">
        <v>1305</v>
      </c>
      <c r="J55" s="75" t="s">
        <v>550</v>
      </c>
      <c r="K55" s="75" t="s">
        <v>831</v>
      </c>
      <c r="L55" s="75" t="s">
        <v>1359</v>
      </c>
      <c r="M55" s="181">
        <v>21999</v>
      </c>
      <c r="N55" s="2">
        <v>1</v>
      </c>
      <c r="O55" s="75" t="s">
        <v>1358</v>
      </c>
      <c r="P55" s="75" t="s">
        <v>21</v>
      </c>
      <c r="Q55" s="186">
        <v>21999</v>
      </c>
      <c r="R55" s="75" t="s">
        <v>1357</v>
      </c>
      <c r="S55" s="75" t="s">
        <v>26</v>
      </c>
      <c r="T55" s="74" t="s">
        <v>325</v>
      </c>
    </row>
    <row r="56" spans="1:20" ht="12.95" customHeight="1" x14ac:dyDescent="0.2">
      <c r="A56" s="2">
        <v>1960</v>
      </c>
      <c r="B56" s="2">
        <v>21</v>
      </c>
      <c r="C56" s="2">
        <v>611</v>
      </c>
      <c r="D56" s="2">
        <v>4</v>
      </c>
      <c r="E56" s="75" t="s">
        <v>16</v>
      </c>
      <c r="F56" s="2">
        <v>19</v>
      </c>
      <c r="G56" s="2">
        <v>41.7</v>
      </c>
      <c r="H56" s="2">
        <v>4.3</v>
      </c>
      <c r="I56" s="75" t="s">
        <v>1305</v>
      </c>
      <c r="J56" s="75" t="s">
        <v>550</v>
      </c>
      <c r="K56" s="75" t="s">
        <v>831</v>
      </c>
      <c r="L56" s="75" t="s">
        <v>1356</v>
      </c>
      <c r="M56" s="181">
        <v>22002</v>
      </c>
      <c r="N56" s="2">
        <v>1</v>
      </c>
      <c r="O56" s="75" t="s">
        <v>1355</v>
      </c>
      <c r="P56" s="75" t="s">
        <v>21</v>
      </c>
      <c r="Q56" s="186">
        <v>22002</v>
      </c>
      <c r="R56" s="75" t="s">
        <v>1354</v>
      </c>
      <c r="S56" s="75" t="s">
        <v>26</v>
      </c>
      <c r="T56" s="74" t="s">
        <v>325</v>
      </c>
    </row>
    <row r="57" spans="1:20" ht="12.95" customHeight="1" x14ac:dyDescent="0.2">
      <c r="A57" s="2">
        <v>1960</v>
      </c>
      <c r="B57" s="2">
        <v>41</v>
      </c>
      <c r="C57" s="2">
        <v>611</v>
      </c>
      <c r="D57" s="2">
        <v>6</v>
      </c>
      <c r="E57" s="75" t="s">
        <v>16</v>
      </c>
      <c r="F57" s="2">
        <v>17.5</v>
      </c>
      <c r="G57" s="2">
        <v>39</v>
      </c>
      <c r="H57" s="2">
        <v>4.2</v>
      </c>
      <c r="I57" s="75" t="s">
        <v>1305</v>
      </c>
      <c r="J57" s="75" t="s">
        <v>550</v>
      </c>
      <c r="K57" s="75" t="s">
        <v>831</v>
      </c>
      <c r="L57" s="75" t="s">
        <v>1059</v>
      </c>
      <c r="M57" s="181">
        <v>22052</v>
      </c>
      <c r="N57" s="2">
        <v>0</v>
      </c>
      <c r="O57" s="75" t="s">
        <v>1353</v>
      </c>
      <c r="P57" s="75" t="s">
        <v>21</v>
      </c>
      <c r="Q57" s="186">
        <v>22052</v>
      </c>
      <c r="R57" s="75" t="s">
        <v>1352</v>
      </c>
      <c r="S57" s="75" t="s">
        <v>26</v>
      </c>
      <c r="T57" s="74" t="s">
        <v>325</v>
      </c>
    </row>
    <row r="58" spans="1:20" ht="12.95" customHeight="1" x14ac:dyDescent="0.2">
      <c r="A58" s="2">
        <v>1960</v>
      </c>
      <c r="B58" s="2">
        <v>164</v>
      </c>
      <c r="C58" s="2">
        <v>611</v>
      </c>
      <c r="D58" s="2">
        <v>14</v>
      </c>
      <c r="E58" s="75" t="s">
        <v>16</v>
      </c>
      <c r="F58" s="2">
        <v>18.5</v>
      </c>
      <c r="G58" s="2">
        <v>41.4</v>
      </c>
      <c r="H58" s="2">
        <v>4.5</v>
      </c>
      <c r="I58" s="75" t="s">
        <v>1305</v>
      </c>
      <c r="J58" s="75" t="s">
        <v>550</v>
      </c>
      <c r="K58" s="75" t="s">
        <v>831</v>
      </c>
      <c r="L58" s="75" t="s">
        <v>1351</v>
      </c>
      <c r="M58" s="181">
        <v>22158</v>
      </c>
      <c r="N58" s="2">
        <v>0</v>
      </c>
      <c r="O58" s="75" t="s">
        <v>1350</v>
      </c>
      <c r="P58" s="75" t="s">
        <v>21</v>
      </c>
      <c r="Q58" s="186">
        <v>22158</v>
      </c>
      <c r="R58" s="75" t="s">
        <v>1349</v>
      </c>
      <c r="S58" s="75" t="s">
        <v>26</v>
      </c>
      <c r="T58" s="74" t="s">
        <v>325</v>
      </c>
    </row>
    <row r="59" spans="1:20" ht="12.95" customHeight="1" x14ac:dyDescent="0.2">
      <c r="A59" s="2">
        <v>1970</v>
      </c>
      <c r="B59" s="2">
        <v>7</v>
      </c>
      <c r="C59" s="2">
        <v>611</v>
      </c>
      <c r="D59" s="2">
        <v>44</v>
      </c>
      <c r="E59" s="75" t="s">
        <v>16</v>
      </c>
      <c r="F59" s="2">
        <v>23.8</v>
      </c>
      <c r="G59" s="2">
        <v>57.8</v>
      </c>
      <c r="H59" s="2">
        <v>5.8</v>
      </c>
      <c r="I59" s="75" t="s">
        <v>1305</v>
      </c>
      <c r="J59" s="75" t="s">
        <v>550</v>
      </c>
      <c r="K59" s="75" t="s">
        <v>831</v>
      </c>
      <c r="L59" s="75" t="s">
        <v>1059</v>
      </c>
      <c r="M59" s="181">
        <v>25702</v>
      </c>
      <c r="N59" s="2">
        <v>0</v>
      </c>
      <c r="O59" s="75" t="s">
        <v>1348</v>
      </c>
      <c r="P59" s="75" t="s">
        <v>21</v>
      </c>
      <c r="Q59" s="186">
        <v>25702</v>
      </c>
      <c r="R59" s="75" t="s">
        <v>22</v>
      </c>
      <c r="S59" s="75" t="s">
        <v>26</v>
      </c>
      <c r="T59" s="74" t="s">
        <v>325</v>
      </c>
    </row>
    <row r="60" spans="1:20" ht="12.95" customHeight="1" x14ac:dyDescent="0.2">
      <c r="A60" s="2">
        <v>1970</v>
      </c>
      <c r="B60" s="2">
        <v>8</v>
      </c>
      <c r="C60" s="2">
        <v>611</v>
      </c>
      <c r="D60" s="2">
        <v>45</v>
      </c>
      <c r="E60" s="75" t="s">
        <v>16</v>
      </c>
      <c r="F60" s="2">
        <v>23.8</v>
      </c>
      <c r="G60" s="2">
        <v>58.8</v>
      </c>
      <c r="H60" s="2">
        <v>5.5</v>
      </c>
      <c r="I60" s="75" t="s">
        <v>1305</v>
      </c>
      <c r="J60" s="75" t="s">
        <v>550</v>
      </c>
      <c r="K60" s="75" t="s">
        <v>831</v>
      </c>
      <c r="L60" s="75" t="s">
        <v>1059</v>
      </c>
      <c r="M60" s="181">
        <v>25702</v>
      </c>
      <c r="N60" s="2">
        <v>0</v>
      </c>
      <c r="O60" s="75" t="s">
        <v>1348</v>
      </c>
      <c r="P60" s="75" t="s">
        <v>21</v>
      </c>
      <c r="Q60" s="186">
        <v>25702</v>
      </c>
      <c r="R60" s="75" t="s">
        <v>1001</v>
      </c>
      <c r="S60" s="75" t="s">
        <v>26</v>
      </c>
      <c r="T60" s="74" t="s">
        <v>325</v>
      </c>
    </row>
    <row r="61" spans="1:20" ht="12.95" customHeight="1" x14ac:dyDescent="0.2">
      <c r="A61" s="2">
        <v>1970</v>
      </c>
      <c r="B61" s="2">
        <v>10</v>
      </c>
      <c r="C61" s="2">
        <v>611</v>
      </c>
      <c r="D61" s="2">
        <v>46</v>
      </c>
      <c r="E61" s="75" t="s">
        <v>16</v>
      </c>
      <c r="F61" s="2">
        <v>24</v>
      </c>
      <c r="G61" s="2">
        <v>58.6</v>
      </c>
      <c r="H61" s="2">
        <v>5.6</v>
      </c>
      <c r="I61" s="75" t="s">
        <v>1305</v>
      </c>
      <c r="J61" s="75" t="s">
        <v>550</v>
      </c>
      <c r="K61" s="75" t="s">
        <v>831</v>
      </c>
      <c r="L61" s="75" t="s">
        <v>1059</v>
      </c>
      <c r="M61" s="181">
        <v>25702</v>
      </c>
      <c r="N61" s="2">
        <v>0</v>
      </c>
      <c r="O61" s="75" t="s">
        <v>1348</v>
      </c>
      <c r="P61" s="75" t="s">
        <v>21</v>
      </c>
      <c r="Q61" s="186">
        <v>25702</v>
      </c>
      <c r="R61" s="75" t="s">
        <v>16</v>
      </c>
      <c r="S61" s="75" t="s">
        <v>26</v>
      </c>
      <c r="T61" s="74" t="s">
        <v>325</v>
      </c>
    </row>
    <row r="62" spans="1:20" ht="12.95" customHeight="1" x14ac:dyDescent="0.2">
      <c r="A62" s="2">
        <v>1970</v>
      </c>
      <c r="B62" s="2">
        <v>19</v>
      </c>
      <c r="C62" s="2">
        <v>611</v>
      </c>
      <c r="D62" s="2">
        <v>48</v>
      </c>
      <c r="E62" s="75" t="s">
        <v>16</v>
      </c>
      <c r="F62" s="2">
        <v>22.5</v>
      </c>
      <c r="G62" s="2">
        <v>47.6</v>
      </c>
      <c r="H62" s="2">
        <v>4.5999999999999996</v>
      </c>
      <c r="I62" s="75" t="s">
        <v>1305</v>
      </c>
      <c r="J62" s="75" t="s">
        <v>550</v>
      </c>
      <c r="K62" s="75" t="s">
        <v>831</v>
      </c>
      <c r="L62" s="75" t="s">
        <v>1059</v>
      </c>
      <c r="M62" s="181">
        <v>25709</v>
      </c>
      <c r="N62" s="2">
        <v>0</v>
      </c>
      <c r="O62" s="75" t="s">
        <v>1347</v>
      </c>
      <c r="P62" s="75" t="s">
        <v>21</v>
      </c>
      <c r="Q62" s="186">
        <v>25709</v>
      </c>
      <c r="R62" s="75" t="s">
        <v>316</v>
      </c>
      <c r="S62" s="75" t="s">
        <v>26</v>
      </c>
      <c r="T62" s="74" t="s">
        <v>325</v>
      </c>
    </row>
    <row r="63" spans="1:20" ht="12.95" customHeight="1" x14ac:dyDescent="0.2">
      <c r="A63" s="2">
        <v>1970</v>
      </c>
      <c r="B63" s="2">
        <v>478</v>
      </c>
      <c r="C63" s="2">
        <v>611</v>
      </c>
      <c r="D63" s="2">
        <v>49</v>
      </c>
      <c r="E63" s="75" t="s">
        <v>16</v>
      </c>
      <c r="F63" s="2">
        <v>23</v>
      </c>
      <c r="G63" s="2">
        <v>60.5</v>
      </c>
      <c r="H63" s="2">
        <v>5.8</v>
      </c>
      <c r="I63" s="75" t="s">
        <v>1305</v>
      </c>
      <c r="J63" s="75" t="s">
        <v>550</v>
      </c>
      <c r="K63" s="75" t="s">
        <v>831</v>
      </c>
      <c r="L63" s="75" t="s">
        <v>1346</v>
      </c>
      <c r="M63" s="181">
        <v>25822</v>
      </c>
      <c r="N63" s="2">
        <v>0</v>
      </c>
      <c r="O63" s="75" t="s">
        <v>1345</v>
      </c>
      <c r="P63" s="75" t="s">
        <v>21</v>
      </c>
      <c r="Q63" s="186">
        <v>25822</v>
      </c>
      <c r="R63" s="75" t="s">
        <v>22</v>
      </c>
      <c r="S63" s="75" t="s">
        <v>26</v>
      </c>
      <c r="T63" s="74" t="s">
        <v>325</v>
      </c>
    </row>
    <row r="64" spans="1:20" ht="12.95" customHeight="1" x14ac:dyDescent="0.2">
      <c r="A64" s="2">
        <v>1970</v>
      </c>
      <c r="B64" s="2">
        <v>515</v>
      </c>
      <c r="C64" s="2">
        <v>611</v>
      </c>
      <c r="D64" s="2">
        <v>50</v>
      </c>
      <c r="E64" s="75" t="s">
        <v>16</v>
      </c>
      <c r="F64" s="2">
        <v>20.6</v>
      </c>
      <c r="G64" s="2">
        <v>48.5</v>
      </c>
      <c r="H64" s="2">
        <v>5.3</v>
      </c>
      <c r="I64" s="75" t="s">
        <v>1305</v>
      </c>
      <c r="J64" s="75" t="s">
        <v>550</v>
      </c>
      <c r="K64" s="75" t="s">
        <v>831</v>
      </c>
      <c r="L64" s="75" t="s">
        <v>1344</v>
      </c>
      <c r="M64" s="181">
        <v>25846</v>
      </c>
      <c r="N64" s="2">
        <v>0</v>
      </c>
      <c r="O64" s="75" t="s">
        <v>1343</v>
      </c>
      <c r="P64" s="75" t="s">
        <v>21</v>
      </c>
      <c r="Q64" s="186">
        <v>25846</v>
      </c>
      <c r="R64" s="75" t="s">
        <v>460</v>
      </c>
      <c r="S64" s="75" t="s">
        <v>26</v>
      </c>
      <c r="T64" s="74" t="s">
        <v>325</v>
      </c>
    </row>
    <row r="65" spans="1:20" ht="12.95" customHeight="1" x14ac:dyDescent="0.2">
      <c r="A65" s="2">
        <v>1970</v>
      </c>
      <c r="B65" s="2">
        <v>520</v>
      </c>
      <c r="C65" s="2">
        <v>611</v>
      </c>
      <c r="D65" s="2">
        <v>51</v>
      </c>
      <c r="E65" s="75" t="s">
        <v>16</v>
      </c>
      <c r="F65" s="2">
        <v>21.3</v>
      </c>
      <c r="G65" s="2">
        <v>52.9</v>
      </c>
      <c r="H65" s="2">
        <v>5.6</v>
      </c>
      <c r="I65" s="75" t="s">
        <v>1305</v>
      </c>
      <c r="J65" s="75" t="s">
        <v>550</v>
      </c>
      <c r="K65" s="75" t="s">
        <v>831</v>
      </c>
      <c r="L65" s="75" t="s">
        <v>1341</v>
      </c>
      <c r="M65" s="181">
        <v>25847</v>
      </c>
      <c r="N65" s="2">
        <v>0</v>
      </c>
      <c r="O65" s="75" t="s">
        <v>1342</v>
      </c>
      <c r="P65" s="75" t="s">
        <v>21</v>
      </c>
      <c r="Q65" s="186">
        <v>25847</v>
      </c>
      <c r="R65" s="75" t="s">
        <v>22</v>
      </c>
      <c r="S65" s="75" t="s">
        <v>26</v>
      </c>
      <c r="T65" s="74" t="s">
        <v>325</v>
      </c>
    </row>
    <row r="66" spans="1:20" ht="12.95" customHeight="1" x14ac:dyDescent="0.2">
      <c r="A66" s="2">
        <v>1970</v>
      </c>
      <c r="B66" s="2">
        <v>548</v>
      </c>
      <c r="C66" s="2">
        <v>611</v>
      </c>
      <c r="D66" s="2">
        <v>52</v>
      </c>
      <c r="E66" s="75" t="s">
        <v>16</v>
      </c>
      <c r="F66" s="2">
        <v>21.4</v>
      </c>
      <c r="G66" s="2">
        <v>51.5</v>
      </c>
      <c r="H66" s="2">
        <v>5.5</v>
      </c>
      <c r="I66" s="75" t="s">
        <v>1305</v>
      </c>
      <c r="J66" s="75" t="s">
        <v>550</v>
      </c>
      <c r="K66" s="75" t="s">
        <v>831</v>
      </c>
      <c r="L66" s="75" t="s">
        <v>1341</v>
      </c>
      <c r="M66" s="181">
        <v>25924</v>
      </c>
      <c r="N66" s="2">
        <v>0</v>
      </c>
      <c r="O66" s="75" t="s">
        <v>1340</v>
      </c>
      <c r="P66" s="75" t="s">
        <v>21</v>
      </c>
      <c r="Q66" s="186">
        <v>25924</v>
      </c>
      <c r="R66" s="75" t="s">
        <v>22</v>
      </c>
      <c r="S66" s="75" t="s">
        <v>26</v>
      </c>
      <c r="T66" s="74" t="s">
        <v>325</v>
      </c>
    </row>
    <row r="67" spans="1:20" ht="12.95" customHeight="1" x14ac:dyDescent="0.2">
      <c r="A67" s="2">
        <v>1965</v>
      </c>
      <c r="B67" s="2">
        <v>121</v>
      </c>
      <c r="C67" s="2">
        <v>611</v>
      </c>
      <c r="D67" s="2">
        <v>40</v>
      </c>
      <c r="E67" s="75" t="s">
        <v>16</v>
      </c>
      <c r="F67" s="2">
        <v>23.5</v>
      </c>
      <c r="G67" s="2">
        <v>58.5</v>
      </c>
      <c r="H67" s="2">
        <v>5.8</v>
      </c>
      <c r="I67" s="75" t="s">
        <v>1305</v>
      </c>
      <c r="J67" s="75" t="s">
        <v>550</v>
      </c>
      <c r="K67" s="75" t="s">
        <v>1051</v>
      </c>
      <c r="L67" s="75" t="s">
        <v>1050</v>
      </c>
      <c r="M67" s="181">
        <v>23929</v>
      </c>
      <c r="N67" s="2" t="s">
        <v>16</v>
      </c>
      <c r="O67" s="75" t="s">
        <v>1339</v>
      </c>
      <c r="P67" s="75" t="s">
        <v>21</v>
      </c>
      <c r="Q67" s="186">
        <v>23929</v>
      </c>
      <c r="R67" s="75" t="s">
        <v>839</v>
      </c>
      <c r="S67" s="75" t="s">
        <v>26</v>
      </c>
      <c r="T67" s="74" t="s">
        <v>325</v>
      </c>
    </row>
    <row r="68" spans="1:20" ht="12.95" customHeight="1" x14ac:dyDescent="0.2">
      <c r="A68" s="2">
        <v>1964</v>
      </c>
      <c r="B68" s="2">
        <v>102</v>
      </c>
      <c r="C68" s="2">
        <v>611</v>
      </c>
      <c r="D68" s="2">
        <v>24</v>
      </c>
      <c r="E68" s="75" t="s">
        <v>16</v>
      </c>
      <c r="F68" s="2">
        <v>23.5</v>
      </c>
      <c r="G68" s="2">
        <v>61.2</v>
      </c>
      <c r="H68" s="2">
        <v>6</v>
      </c>
      <c r="I68" s="75" t="s">
        <v>1305</v>
      </c>
      <c r="J68" s="75" t="s">
        <v>550</v>
      </c>
      <c r="K68" s="75" t="s">
        <v>795</v>
      </c>
      <c r="L68" s="75" t="s">
        <v>794</v>
      </c>
      <c r="M68" s="181">
        <v>23547</v>
      </c>
      <c r="N68" s="2">
        <v>2</v>
      </c>
      <c r="O68" s="75" t="s">
        <v>1338</v>
      </c>
      <c r="P68" s="75" t="s">
        <v>21</v>
      </c>
      <c r="Q68" s="186">
        <v>23547</v>
      </c>
      <c r="R68" s="75" t="s">
        <v>16</v>
      </c>
      <c r="S68" s="75" t="s">
        <v>26</v>
      </c>
      <c r="T68" s="74" t="s">
        <v>325</v>
      </c>
    </row>
    <row r="69" spans="1:20" ht="12.95" customHeight="1" x14ac:dyDescent="0.2">
      <c r="A69" s="2">
        <v>1964</v>
      </c>
      <c r="B69" s="2">
        <v>187</v>
      </c>
      <c r="C69" s="2">
        <v>611</v>
      </c>
      <c r="D69" s="2">
        <v>25</v>
      </c>
      <c r="E69" s="75" t="s">
        <v>16</v>
      </c>
      <c r="F69" s="2">
        <v>22</v>
      </c>
      <c r="G69" s="2">
        <v>57.4</v>
      </c>
      <c r="H69" s="2">
        <v>5.5</v>
      </c>
      <c r="I69" s="75" t="s">
        <v>1305</v>
      </c>
      <c r="J69" s="75" t="s">
        <v>550</v>
      </c>
      <c r="K69" s="75" t="s">
        <v>1033</v>
      </c>
      <c r="L69" s="75" t="s">
        <v>826</v>
      </c>
      <c r="M69" s="181">
        <v>23553</v>
      </c>
      <c r="N69" s="2">
        <v>4</v>
      </c>
      <c r="O69" s="75" t="s">
        <v>997</v>
      </c>
      <c r="P69" s="75" t="s">
        <v>21</v>
      </c>
      <c r="Q69" s="186">
        <v>23553</v>
      </c>
      <c r="R69" s="75" t="s">
        <v>16</v>
      </c>
      <c r="S69" s="75" t="s">
        <v>26</v>
      </c>
      <c r="T69" s="74" t="s">
        <v>325</v>
      </c>
    </row>
    <row r="70" spans="1:20" ht="12.95" customHeight="1" x14ac:dyDescent="0.2">
      <c r="A70" s="2">
        <v>1964</v>
      </c>
      <c r="B70" s="2">
        <v>188</v>
      </c>
      <c r="C70" s="2">
        <v>611</v>
      </c>
      <c r="D70" s="2">
        <v>26</v>
      </c>
      <c r="E70" s="75" t="s">
        <v>16</v>
      </c>
      <c r="F70" s="2">
        <v>22</v>
      </c>
      <c r="G70" s="2">
        <v>55.9</v>
      </c>
      <c r="H70" s="2">
        <v>5.6</v>
      </c>
      <c r="I70" s="75" t="s">
        <v>1305</v>
      </c>
      <c r="J70" s="75" t="s">
        <v>550</v>
      </c>
      <c r="K70" s="75" t="s">
        <v>1033</v>
      </c>
      <c r="L70" s="75" t="s">
        <v>826</v>
      </c>
      <c r="M70" s="181">
        <v>23553</v>
      </c>
      <c r="N70" s="2">
        <v>4</v>
      </c>
      <c r="O70" s="75" t="s">
        <v>1337</v>
      </c>
      <c r="P70" s="75" t="s">
        <v>21</v>
      </c>
      <c r="Q70" s="186">
        <v>23553</v>
      </c>
      <c r="R70" s="75" t="s">
        <v>16</v>
      </c>
      <c r="S70" s="75" t="s">
        <v>26</v>
      </c>
      <c r="T70" s="74" t="s">
        <v>325</v>
      </c>
    </row>
    <row r="71" spans="1:20" ht="12.95" customHeight="1" x14ac:dyDescent="0.2">
      <c r="A71" s="2">
        <v>1964</v>
      </c>
      <c r="B71" s="2">
        <v>10</v>
      </c>
      <c r="C71" s="2">
        <v>611</v>
      </c>
      <c r="D71" s="2">
        <v>22</v>
      </c>
      <c r="E71" s="75" t="s">
        <v>16</v>
      </c>
      <c r="F71" s="2">
        <v>20.5</v>
      </c>
      <c r="G71" s="2">
        <v>49.6</v>
      </c>
      <c r="H71" s="2">
        <v>5.4</v>
      </c>
      <c r="I71" s="75" t="s">
        <v>1305</v>
      </c>
      <c r="J71" s="75" t="s">
        <v>550</v>
      </c>
      <c r="K71" s="75" t="s">
        <v>553</v>
      </c>
      <c r="L71" s="75" t="s">
        <v>1293</v>
      </c>
      <c r="M71" s="181">
        <v>23517</v>
      </c>
      <c r="N71" s="2">
        <v>0</v>
      </c>
      <c r="O71" s="75" t="s">
        <v>1336</v>
      </c>
      <c r="P71" s="75" t="s">
        <v>21</v>
      </c>
      <c r="Q71" s="186">
        <v>23517</v>
      </c>
      <c r="R71" s="75" t="s">
        <v>1335</v>
      </c>
      <c r="S71" s="75" t="s">
        <v>26</v>
      </c>
      <c r="T71" s="74" t="s">
        <v>325</v>
      </c>
    </row>
    <row r="72" spans="1:20" ht="12.95" customHeight="1" x14ac:dyDescent="0.2">
      <c r="A72" s="2">
        <v>1963</v>
      </c>
      <c r="B72" s="2">
        <v>29</v>
      </c>
      <c r="C72" s="2">
        <v>611</v>
      </c>
      <c r="D72" s="2">
        <v>16</v>
      </c>
      <c r="E72" s="75" t="s">
        <v>16</v>
      </c>
      <c r="F72" s="2">
        <v>25.5</v>
      </c>
      <c r="G72" s="2">
        <v>63.2</v>
      </c>
      <c r="H72" s="2">
        <v>6.3</v>
      </c>
      <c r="I72" s="75" t="s">
        <v>1305</v>
      </c>
      <c r="J72" s="75" t="s">
        <v>550</v>
      </c>
      <c r="K72" s="75" t="s">
        <v>1036</v>
      </c>
      <c r="L72" s="75" t="s">
        <v>1334</v>
      </c>
      <c r="M72" s="181">
        <v>23120</v>
      </c>
      <c r="N72" s="2">
        <v>3</v>
      </c>
      <c r="O72" s="75" t="s">
        <v>1333</v>
      </c>
      <c r="P72" s="75" t="s">
        <v>843</v>
      </c>
      <c r="Q72" s="186">
        <v>23123</v>
      </c>
      <c r="R72" s="75" t="s">
        <v>756</v>
      </c>
      <c r="S72" s="75" t="s">
        <v>26</v>
      </c>
      <c r="T72" s="74" t="s">
        <v>135</v>
      </c>
    </row>
    <row r="73" spans="1:20" ht="12.95" customHeight="1" x14ac:dyDescent="0.2">
      <c r="A73" s="2">
        <v>1965</v>
      </c>
      <c r="B73" s="2">
        <v>31</v>
      </c>
      <c r="C73" s="2">
        <v>611</v>
      </c>
      <c r="D73" s="2">
        <v>37</v>
      </c>
      <c r="E73" s="75" t="s">
        <v>16</v>
      </c>
      <c r="F73" s="2">
        <v>25</v>
      </c>
      <c r="G73" s="2">
        <v>65.599999999999994</v>
      </c>
      <c r="H73" s="2">
        <v>6.1</v>
      </c>
      <c r="I73" s="75" t="s">
        <v>1305</v>
      </c>
      <c r="J73" s="75" t="s">
        <v>550</v>
      </c>
      <c r="K73" s="75" t="s">
        <v>1331</v>
      </c>
      <c r="L73" s="75" t="s">
        <v>1330</v>
      </c>
      <c r="M73" s="181">
        <v>23863</v>
      </c>
      <c r="N73" s="2">
        <v>1</v>
      </c>
      <c r="O73" s="75" t="s">
        <v>1332</v>
      </c>
      <c r="P73" s="75" t="s">
        <v>21</v>
      </c>
      <c r="Q73" s="186">
        <v>23877</v>
      </c>
      <c r="R73" s="75" t="s">
        <v>537</v>
      </c>
      <c r="S73" s="75" t="s">
        <v>26</v>
      </c>
      <c r="T73" s="74" t="s">
        <v>135</v>
      </c>
    </row>
    <row r="74" spans="1:20" ht="12.95" customHeight="1" x14ac:dyDescent="0.2">
      <c r="A74" s="2">
        <v>1965</v>
      </c>
      <c r="B74" s="2">
        <v>28</v>
      </c>
      <c r="C74" s="2">
        <v>611</v>
      </c>
      <c r="D74" s="2">
        <v>38</v>
      </c>
      <c r="E74" s="75" t="s">
        <v>16</v>
      </c>
      <c r="F74" s="2">
        <v>25.8</v>
      </c>
      <c r="G74" s="2">
        <v>64.5</v>
      </c>
      <c r="H74" s="2">
        <v>6</v>
      </c>
      <c r="I74" s="75" t="s">
        <v>1305</v>
      </c>
      <c r="J74" s="75" t="s">
        <v>550</v>
      </c>
      <c r="K74" s="75" t="s">
        <v>1331</v>
      </c>
      <c r="L74" s="75" t="s">
        <v>1330</v>
      </c>
      <c r="M74" s="181">
        <v>23863</v>
      </c>
      <c r="N74" s="2">
        <v>1</v>
      </c>
      <c r="O74" s="75" t="s">
        <v>1329</v>
      </c>
      <c r="P74" s="75" t="s">
        <v>21</v>
      </c>
      <c r="Q74" s="186">
        <v>23875</v>
      </c>
      <c r="R74" s="75" t="s">
        <v>537</v>
      </c>
      <c r="S74" s="75" t="s">
        <v>1328</v>
      </c>
      <c r="T74" s="74" t="s">
        <v>135</v>
      </c>
    </row>
    <row r="75" spans="1:20" ht="12.95" customHeight="1" x14ac:dyDescent="0.2">
      <c r="A75" s="2">
        <v>1963</v>
      </c>
      <c r="B75" s="2">
        <v>25</v>
      </c>
      <c r="C75" s="2">
        <v>611</v>
      </c>
      <c r="D75" s="2">
        <v>15</v>
      </c>
      <c r="E75" s="75" t="s">
        <v>16</v>
      </c>
      <c r="F75" s="2">
        <v>25.5</v>
      </c>
      <c r="G75" s="2">
        <v>66.400000000000006</v>
      </c>
      <c r="H75" s="2">
        <v>6.2</v>
      </c>
      <c r="I75" s="75" t="s">
        <v>1305</v>
      </c>
      <c r="J75" s="75" t="s">
        <v>550</v>
      </c>
      <c r="K75" s="75" t="s">
        <v>1068</v>
      </c>
      <c r="L75" s="75" t="s">
        <v>16</v>
      </c>
      <c r="M75" s="181">
        <v>23119</v>
      </c>
      <c r="N75" s="2">
        <v>3</v>
      </c>
      <c r="O75" s="75" t="s">
        <v>1327</v>
      </c>
      <c r="P75" s="75" t="s">
        <v>843</v>
      </c>
      <c r="Q75" s="186">
        <v>23123</v>
      </c>
      <c r="R75" s="75" t="s">
        <v>334</v>
      </c>
      <c r="S75" s="75" t="s">
        <v>26</v>
      </c>
      <c r="T75" s="74" t="s">
        <v>135</v>
      </c>
    </row>
    <row r="76" spans="1:20" ht="12.95" customHeight="1" x14ac:dyDescent="0.2">
      <c r="A76" s="2">
        <v>1963</v>
      </c>
      <c r="B76" s="2">
        <v>104</v>
      </c>
      <c r="C76" s="2">
        <v>611</v>
      </c>
      <c r="D76" s="2">
        <v>18</v>
      </c>
      <c r="E76" s="75" t="s">
        <v>16</v>
      </c>
      <c r="F76" s="2">
        <v>25</v>
      </c>
      <c r="G76" s="2">
        <v>64.5</v>
      </c>
      <c r="H76" s="2">
        <v>6</v>
      </c>
      <c r="I76" s="75" t="s">
        <v>1305</v>
      </c>
      <c r="J76" s="75" t="s">
        <v>550</v>
      </c>
      <c r="K76" s="75" t="s">
        <v>1068</v>
      </c>
      <c r="L76" s="75" t="s">
        <v>16</v>
      </c>
      <c r="M76" s="181">
        <v>23119</v>
      </c>
      <c r="N76" s="2">
        <v>3</v>
      </c>
      <c r="O76" s="75" t="s">
        <v>1324</v>
      </c>
      <c r="P76" s="75" t="s">
        <v>843</v>
      </c>
      <c r="Q76" s="186">
        <v>23133</v>
      </c>
      <c r="R76" s="75" t="s">
        <v>334</v>
      </c>
      <c r="S76" s="75" t="s">
        <v>26</v>
      </c>
      <c r="T76" s="74" t="s">
        <v>135</v>
      </c>
    </row>
    <row r="77" spans="1:20" ht="12.95" customHeight="1" x14ac:dyDescent="0.2">
      <c r="A77" s="2">
        <v>1963</v>
      </c>
      <c r="B77" s="2">
        <v>105</v>
      </c>
      <c r="C77" s="2">
        <v>611</v>
      </c>
      <c r="D77" s="2">
        <v>19</v>
      </c>
      <c r="E77" s="75" t="s">
        <v>16</v>
      </c>
      <c r="F77" s="2">
        <v>25</v>
      </c>
      <c r="G77" s="2">
        <v>61.2</v>
      </c>
      <c r="H77" s="2">
        <v>6.4</v>
      </c>
      <c r="I77" s="75" t="s">
        <v>1305</v>
      </c>
      <c r="J77" s="75" t="s">
        <v>550</v>
      </c>
      <c r="K77" s="75" t="s">
        <v>1068</v>
      </c>
      <c r="L77" s="75" t="s">
        <v>16</v>
      </c>
      <c r="M77" s="181">
        <v>23119</v>
      </c>
      <c r="N77" s="2">
        <v>3</v>
      </c>
      <c r="O77" s="75" t="s">
        <v>1324</v>
      </c>
      <c r="P77" s="75" t="s">
        <v>843</v>
      </c>
      <c r="Q77" s="186">
        <v>23133</v>
      </c>
      <c r="R77" s="75" t="s">
        <v>334</v>
      </c>
      <c r="S77" s="75" t="s">
        <v>26</v>
      </c>
      <c r="T77" s="74" t="s">
        <v>135</v>
      </c>
    </row>
    <row r="78" spans="1:20" ht="12.95" customHeight="1" x14ac:dyDescent="0.2">
      <c r="A78" s="2">
        <v>1963</v>
      </c>
      <c r="B78" s="2">
        <v>106</v>
      </c>
      <c r="C78" s="2">
        <v>611</v>
      </c>
      <c r="D78" s="2">
        <v>20</v>
      </c>
      <c r="E78" s="75" t="s">
        <v>16</v>
      </c>
      <c r="F78" s="2">
        <v>25</v>
      </c>
      <c r="G78" s="2">
        <v>63</v>
      </c>
      <c r="H78" s="2">
        <v>6.3</v>
      </c>
      <c r="I78" s="75" t="s">
        <v>1305</v>
      </c>
      <c r="J78" s="75" t="s">
        <v>550</v>
      </c>
      <c r="K78" s="75" t="s">
        <v>1068</v>
      </c>
      <c r="L78" s="75" t="s">
        <v>16</v>
      </c>
      <c r="M78" s="181">
        <v>23119</v>
      </c>
      <c r="N78" s="2">
        <v>3</v>
      </c>
      <c r="O78" s="75" t="s">
        <v>1324</v>
      </c>
      <c r="P78" s="75" t="s">
        <v>843</v>
      </c>
      <c r="Q78" s="186">
        <v>23133</v>
      </c>
      <c r="R78" s="75" t="s">
        <v>334</v>
      </c>
      <c r="S78" s="75" t="s">
        <v>26</v>
      </c>
      <c r="T78" s="74" t="s">
        <v>135</v>
      </c>
    </row>
    <row r="79" spans="1:20" ht="12.95" customHeight="1" x14ac:dyDescent="0.2">
      <c r="A79" s="2">
        <v>1963</v>
      </c>
      <c r="B79" s="2">
        <v>116</v>
      </c>
      <c r="C79" s="2">
        <v>611</v>
      </c>
      <c r="D79" s="2">
        <v>21</v>
      </c>
      <c r="E79" s="75" t="s">
        <v>16</v>
      </c>
      <c r="F79" s="2">
        <v>25</v>
      </c>
      <c r="G79" s="2">
        <v>65.900000000000006</v>
      </c>
      <c r="H79" s="2">
        <v>6.2</v>
      </c>
      <c r="I79" s="75" t="s">
        <v>1305</v>
      </c>
      <c r="J79" s="75" t="s">
        <v>550</v>
      </c>
      <c r="K79" s="75" t="s">
        <v>1326</v>
      </c>
      <c r="L79" s="75" t="s">
        <v>1325</v>
      </c>
      <c r="M79" s="181">
        <v>23130</v>
      </c>
      <c r="N79" s="2">
        <v>1</v>
      </c>
      <c r="O79" s="75" t="s">
        <v>1324</v>
      </c>
      <c r="P79" s="75" t="s">
        <v>843</v>
      </c>
      <c r="Q79" s="186">
        <v>23133</v>
      </c>
      <c r="R79" s="75" t="s">
        <v>756</v>
      </c>
      <c r="S79" s="75" t="s">
        <v>26</v>
      </c>
      <c r="T79" s="74" t="s">
        <v>135</v>
      </c>
    </row>
    <row r="80" spans="1:20" ht="12.95" customHeight="1" x14ac:dyDescent="0.2">
      <c r="A80" s="2">
        <v>1964</v>
      </c>
      <c r="B80" s="2">
        <v>15</v>
      </c>
      <c r="C80" s="2">
        <v>611</v>
      </c>
      <c r="D80" s="2">
        <v>23</v>
      </c>
      <c r="E80" s="75" t="s">
        <v>16</v>
      </c>
      <c r="F80" s="2">
        <v>23</v>
      </c>
      <c r="G80" s="2">
        <v>58.6</v>
      </c>
      <c r="H80" s="2">
        <v>5.8</v>
      </c>
      <c r="I80" s="75" t="s">
        <v>1305</v>
      </c>
      <c r="J80" s="75" t="s">
        <v>550</v>
      </c>
      <c r="K80" s="75" t="s">
        <v>553</v>
      </c>
      <c r="L80" s="75" t="s">
        <v>1293</v>
      </c>
      <c r="M80" s="181">
        <v>23517</v>
      </c>
      <c r="N80" s="2">
        <v>4</v>
      </c>
      <c r="O80" s="75" t="s">
        <v>1323</v>
      </c>
      <c r="P80" s="75" t="s">
        <v>793</v>
      </c>
      <c r="Q80" s="186">
        <v>23518</v>
      </c>
      <c r="R80" s="75" t="s">
        <v>334</v>
      </c>
      <c r="S80" s="75" t="s">
        <v>26</v>
      </c>
      <c r="T80" s="74" t="s">
        <v>135</v>
      </c>
    </row>
    <row r="81" spans="1:20" ht="12.95" customHeight="1" x14ac:dyDescent="0.2">
      <c r="A81" s="2">
        <v>1964</v>
      </c>
      <c r="B81" s="2">
        <v>554</v>
      </c>
      <c r="C81" s="2">
        <v>611</v>
      </c>
      <c r="D81" s="2">
        <v>28</v>
      </c>
      <c r="E81" s="75" t="s">
        <v>16</v>
      </c>
      <c r="F81" s="2">
        <v>25</v>
      </c>
      <c r="G81" s="2">
        <v>63.5</v>
      </c>
      <c r="H81" s="2">
        <v>6.6</v>
      </c>
      <c r="I81" s="75" t="s">
        <v>1305</v>
      </c>
      <c r="J81" s="75" t="s">
        <v>301</v>
      </c>
      <c r="K81" s="75" t="s">
        <v>1241</v>
      </c>
      <c r="L81" s="75" t="s">
        <v>1322</v>
      </c>
      <c r="M81" s="181">
        <v>23597</v>
      </c>
      <c r="N81" s="2">
        <v>2</v>
      </c>
      <c r="O81" s="75" t="s">
        <v>1321</v>
      </c>
      <c r="P81" s="75" t="s">
        <v>815</v>
      </c>
      <c r="Q81" s="186">
        <v>23600</v>
      </c>
      <c r="R81" s="75" t="s">
        <v>537</v>
      </c>
      <c r="S81" s="75" t="s">
        <v>1320</v>
      </c>
      <c r="T81" s="74" t="s">
        <v>135</v>
      </c>
    </row>
    <row r="82" spans="1:20" ht="12.95" customHeight="1" x14ac:dyDescent="0.2">
      <c r="A82" s="2">
        <v>1964</v>
      </c>
      <c r="B82" s="2">
        <v>625</v>
      </c>
      <c r="C82" s="2">
        <v>611</v>
      </c>
      <c r="D82" s="2">
        <v>29</v>
      </c>
      <c r="E82" s="75" t="s">
        <v>16</v>
      </c>
      <c r="F82" s="2">
        <v>22.2</v>
      </c>
      <c r="G82" s="2">
        <v>58.4</v>
      </c>
      <c r="H82" s="2">
        <v>6</v>
      </c>
      <c r="I82" s="75" t="s">
        <v>1305</v>
      </c>
      <c r="J82" s="75" t="s">
        <v>124</v>
      </c>
      <c r="K82" s="75" t="s">
        <v>1021</v>
      </c>
      <c r="L82" s="75" t="s">
        <v>1020</v>
      </c>
      <c r="M82" s="181">
        <v>23602</v>
      </c>
      <c r="N82" s="2">
        <v>1</v>
      </c>
      <c r="O82" s="75" t="s">
        <v>1019</v>
      </c>
      <c r="P82" s="75" t="s">
        <v>21</v>
      </c>
      <c r="Q82" s="186">
        <v>23602</v>
      </c>
      <c r="R82" s="75" t="s">
        <v>1018</v>
      </c>
      <c r="S82" s="75" t="s">
        <v>26</v>
      </c>
      <c r="T82" s="74" t="s">
        <v>325</v>
      </c>
    </row>
    <row r="83" spans="1:20" ht="13.5" customHeight="1" x14ac:dyDescent="0.2">
      <c r="A83" s="2">
        <v>1964</v>
      </c>
      <c r="B83" s="2">
        <v>626</v>
      </c>
      <c r="C83" s="2">
        <v>611</v>
      </c>
      <c r="D83" s="2">
        <v>30</v>
      </c>
      <c r="E83" s="75" t="s">
        <v>16</v>
      </c>
      <c r="F83" s="2">
        <v>22.2</v>
      </c>
      <c r="G83" s="2">
        <v>58.9</v>
      </c>
      <c r="H83" s="2">
        <v>5.8</v>
      </c>
      <c r="I83" s="75" t="s">
        <v>1305</v>
      </c>
      <c r="J83" s="75" t="s">
        <v>124</v>
      </c>
      <c r="K83" s="75" t="s">
        <v>1021</v>
      </c>
      <c r="L83" s="75" t="s">
        <v>1020</v>
      </c>
      <c r="M83" s="181">
        <v>23602</v>
      </c>
      <c r="N83" s="2">
        <v>1</v>
      </c>
      <c r="O83" s="75" t="s">
        <v>1019</v>
      </c>
      <c r="P83" s="75" t="s">
        <v>21</v>
      </c>
      <c r="Q83" s="186">
        <v>23602</v>
      </c>
      <c r="R83" s="75" t="s">
        <v>1018</v>
      </c>
      <c r="S83" s="75" t="s">
        <v>26</v>
      </c>
      <c r="T83" s="74" t="s">
        <v>325</v>
      </c>
    </row>
    <row r="84" spans="1:20" ht="12.95" customHeight="1" x14ac:dyDescent="0.2">
      <c r="A84" s="2">
        <v>1964</v>
      </c>
      <c r="B84" s="2">
        <v>629</v>
      </c>
      <c r="C84" s="2">
        <v>611</v>
      </c>
      <c r="D84" s="2">
        <v>34</v>
      </c>
      <c r="E84" s="75" t="s">
        <v>16</v>
      </c>
      <c r="F84" s="2">
        <v>27.8</v>
      </c>
      <c r="G84" s="2">
        <v>75.400000000000006</v>
      </c>
      <c r="H84" s="2">
        <v>6.9</v>
      </c>
      <c r="I84" s="75" t="s">
        <v>1305</v>
      </c>
      <c r="J84" s="75" t="s">
        <v>124</v>
      </c>
      <c r="K84" s="75" t="s">
        <v>1021</v>
      </c>
      <c r="L84" s="75" t="s">
        <v>16</v>
      </c>
      <c r="M84" s="181">
        <v>23602</v>
      </c>
      <c r="N84" s="2">
        <v>1</v>
      </c>
      <c r="O84" s="75" t="s">
        <v>1319</v>
      </c>
      <c r="P84" s="75" t="s">
        <v>21</v>
      </c>
      <c r="Q84" s="186">
        <v>23602</v>
      </c>
      <c r="R84" s="75" t="s">
        <v>47</v>
      </c>
      <c r="S84" s="75" t="s">
        <v>61</v>
      </c>
      <c r="T84" s="74" t="s">
        <v>990</v>
      </c>
    </row>
    <row r="85" spans="1:20" ht="12.95" customHeight="1" x14ac:dyDescent="0.2">
      <c r="A85" s="2">
        <v>1966</v>
      </c>
      <c r="B85" s="2">
        <v>276</v>
      </c>
      <c r="C85" s="2">
        <v>611</v>
      </c>
      <c r="D85" s="2">
        <v>42</v>
      </c>
      <c r="E85" s="75" t="s">
        <v>16</v>
      </c>
      <c r="F85" s="2">
        <v>23.8</v>
      </c>
      <c r="G85" s="2">
        <v>57.3</v>
      </c>
      <c r="H85" s="2">
        <v>6.3</v>
      </c>
      <c r="I85" s="75" t="s">
        <v>1305</v>
      </c>
      <c r="J85" s="75" t="s">
        <v>124</v>
      </c>
      <c r="K85" s="75" t="s">
        <v>1318</v>
      </c>
      <c r="L85" s="75" t="s">
        <v>16</v>
      </c>
      <c r="M85" s="181">
        <v>24322</v>
      </c>
      <c r="N85" s="2">
        <v>1</v>
      </c>
      <c r="O85" s="75" t="s">
        <v>829</v>
      </c>
      <c r="P85" s="75" t="s">
        <v>21</v>
      </c>
      <c r="Q85" s="186">
        <v>24322</v>
      </c>
      <c r="R85" s="75" t="s">
        <v>1317</v>
      </c>
      <c r="S85" s="75" t="s">
        <v>1316</v>
      </c>
      <c r="T85" s="74" t="s">
        <v>325</v>
      </c>
    </row>
    <row r="86" spans="1:20" ht="12.95" customHeight="1" x14ac:dyDescent="0.2">
      <c r="A86" s="2">
        <v>1964</v>
      </c>
      <c r="B86" s="2">
        <v>646</v>
      </c>
      <c r="C86" s="2">
        <v>611</v>
      </c>
      <c r="D86" s="2">
        <v>32</v>
      </c>
      <c r="E86" s="75" t="s">
        <v>16</v>
      </c>
      <c r="F86" s="2">
        <v>26.8</v>
      </c>
      <c r="G86" s="2">
        <v>73.400000000000006</v>
      </c>
      <c r="H86" s="2">
        <v>6.9</v>
      </c>
      <c r="I86" s="75" t="s">
        <v>1305</v>
      </c>
      <c r="J86" s="75" t="s">
        <v>124</v>
      </c>
      <c r="K86" s="75" t="s">
        <v>1021</v>
      </c>
      <c r="L86" s="75" t="s">
        <v>1020</v>
      </c>
      <c r="M86" s="181">
        <v>23602</v>
      </c>
      <c r="N86" s="2">
        <v>1</v>
      </c>
      <c r="O86" s="75" t="s">
        <v>1315</v>
      </c>
      <c r="P86" s="75" t="s">
        <v>21</v>
      </c>
      <c r="Q86" s="186">
        <v>23603</v>
      </c>
      <c r="R86" s="75" t="s">
        <v>326</v>
      </c>
      <c r="S86" s="75" t="s">
        <v>26</v>
      </c>
      <c r="T86" s="74" t="s">
        <v>990</v>
      </c>
    </row>
    <row r="87" spans="1:20" ht="12.95" customHeight="1" x14ac:dyDescent="0.2">
      <c r="A87" s="2">
        <v>1966</v>
      </c>
      <c r="B87" s="2">
        <v>281</v>
      </c>
      <c r="C87" s="2">
        <v>611</v>
      </c>
      <c r="D87" s="2">
        <v>43</v>
      </c>
      <c r="E87" s="75" t="s">
        <v>16</v>
      </c>
      <c r="F87" s="2">
        <v>24</v>
      </c>
      <c r="G87" s="2">
        <v>61.6</v>
      </c>
      <c r="H87" s="2">
        <v>5.8</v>
      </c>
      <c r="I87" s="75" t="s">
        <v>1305</v>
      </c>
      <c r="J87" s="75" t="s">
        <v>57</v>
      </c>
      <c r="K87" s="75" t="s">
        <v>1314</v>
      </c>
      <c r="L87" s="75" t="s">
        <v>16</v>
      </c>
      <c r="M87" s="181">
        <v>24322</v>
      </c>
      <c r="N87" s="2">
        <v>3</v>
      </c>
      <c r="O87" s="75" t="s">
        <v>1313</v>
      </c>
      <c r="P87" s="75" t="s">
        <v>21</v>
      </c>
      <c r="Q87" s="186">
        <v>24322</v>
      </c>
      <c r="R87" s="75" t="s">
        <v>1001</v>
      </c>
      <c r="S87" s="75" t="s">
        <v>26</v>
      </c>
      <c r="T87" s="74" t="s">
        <v>325</v>
      </c>
    </row>
    <row r="88" spans="1:20" ht="12.95" customHeight="1" x14ac:dyDescent="0.2">
      <c r="A88" s="2">
        <v>1964</v>
      </c>
      <c r="B88" s="2">
        <v>689</v>
      </c>
      <c r="C88" s="2">
        <v>611</v>
      </c>
      <c r="D88" s="2">
        <v>33</v>
      </c>
      <c r="E88" s="75" t="s">
        <v>16</v>
      </c>
      <c r="F88" s="2">
        <v>29.2</v>
      </c>
      <c r="G88" s="2">
        <v>73</v>
      </c>
      <c r="H88" s="2">
        <v>6.3</v>
      </c>
      <c r="I88" s="75" t="s">
        <v>1305</v>
      </c>
      <c r="J88" s="75" t="s">
        <v>34</v>
      </c>
      <c r="K88" s="75" t="s">
        <v>39</v>
      </c>
      <c r="L88" s="75" t="s">
        <v>40</v>
      </c>
      <c r="M88" s="181">
        <v>23605</v>
      </c>
      <c r="N88" s="2">
        <v>0</v>
      </c>
      <c r="O88" s="75" t="s">
        <v>1312</v>
      </c>
      <c r="P88" s="75" t="s">
        <v>21</v>
      </c>
      <c r="Q88" s="186">
        <v>23605</v>
      </c>
      <c r="R88" s="75" t="s">
        <v>1311</v>
      </c>
      <c r="S88" s="75" t="s">
        <v>1310</v>
      </c>
      <c r="T88" s="74" t="s">
        <v>325</v>
      </c>
    </row>
    <row r="89" spans="1:20" ht="12.95" customHeight="1" x14ac:dyDescent="0.2">
      <c r="A89" s="2">
        <v>1965</v>
      </c>
      <c r="B89" s="2">
        <v>423</v>
      </c>
      <c r="C89" s="2">
        <v>611</v>
      </c>
      <c r="D89" s="2">
        <v>39</v>
      </c>
      <c r="E89" s="75" t="s">
        <v>16</v>
      </c>
      <c r="F89" s="2">
        <v>26.7</v>
      </c>
      <c r="G89" s="2">
        <v>65.8</v>
      </c>
      <c r="H89" s="2">
        <v>6.2</v>
      </c>
      <c r="I89" s="75" t="s">
        <v>1305</v>
      </c>
      <c r="J89" s="75" t="s">
        <v>34</v>
      </c>
      <c r="K89" s="75" t="s">
        <v>1309</v>
      </c>
      <c r="L89" s="75" t="s">
        <v>1308</v>
      </c>
      <c r="M89" s="181">
        <v>23975</v>
      </c>
      <c r="N89" s="2">
        <v>0</v>
      </c>
      <c r="O89" s="75" t="s">
        <v>1307</v>
      </c>
      <c r="P89" s="75" t="s">
        <v>21</v>
      </c>
      <c r="Q89" s="186">
        <v>23975</v>
      </c>
      <c r="R89" s="75" t="s">
        <v>1306</v>
      </c>
      <c r="S89" s="75" t="s">
        <v>26</v>
      </c>
      <c r="T89" s="74" t="s">
        <v>325</v>
      </c>
    </row>
    <row r="90" spans="1:20" ht="12.95" customHeight="1" x14ac:dyDescent="0.2">
      <c r="A90" s="2">
        <v>1964</v>
      </c>
      <c r="B90" s="2">
        <v>645</v>
      </c>
      <c r="C90" s="2">
        <v>611</v>
      </c>
      <c r="D90" s="2">
        <v>31</v>
      </c>
      <c r="E90" s="75" t="s">
        <v>16</v>
      </c>
      <c r="F90" s="2">
        <v>27.8</v>
      </c>
      <c r="G90" s="2">
        <v>73.5</v>
      </c>
      <c r="H90" s="2">
        <v>6.7</v>
      </c>
      <c r="I90" s="75" t="s">
        <v>1305</v>
      </c>
      <c r="J90" s="75" t="s">
        <v>34</v>
      </c>
      <c r="K90" s="75" t="s">
        <v>1304</v>
      </c>
      <c r="L90" s="75" t="s">
        <v>16</v>
      </c>
      <c r="M90" s="181">
        <v>23603</v>
      </c>
      <c r="N90" s="2">
        <v>2</v>
      </c>
      <c r="O90" s="75" t="s">
        <v>1303</v>
      </c>
      <c r="P90" s="75" t="s">
        <v>21</v>
      </c>
      <c r="Q90" s="186">
        <v>23603</v>
      </c>
      <c r="R90" s="75" t="s">
        <v>1302</v>
      </c>
      <c r="S90" s="75" t="s">
        <v>118</v>
      </c>
      <c r="T90" s="74" t="s">
        <v>325</v>
      </c>
    </row>
    <row r="91" spans="1:20" ht="12.95" customHeight="1" x14ac:dyDescent="0.2">
      <c r="A91" s="2">
        <v>2013</v>
      </c>
      <c r="B91" s="2" t="s">
        <v>1528</v>
      </c>
      <c r="C91" s="2">
        <v>611</v>
      </c>
      <c r="D91" s="2" t="s">
        <v>1555</v>
      </c>
      <c r="E91" s="75"/>
      <c r="F91" s="2">
        <v>18.399999999999999</v>
      </c>
      <c r="G91" s="2">
        <v>43.1</v>
      </c>
      <c r="H91" s="2">
        <v>4.5</v>
      </c>
      <c r="I91" s="75" t="s">
        <v>1305</v>
      </c>
      <c r="J91" s="75" t="s">
        <v>550</v>
      </c>
      <c r="K91" s="75" t="s">
        <v>1051</v>
      </c>
      <c r="L91" s="75" t="s">
        <v>1512</v>
      </c>
      <c r="M91" s="181">
        <v>41279</v>
      </c>
      <c r="N91" s="2"/>
      <c r="O91" s="75" t="s">
        <v>1556</v>
      </c>
      <c r="P91" s="75" t="s">
        <v>1062</v>
      </c>
      <c r="Q91" s="215">
        <v>41284.053379629629</v>
      </c>
      <c r="R91" s="75" t="s">
        <v>1557</v>
      </c>
      <c r="S91" s="75" t="s">
        <v>61</v>
      </c>
      <c r="T91" s="74" t="s">
        <v>990</v>
      </c>
    </row>
    <row r="92" spans="1:20" ht="12.95" customHeight="1" x14ac:dyDescent="0.2">
      <c r="A92" s="2">
        <v>2013</v>
      </c>
      <c r="B92" s="2" t="s">
        <v>1558</v>
      </c>
      <c r="C92" s="2">
        <v>611</v>
      </c>
      <c r="D92" s="2" t="s">
        <v>1555</v>
      </c>
      <c r="E92" s="75"/>
      <c r="F92" s="2">
        <v>17.600000000000001</v>
      </c>
      <c r="G92" s="2">
        <v>41.6</v>
      </c>
      <c r="H92" s="2">
        <v>4.3879999999999999</v>
      </c>
      <c r="I92" s="75" t="s">
        <v>1305</v>
      </c>
      <c r="J92" s="75" t="s">
        <v>550</v>
      </c>
      <c r="K92" s="75" t="s">
        <v>1051</v>
      </c>
      <c r="L92" s="75" t="s">
        <v>1512</v>
      </c>
      <c r="M92" s="181">
        <v>41279</v>
      </c>
      <c r="N92" s="2"/>
      <c r="O92" s="75" t="s">
        <v>1556</v>
      </c>
      <c r="P92" s="75" t="s">
        <v>1062</v>
      </c>
      <c r="Q92" s="215">
        <v>41284.751828703702</v>
      </c>
      <c r="R92" s="75" t="s">
        <v>1557</v>
      </c>
      <c r="S92" s="75" t="s">
        <v>61</v>
      </c>
      <c r="T92" s="74" t="s">
        <v>990</v>
      </c>
    </row>
    <row r="93" spans="1:20" ht="12.95" customHeight="1" x14ac:dyDescent="0.2">
      <c r="A93" s="2">
        <v>2013</v>
      </c>
      <c r="B93" s="2" t="s">
        <v>1559</v>
      </c>
      <c r="C93" s="2">
        <v>611</v>
      </c>
      <c r="D93" s="2" t="s">
        <v>1555</v>
      </c>
      <c r="E93" s="75"/>
      <c r="F93" s="2">
        <v>26.6</v>
      </c>
      <c r="G93" s="2">
        <v>62.706270627062707</v>
      </c>
      <c r="H93" s="2">
        <v>5.8940000000000001</v>
      </c>
      <c r="I93" s="75" t="s">
        <v>1305</v>
      </c>
      <c r="J93" s="75" t="s">
        <v>550</v>
      </c>
      <c r="K93" s="75" t="s">
        <v>1051</v>
      </c>
      <c r="L93" s="75" t="s">
        <v>1512</v>
      </c>
      <c r="M93" s="181">
        <v>41279</v>
      </c>
      <c r="N93" s="2"/>
      <c r="O93" s="75" t="s">
        <v>1556</v>
      </c>
      <c r="P93" s="75" t="s">
        <v>1062</v>
      </c>
      <c r="Q93" s="215">
        <v>41286.185370370367</v>
      </c>
      <c r="R93" s="75" t="s">
        <v>1557</v>
      </c>
      <c r="S93" s="75" t="s">
        <v>61</v>
      </c>
      <c r="T93" s="74" t="s">
        <v>990</v>
      </c>
    </row>
    <row r="94" spans="1:20" ht="12.95" customHeight="1" x14ac:dyDescent="0.2">
      <c r="A94" s="2">
        <v>2013</v>
      </c>
      <c r="B94" s="2" t="s">
        <v>1522</v>
      </c>
      <c r="C94" s="2">
        <v>611</v>
      </c>
      <c r="D94" s="2" t="s">
        <v>1555</v>
      </c>
      <c r="E94" s="75"/>
      <c r="F94" s="2">
        <v>22.5</v>
      </c>
      <c r="G94" s="2">
        <v>51.6</v>
      </c>
      <c r="H94" s="2">
        <v>5.22</v>
      </c>
      <c r="I94" s="75" t="s">
        <v>1305</v>
      </c>
      <c r="J94" s="75" t="s">
        <v>550</v>
      </c>
      <c r="K94" s="75" t="s">
        <v>1051</v>
      </c>
      <c r="L94" s="75" t="s">
        <v>1512</v>
      </c>
      <c r="M94" s="181">
        <v>41279</v>
      </c>
      <c r="N94" s="2"/>
      <c r="O94" s="75" t="s">
        <v>1556</v>
      </c>
      <c r="P94" s="75" t="s">
        <v>1062</v>
      </c>
      <c r="Q94" s="215">
        <v>41286.24560185185</v>
      </c>
      <c r="R94" s="75" t="s">
        <v>1557</v>
      </c>
      <c r="S94" s="75" t="s">
        <v>61</v>
      </c>
      <c r="T94" s="74" t="s">
        <v>990</v>
      </c>
    </row>
    <row r="95" spans="1:20" ht="12.95" customHeight="1" x14ac:dyDescent="0.2">
      <c r="A95" s="2"/>
      <c r="B95" s="2"/>
      <c r="C95" s="2"/>
      <c r="D95" s="2"/>
      <c r="E95" s="75"/>
      <c r="F95" s="2"/>
      <c r="G95" s="2"/>
      <c r="H95" s="2"/>
      <c r="I95" s="75"/>
      <c r="J95" s="75"/>
      <c r="K95" s="75"/>
      <c r="L95" s="75"/>
      <c r="M95" s="181"/>
      <c r="N95" s="2"/>
      <c r="O95" s="75"/>
      <c r="P95" s="75"/>
      <c r="Q95" s="186"/>
      <c r="R95" s="75"/>
      <c r="S95" s="75"/>
      <c r="T95" s="74"/>
    </row>
    <row r="96" spans="1:20" ht="12.95" customHeight="1" x14ac:dyDescent="0.25">
      <c r="A96" s="2"/>
      <c r="B96" s="2"/>
      <c r="C96" s="2"/>
      <c r="D96" s="2"/>
      <c r="F96" s="17"/>
      <c r="H96" s="17"/>
      <c r="I96" s="17"/>
      <c r="J96" s="18"/>
      <c r="K96" s="17"/>
      <c r="M96"/>
      <c r="N96" s="17"/>
      <c r="O96" s="75"/>
      <c r="P96" s="75"/>
      <c r="R96" s="75"/>
      <c r="S96" s="75"/>
      <c r="T96" s="74"/>
    </row>
    <row r="97" spans="1:20" ht="12.95" customHeight="1" x14ac:dyDescent="0.25">
      <c r="A97" s="26"/>
      <c r="D97" s="16" t="s">
        <v>327</v>
      </c>
      <c r="M97" s="176" t="s">
        <v>328</v>
      </c>
      <c r="R97" s="4"/>
      <c r="S97" s="4"/>
      <c r="T97" s="4"/>
    </row>
    <row r="98" spans="1:20" ht="12.95" customHeight="1" x14ac:dyDescent="0.25">
      <c r="A98" s="26"/>
      <c r="B98" s="26"/>
      <c r="C98" s="26"/>
      <c r="D98" s="26"/>
      <c r="F98" s="17"/>
      <c r="H98" s="17"/>
      <c r="I98" s="17"/>
      <c r="J98" s="18"/>
      <c r="K98" s="17"/>
      <c r="M98"/>
      <c r="N98" s="17"/>
      <c r="O98" s="4"/>
      <c r="P98" s="4"/>
      <c r="R98" s="4"/>
      <c r="S98" s="4"/>
      <c r="T98" s="4"/>
    </row>
    <row r="99" spans="1:20" ht="12.95" customHeight="1" x14ac:dyDescent="0.25">
      <c r="A99" s="26"/>
      <c r="B99" s="26"/>
      <c r="C99" s="26"/>
      <c r="D99" s="26"/>
      <c r="F99" s="17"/>
      <c r="H99" s="17"/>
      <c r="I99" s="17"/>
      <c r="J99" s="18"/>
      <c r="K99" s="17"/>
      <c r="M99"/>
      <c r="N99" s="17"/>
      <c r="O99" s="4"/>
      <c r="P99" s="4"/>
      <c r="R99" s="4"/>
      <c r="S99" s="4"/>
      <c r="T99" s="4"/>
    </row>
    <row r="100" spans="1:20" ht="12.95" customHeight="1" x14ac:dyDescent="0.25">
      <c r="A100" s="26"/>
      <c r="B100" s="26"/>
      <c r="C100" s="26"/>
      <c r="D100" s="26"/>
      <c r="F100" s="17"/>
      <c r="H100" s="17"/>
      <c r="I100" s="17"/>
      <c r="J100" s="18"/>
      <c r="K100" s="17"/>
      <c r="M100"/>
      <c r="N100" s="17"/>
      <c r="O100" s="4"/>
      <c r="P100" s="4"/>
      <c r="R100" s="4"/>
      <c r="S100" s="4"/>
      <c r="T100" s="4"/>
    </row>
    <row r="101" spans="1:20" ht="12.95" customHeight="1" x14ac:dyDescent="0.25">
      <c r="A101" s="26"/>
      <c r="B101" s="26"/>
      <c r="C101" s="26"/>
      <c r="D101" s="26"/>
      <c r="F101" s="17"/>
      <c r="H101" s="17"/>
      <c r="I101" s="17"/>
      <c r="J101" s="18"/>
      <c r="K101" s="17"/>
      <c r="M101"/>
      <c r="N101" s="17"/>
      <c r="O101" s="4"/>
      <c r="P101" s="4"/>
      <c r="R101" s="4"/>
      <c r="S101" s="4"/>
      <c r="T101" s="4"/>
    </row>
    <row r="102" spans="1:20" ht="12.95" customHeight="1" x14ac:dyDescent="0.25">
      <c r="A102" s="26"/>
      <c r="B102" s="26"/>
      <c r="C102" s="26"/>
      <c r="D102" s="26"/>
      <c r="F102" s="17"/>
      <c r="H102" s="17"/>
      <c r="I102" s="17"/>
      <c r="J102" s="18"/>
      <c r="K102" s="17"/>
      <c r="M102"/>
      <c r="N102" s="17"/>
      <c r="O102" s="4"/>
      <c r="P102" s="4"/>
      <c r="R102" s="4"/>
      <c r="S102" s="4"/>
      <c r="T102" s="4"/>
    </row>
    <row r="103" spans="1:20" ht="12.95" customHeight="1" x14ac:dyDescent="0.25">
      <c r="A103" s="26"/>
      <c r="B103" s="26"/>
      <c r="C103" s="26"/>
      <c r="D103" s="26"/>
      <c r="F103" s="17"/>
      <c r="H103" s="17"/>
      <c r="I103" s="17"/>
      <c r="J103" s="18"/>
      <c r="K103" s="17"/>
      <c r="M103"/>
      <c r="N103" s="17"/>
      <c r="O103" s="4"/>
      <c r="P103" s="4"/>
      <c r="R103" s="4"/>
      <c r="S103" s="4"/>
      <c r="T103" s="4"/>
    </row>
    <row r="104" spans="1:20" ht="12.95" customHeight="1" x14ac:dyDescent="0.25">
      <c r="A104" s="26"/>
      <c r="B104" s="26"/>
      <c r="C104" s="26"/>
      <c r="D104" s="26"/>
      <c r="F104" s="17"/>
      <c r="H104" s="17"/>
      <c r="I104" s="17"/>
      <c r="J104" s="18"/>
      <c r="K104" s="17"/>
      <c r="M104"/>
      <c r="N104" s="17"/>
      <c r="O104" s="4"/>
      <c r="P104" s="4"/>
      <c r="R104" s="4"/>
      <c r="S104" s="4"/>
      <c r="T104" s="4"/>
    </row>
    <row r="105" spans="1:20" ht="12.95" customHeight="1" x14ac:dyDescent="0.25">
      <c r="A105" s="26"/>
      <c r="B105" s="26"/>
      <c r="C105" s="26"/>
      <c r="D105" s="26"/>
      <c r="F105" s="17"/>
      <c r="H105" s="17"/>
      <c r="I105" s="17"/>
      <c r="J105" s="18"/>
      <c r="K105" s="17"/>
      <c r="M105"/>
      <c r="N105" s="17"/>
      <c r="O105" s="4"/>
      <c r="P105" s="4"/>
      <c r="R105" s="4"/>
      <c r="S105" s="4"/>
      <c r="T105" s="4"/>
    </row>
    <row r="106" spans="1:20" ht="12.95" customHeight="1" x14ac:dyDescent="0.25">
      <c r="A106" s="26"/>
      <c r="B106" s="26"/>
      <c r="C106" s="26"/>
      <c r="D106" s="26"/>
      <c r="F106" s="17"/>
      <c r="H106" s="17"/>
      <c r="I106" s="17"/>
      <c r="J106" s="18"/>
      <c r="K106" s="17"/>
      <c r="M106"/>
      <c r="N106" s="17"/>
      <c r="O106" s="4"/>
      <c r="P106" s="4"/>
      <c r="R106" s="4"/>
      <c r="S106" s="4"/>
      <c r="T106" s="4"/>
    </row>
    <row r="107" spans="1:20" ht="12.95" customHeight="1" x14ac:dyDescent="0.25">
      <c r="A107" s="26"/>
      <c r="B107" s="26"/>
      <c r="C107" s="26"/>
      <c r="D107" s="26"/>
      <c r="F107" s="17"/>
      <c r="H107" s="17"/>
      <c r="I107" s="17"/>
      <c r="J107" s="18"/>
      <c r="K107" s="17"/>
      <c r="M107"/>
      <c r="N107" s="17"/>
      <c r="O107" s="4"/>
      <c r="P107" s="4"/>
      <c r="R107" s="4"/>
      <c r="S107" s="4"/>
      <c r="T107" s="4"/>
    </row>
    <row r="108" spans="1:20" ht="12.95" customHeight="1" x14ac:dyDescent="0.25">
      <c r="A108" s="26"/>
      <c r="B108" s="26"/>
      <c r="C108" s="26"/>
      <c r="D108" s="26"/>
      <c r="F108" s="17"/>
      <c r="H108" s="17"/>
      <c r="I108" s="17"/>
      <c r="J108" s="18"/>
      <c r="K108" s="17"/>
      <c r="M108"/>
      <c r="N108" s="17"/>
      <c r="O108" s="4"/>
      <c r="P108" s="4"/>
      <c r="R108" s="4"/>
      <c r="S108" s="4"/>
      <c r="T108" s="4"/>
    </row>
    <row r="109" spans="1:20" ht="12.95" customHeight="1" x14ac:dyDescent="0.25">
      <c r="A109" s="26"/>
      <c r="B109" s="26"/>
      <c r="C109" s="26"/>
      <c r="D109" s="26"/>
      <c r="F109" s="17"/>
      <c r="H109" s="17"/>
      <c r="I109" s="17"/>
      <c r="J109" s="18"/>
      <c r="K109" s="17"/>
      <c r="M109"/>
      <c r="N109" s="17"/>
      <c r="O109" s="4"/>
      <c r="P109" s="4"/>
      <c r="R109" s="4"/>
      <c r="S109" s="4"/>
      <c r="T109" s="4"/>
    </row>
    <row r="110" spans="1:20" ht="12.95" customHeight="1" x14ac:dyDescent="0.25">
      <c r="A110" s="26"/>
      <c r="B110" s="26"/>
      <c r="C110" s="26"/>
      <c r="D110" s="26"/>
      <c r="F110" s="17"/>
      <c r="H110" s="17"/>
      <c r="I110" s="17"/>
      <c r="J110" s="18"/>
      <c r="K110" s="17"/>
      <c r="M110"/>
      <c r="N110" s="17"/>
      <c r="O110" s="4"/>
      <c r="P110" s="4"/>
      <c r="R110" s="4"/>
      <c r="S110" s="4"/>
      <c r="T110" s="4"/>
    </row>
    <row r="111" spans="1:20" ht="12.95" customHeight="1" x14ac:dyDescent="0.25">
      <c r="A111" s="26"/>
      <c r="B111" s="26"/>
      <c r="C111" s="26"/>
      <c r="D111" s="26"/>
      <c r="F111" s="17"/>
      <c r="H111" s="17"/>
      <c r="I111" s="17"/>
      <c r="J111" s="18"/>
      <c r="K111" s="17"/>
      <c r="M111"/>
      <c r="N111" s="17"/>
      <c r="O111" s="4"/>
      <c r="P111" s="4"/>
      <c r="R111" s="4"/>
      <c r="S111" s="4"/>
      <c r="T111" s="4"/>
    </row>
    <row r="112" spans="1:20" ht="12.95" customHeight="1" x14ac:dyDescent="0.25">
      <c r="A112" s="26"/>
      <c r="B112" s="26"/>
      <c r="C112" s="26"/>
      <c r="D112" s="26"/>
      <c r="F112" s="17"/>
      <c r="H112" s="17"/>
      <c r="I112" s="17"/>
      <c r="J112" s="18"/>
      <c r="K112" s="17"/>
      <c r="M112"/>
      <c r="N112" s="17"/>
      <c r="O112" s="4"/>
      <c r="P112" s="4"/>
      <c r="R112" s="4"/>
      <c r="S112" s="4"/>
      <c r="T112" s="4"/>
    </row>
    <row r="113" spans="1:20" ht="12.95" customHeight="1" x14ac:dyDescent="0.25">
      <c r="A113" s="26"/>
      <c r="B113" s="26"/>
      <c r="C113" s="26"/>
      <c r="D113" s="26"/>
      <c r="F113" s="17"/>
      <c r="H113" s="17"/>
      <c r="I113" s="17"/>
      <c r="J113" s="18"/>
      <c r="K113" s="17"/>
      <c r="M113"/>
      <c r="N113" s="17"/>
      <c r="O113" s="4"/>
      <c r="P113" s="4"/>
      <c r="R113" s="4"/>
      <c r="S113" s="4"/>
      <c r="T113" s="4"/>
    </row>
    <row r="114" spans="1:20" ht="12.95" customHeight="1" x14ac:dyDescent="0.25">
      <c r="A114" s="26"/>
      <c r="B114" s="26"/>
      <c r="C114" s="26"/>
      <c r="D114" s="26"/>
      <c r="F114" s="17"/>
      <c r="H114" s="17"/>
      <c r="I114" s="17"/>
      <c r="J114" s="18"/>
      <c r="K114" s="17"/>
      <c r="M114"/>
      <c r="N114" s="17"/>
      <c r="O114" s="4"/>
      <c r="P114" s="4"/>
      <c r="R114" s="4"/>
      <c r="S114" s="4"/>
      <c r="T114" s="4"/>
    </row>
    <row r="115" spans="1:20" ht="12.95" customHeight="1" x14ac:dyDescent="0.25">
      <c r="A115" s="26"/>
      <c r="B115" s="26"/>
      <c r="C115" s="26"/>
      <c r="D115" s="26"/>
      <c r="F115" s="17"/>
      <c r="H115" s="17"/>
      <c r="I115" s="17"/>
      <c r="J115" s="18"/>
      <c r="K115" s="17"/>
      <c r="M115"/>
      <c r="N115" s="17"/>
      <c r="O115" s="4"/>
      <c r="P115" s="4"/>
      <c r="R115" s="4"/>
      <c r="S115" s="4"/>
      <c r="T115" s="4"/>
    </row>
    <row r="116" spans="1:20" ht="12.95" customHeight="1" x14ac:dyDescent="0.25">
      <c r="A116" s="26"/>
      <c r="B116" s="26"/>
      <c r="C116" s="26"/>
      <c r="D116" s="26"/>
      <c r="F116" s="17"/>
      <c r="H116" s="17"/>
      <c r="I116" s="17"/>
      <c r="J116" s="18"/>
      <c r="K116" s="17"/>
      <c r="M116"/>
      <c r="N116" s="17"/>
      <c r="O116" s="4"/>
      <c r="P116" s="4"/>
      <c r="R116" s="4"/>
      <c r="S116" s="4"/>
      <c r="T116" s="4"/>
    </row>
    <row r="117" spans="1:20" ht="12.95" customHeight="1" x14ac:dyDescent="0.25">
      <c r="A117" s="26"/>
      <c r="B117" s="26"/>
      <c r="C117" s="26"/>
      <c r="D117" s="26"/>
      <c r="F117" s="17"/>
      <c r="H117" s="17"/>
      <c r="I117" s="17"/>
      <c r="J117" s="18"/>
      <c r="K117" s="17"/>
      <c r="M117"/>
      <c r="N117" s="17"/>
      <c r="O117" s="4"/>
      <c r="P117" s="4"/>
      <c r="R117" s="4"/>
      <c r="S117" s="4"/>
      <c r="T117" s="4"/>
    </row>
    <row r="118" spans="1:20" ht="12.95" customHeight="1" x14ac:dyDescent="0.25">
      <c r="A118" s="26"/>
      <c r="B118" s="26"/>
      <c r="C118" s="26"/>
      <c r="D118" s="26"/>
      <c r="F118" s="17"/>
      <c r="H118" s="17"/>
      <c r="I118" s="17"/>
      <c r="J118" s="18"/>
      <c r="K118" s="17"/>
      <c r="M118"/>
      <c r="N118" s="17"/>
      <c r="O118" s="4"/>
      <c r="P118" s="4"/>
      <c r="R118" s="4"/>
      <c r="S118" s="4"/>
      <c r="T118" s="4"/>
    </row>
  </sheetData>
  <printOptions gridLines="1"/>
  <pageMargins left="0.75" right="0.75" top="1" bottom="1" header="0.5" footer="0.5"/>
  <pageSetup orientation="landscape" horizontalDpi="300" verticalDpi="300"/>
  <headerFooter alignWithMargins="0">
    <oddHeader>&amp;C611 - &amp;"Arial,Italic"Anaxipha&amp;"Arial,Regular" n.sp. C</oddHead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3"/>
  <sheetViews>
    <sheetView topLeftCell="A57" zoomScaleNormal="100" workbookViewId="0">
      <selection activeCell="J73" sqref="J73"/>
    </sheetView>
  </sheetViews>
  <sheetFormatPr defaultColWidth="8.85546875" defaultRowHeight="12.75" x14ac:dyDescent="0.2"/>
  <cols>
    <col min="1" max="1" width="6.85546875" customWidth="1"/>
    <col min="2" max="2" width="7.42578125" customWidth="1"/>
    <col min="4" max="4" width="8.5703125" customWidth="1"/>
    <col min="5" max="5" width="5.42578125" customWidth="1"/>
    <col min="6" max="6" width="7.140625" customWidth="1"/>
    <col min="8" max="8" width="9.140625" style="3" customWidth="1"/>
    <col min="10" max="10" width="6" customWidth="1"/>
    <col min="11" max="11" width="11.140625" customWidth="1"/>
    <col min="13" max="13" width="11.28515625" style="175" bestFit="1" customWidth="1"/>
    <col min="17" max="17" width="11.28515625" style="175" bestFit="1" customWidth="1"/>
    <col min="18" max="18" width="11.85546875" customWidth="1"/>
    <col min="21" max="21" width="12.28515625" customWidth="1"/>
  </cols>
  <sheetData>
    <row r="1" spans="1:21" ht="1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558</v>
      </c>
      <c r="H1" s="184" t="s">
        <v>138</v>
      </c>
      <c r="I1" s="1" t="s">
        <v>1399</v>
      </c>
      <c r="J1" s="1" t="s">
        <v>6</v>
      </c>
      <c r="K1" s="1" t="s">
        <v>7</v>
      </c>
      <c r="L1" s="1" t="s">
        <v>8</v>
      </c>
      <c r="M1" s="183" t="s">
        <v>9</v>
      </c>
      <c r="N1" s="1" t="s">
        <v>10</v>
      </c>
      <c r="O1" s="1" t="s">
        <v>11</v>
      </c>
      <c r="P1" s="1" t="s">
        <v>12</v>
      </c>
      <c r="Q1" s="183" t="s">
        <v>13</v>
      </c>
      <c r="R1" s="1" t="s">
        <v>14</v>
      </c>
      <c r="S1" s="1" t="s">
        <v>15</v>
      </c>
      <c r="T1" s="5" t="s">
        <v>1482</v>
      </c>
      <c r="U1" s="196" t="s">
        <v>465</v>
      </c>
    </row>
    <row r="2" spans="1:21" ht="12.75" customHeight="1" x14ac:dyDescent="0.25">
      <c r="A2" s="2">
        <v>1961</v>
      </c>
      <c r="B2" s="2">
        <v>50</v>
      </c>
      <c r="C2" s="2">
        <v>612</v>
      </c>
      <c r="D2" s="2">
        <v>2</v>
      </c>
      <c r="E2" s="75" t="s">
        <v>16</v>
      </c>
      <c r="F2" s="2">
        <v>19.5</v>
      </c>
      <c r="G2" s="2">
        <v>32</v>
      </c>
      <c r="H2" s="148">
        <v>5.4</v>
      </c>
      <c r="I2" s="75" t="s">
        <v>1305</v>
      </c>
      <c r="J2" s="75" t="s">
        <v>550</v>
      </c>
      <c r="K2" s="75" t="s">
        <v>831</v>
      </c>
      <c r="L2" s="75" t="s">
        <v>1059</v>
      </c>
      <c r="M2" s="181">
        <v>22413</v>
      </c>
      <c r="N2" s="2">
        <v>1</v>
      </c>
      <c r="O2" s="75" t="s">
        <v>997</v>
      </c>
      <c r="P2" s="75" t="s">
        <v>843</v>
      </c>
      <c r="Q2" s="181">
        <v>22418</v>
      </c>
      <c r="R2" s="75" t="s">
        <v>1396</v>
      </c>
      <c r="S2" s="75" t="s">
        <v>1481</v>
      </c>
      <c r="T2" s="178" t="s">
        <v>21</v>
      </c>
      <c r="U2" s="74"/>
    </row>
    <row r="3" spans="1:21" ht="12.75" customHeight="1" x14ac:dyDescent="0.25">
      <c r="A3" s="2">
        <v>1961</v>
      </c>
      <c r="B3" s="2">
        <v>51</v>
      </c>
      <c r="C3" s="2">
        <v>612</v>
      </c>
      <c r="D3" s="2">
        <v>3</v>
      </c>
      <c r="E3" s="75" t="s">
        <v>27</v>
      </c>
      <c r="F3" s="2">
        <v>19.5</v>
      </c>
      <c r="G3" s="2">
        <v>30.2</v>
      </c>
      <c r="H3" s="148">
        <v>4.7</v>
      </c>
      <c r="I3" s="75" t="s">
        <v>1305</v>
      </c>
      <c r="J3" s="75" t="s">
        <v>550</v>
      </c>
      <c r="K3" s="75" t="s">
        <v>831</v>
      </c>
      <c r="L3" s="75" t="s">
        <v>1059</v>
      </c>
      <c r="M3" s="181">
        <v>22413</v>
      </c>
      <c r="N3" s="2">
        <v>1</v>
      </c>
      <c r="O3" s="75" t="s">
        <v>997</v>
      </c>
      <c r="P3" s="75" t="s">
        <v>843</v>
      </c>
      <c r="Q3" s="181">
        <v>22418</v>
      </c>
      <c r="R3" s="75" t="s">
        <v>1396</v>
      </c>
      <c r="S3" s="75" t="s">
        <v>1481</v>
      </c>
      <c r="T3" s="178" t="s">
        <v>21</v>
      </c>
      <c r="U3" s="74"/>
    </row>
    <row r="4" spans="1:21" ht="12.75" customHeight="1" x14ac:dyDescent="0.25">
      <c r="A4" s="2">
        <v>1961</v>
      </c>
      <c r="B4" s="2">
        <v>56</v>
      </c>
      <c r="C4" s="2">
        <v>612</v>
      </c>
      <c r="D4" s="2">
        <v>3</v>
      </c>
      <c r="E4" s="75" t="s">
        <v>30</v>
      </c>
      <c r="F4" s="2">
        <v>23.2</v>
      </c>
      <c r="G4" s="2">
        <v>40.200000000000003</v>
      </c>
      <c r="H4" s="148">
        <v>5.5</v>
      </c>
      <c r="I4" s="75" t="s">
        <v>1305</v>
      </c>
      <c r="J4" s="75" t="s">
        <v>550</v>
      </c>
      <c r="K4" s="75" t="s">
        <v>831</v>
      </c>
      <c r="L4" s="75" t="s">
        <v>1059</v>
      </c>
      <c r="M4" s="181">
        <v>22413</v>
      </c>
      <c r="N4" s="2">
        <v>1</v>
      </c>
      <c r="O4" s="75" t="s">
        <v>997</v>
      </c>
      <c r="P4" s="75" t="s">
        <v>843</v>
      </c>
      <c r="Q4" s="181">
        <v>22434</v>
      </c>
      <c r="R4" s="75" t="s">
        <v>992</v>
      </c>
      <c r="S4" s="75" t="s">
        <v>1478</v>
      </c>
      <c r="T4" s="178" t="s">
        <v>21</v>
      </c>
      <c r="U4" s="74"/>
    </row>
    <row r="5" spans="1:21" ht="12.75" customHeight="1" x14ac:dyDescent="0.25">
      <c r="A5" s="2">
        <v>1961</v>
      </c>
      <c r="B5" s="2">
        <v>69</v>
      </c>
      <c r="C5" s="2">
        <v>612</v>
      </c>
      <c r="D5" s="2">
        <v>3</v>
      </c>
      <c r="E5" s="75" t="s">
        <v>543</v>
      </c>
      <c r="F5" s="2">
        <v>19</v>
      </c>
      <c r="G5" s="2">
        <v>30</v>
      </c>
      <c r="H5" s="148">
        <v>5</v>
      </c>
      <c r="I5" s="75" t="s">
        <v>1305</v>
      </c>
      <c r="J5" s="75" t="s">
        <v>550</v>
      </c>
      <c r="K5" s="75" t="s">
        <v>831</v>
      </c>
      <c r="L5" s="75" t="s">
        <v>1059</v>
      </c>
      <c r="M5" s="181">
        <v>22413</v>
      </c>
      <c r="N5" s="2">
        <v>1</v>
      </c>
      <c r="O5" s="75" t="s">
        <v>997</v>
      </c>
      <c r="P5" s="75" t="s">
        <v>843</v>
      </c>
      <c r="Q5" s="181">
        <v>22435</v>
      </c>
      <c r="R5" s="75" t="s">
        <v>992</v>
      </c>
      <c r="S5" s="75" t="s">
        <v>1478</v>
      </c>
      <c r="T5" s="178" t="s">
        <v>21</v>
      </c>
      <c r="U5" s="74"/>
    </row>
    <row r="6" spans="1:21" ht="12.75" customHeight="1" x14ac:dyDescent="0.25">
      <c r="A6" s="2">
        <v>1961</v>
      </c>
      <c r="B6" s="2">
        <v>103</v>
      </c>
      <c r="C6" s="2">
        <v>612</v>
      </c>
      <c r="D6" s="2">
        <v>3</v>
      </c>
      <c r="E6" s="75" t="s">
        <v>1279</v>
      </c>
      <c r="F6" s="2">
        <v>24.7</v>
      </c>
      <c r="G6" s="2">
        <v>41.6</v>
      </c>
      <c r="H6" s="148">
        <v>5.7</v>
      </c>
      <c r="I6" s="75" t="s">
        <v>1305</v>
      </c>
      <c r="J6" s="75" t="s">
        <v>550</v>
      </c>
      <c r="K6" s="75" t="s">
        <v>831</v>
      </c>
      <c r="L6" s="75" t="s">
        <v>1059</v>
      </c>
      <c r="M6" s="181">
        <v>22413</v>
      </c>
      <c r="N6" s="2">
        <v>1</v>
      </c>
      <c r="O6" s="75" t="s">
        <v>997</v>
      </c>
      <c r="P6" s="75" t="s">
        <v>843</v>
      </c>
      <c r="Q6" s="181">
        <v>22438</v>
      </c>
      <c r="R6" s="75" t="s">
        <v>992</v>
      </c>
      <c r="S6" s="75" t="s">
        <v>1478</v>
      </c>
      <c r="T6" s="178" t="s">
        <v>815</v>
      </c>
      <c r="U6" s="74"/>
    </row>
    <row r="7" spans="1:21" ht="12.75" customHeight="1" x14ac:dyDescent="0.25">
      <c r="A7" s="2">
        <v>1961</v>
      </c>
      <c r="B7" s="2">
        <v>120</v>
      </c>
      <c r="C7" s="2">
        <v>612</v>
      </c>
      <c r="D7" s="2">
        <v>3</v>
      </c>
      <c r="E7" s="75" t="s">
        <v>1383</v>
      </c>
      <c r="F7" s="2">
        <v>19</v>
      </c>
      <c r="G7" s="2">
        <v>32</v>
      </c>
      <c r="H7" s="148">
        <v>5</v>
      </c>
      <c r="I7" s="75" t="s">
        <v>1305</v>
      </c>
      <c r="J7" s="75" t="s">
        <v>550</v>
      </c>
      <c r="K7" s="75" t="s">
        <v>831</v>
      </c>
      <c r="L7" s="75" t="s">
        <v>1059</v>
      </c>
      <c r="M7" s="181">
        <v>22413</v>
      </c>
      <c r="N7" s="2">
        <v>1</v>
      </c>
      <c r="O7" s="75" t="s">
        <v>997</v>
      </c>
      <c r="P7" s="75" t="s">
        <v>843</v>
      </c>
      <c r="Q7" s="181">
        <v>22439</v>
      </c>
      <c r="R7" s="75" t="s">
        <v>992</v>
      </c>
      <c r="S7" s="75" t="s">
        <v>1478</v>
      </c>
      <c r="T7" s="178" t="s">
        <v>815</v>
      </c>
      <c r="U7" s="74"/>
    </row>
    <row r="8" spans="1:21" ht="12.75" customHeight="1" x14ac:dyDescent="0.25">
      <c r="A8" s="2">
        <v>1961</v>
      </c>
      <c r="B8" s="2">
        <v>153</v>
      </c>
      <c r="C8" s="2">
        <v>612</v>
      </c>
      <c r="D8" s="2">
        <v>3</v>
      </c>
      <c r="E8" s="75" t="s">
        <v>1382</v>
      </c>
      <c r="F8" s="2">
        <v>16.7</v>
      </c>
      <c r="G8" s="2">
        <v>26.4</v>
      </c>
      <c r="H8" s="148">
        <v>4.9000000000000004</v>
      </c>
      <c r="I8" s="75" t="s">
        <v>1305</v>
      </c>
      <c r="J8" s="75" t="s">
        <v>550</v>
      </c>
      <c r="K8" s="75" t="s">
        <v>831</v>
      </c>
      <c r="L8" s="75" t="s">
        <v>1059</v>
      </c>
      <c r="M8" s="181">
        <v>22413</v>
      </c>
      <c r="N8" s="2">
        <v>1</v>
      </c>
      <c r="O8" s="75" t="s">
        <v>997</v>
      </c>
      <c r="P8" s="75" t="s">
        <v>843</v>
      </c>
      <c r="Q8" s="181">
        <v>22442</v>
      </c>
      <c r="R8" s="75" t="s">
        <v>992</v>
      </c>
      <c r="S8" s="75" t="s">
        <v>1478</v>
      </c>
      <c r="T8" s="178" t="s">
        <v>815</v>
      </c>
      <c r="U8" s="74"/>
    </row>
    <row r="9" spans="1:21" ht="12.75" customHeight="1" x14ac:dyDescent="0.25">
      <c r="A9" s="2">
        <v>1961</v>
      </c>
      <c r="B9" s="2">
        <v>183</v>
      </c>
      <c r="C9" s="2">
        <v>612</v>
      </c>
      <c r="D9" s="2">
        <v>3</v>
      </c>
      <c r="E9" s="75" t="s">
        <v>1381</v>
      </c>
      <c r="F9" s="2">
        <v>21.7</v>
      </c>
      <c r="G9" s="2">
        <v>36.4</v>
      </c>
      <c r="H9" s="148">
        <v>5.3</v>
      </c>
      <c r="I9" s="75" t="s">
        <v>1305</v>
      </c>
      <c r="J9" s="75" t="s">
        <v>550</v>
      </c>
      <c r="K9" s="75" t="s">
        <v>831</v>
      </c>
      <c r="L9" s="75" t="s">
        <v>1059</v>
      </c>
      <c r="M9" s="181">
        <v>22413</v>
      </c>
      <c r="N9" s="2">
        <v>1</v>
      </c>
      <c r="O9" s="75" t="s">
        <v>997</v>
      </c>
      <c r="P9" s="75" t="s">
        <v>843</v>
      </c>
      <c r="Q9" s="181">
        <v>22443</v>
      </c>
      <c r="R9" s="75" t="s">
        <v>992</v>
      </c>
      <c r="S9" s="75" t="s">
        <v>1478</v>
      </c>
      <c r="T9" s="178" t="s">
        <v>815</v>
      </c>
      <c r="U9" s="74"/>
    </row>
    <row r="10" spans="1:21" ht="12.75" customHeight="1" x14ac:dyDescent="0.25">
      <c r="A10" s="2">
        <v>1961</v>
      </c>
      <c r="B10" s="2">
        <v>1237</v>
      </c>
      <c r="C10" s="2">
        <v>612</v>
      </c>
      <c r="D10" s="2">
        <v>3</v>
      </c>
      <c r="E10" s="75" t="s">
        <v>1380</v>
      </c>
      <c r="F10" s="2">
        <v>26.2</v>
      </c>
      <c r="G10" s="2">
        <v>43.7</v>
      </c>
      <c r="H10" s="148">
        <v>5.7</v>
      </c>
      <c r="I10" s="75" t="s">
        <v>1305</v>
      </c>
      <c r="J10" s="75" t="s">
        <v>550</v>
      </c>
      <c r="K10" s="75" t="s">
        <v>831</v>
      </c>
      <c r="L10" s="75" t="s">
        <v>1059</v>
      </c>
      <c r="M10" s="181">
        <v>22413</v>
      </c>
      <c r="N10" s="2">
        <v>1</v>
      </c>
      <c r="O10" s="75" t="s">
        <v>997</v>
      </c>
      <c r="P10" s="75" t="s">
        <v>843</v>
      </c>
      <c r="Q10" s="181">
        <v>22627</v>
      </c>
      <c r="R10" s="75" t="s">
        <v>992</v>
      </c>
      <c r="S10" s="75" t="s">
        <v>1478</v>
      </c>
      <c r="T10" s="178" t="s">
        <v>815</v>
      </c>
      <c r="U10" s="74"/>
    </row>
    <row r="11" spans="1:21" ht="12.75" customHeight="1" x14ac:dyDescent="0.25">
      <c r="A11" s="2">
        <v>1961</v>
      </c>
      <c r="B11" s="2">
        <v>57</v>
      </c>
      <c r="C11" s="2">
        <v>612</v>
      </c>
      <c r="D11" s="2">
        <v>4</v>
      </c>
      <c r="E11" s="75" t="s">
        <v>27</v>
      </c>
      <c r="F11" s="2">
        <v>23.4</v>
      </c>
      <c r="G11" s="2">
        <v>40.6</v>
      </c>
      <c r="H11" s="148">
        <v>6.3</v>
      </c>
      <c r="I11" s="75" t="s">
        <v>1305</v>
      </c>
      <c r="J11" s="75" t="s">
        <v>550</v>
      </c>
      <c r="K11" s="75" t="s">
        <v>831</v>
      </c>
      <c r="L11" s="75" t="s">
        <v>1479</v>
      </c>
      <c r="M11" s="181">
        <v>22413</v>
      </c>
      <c r="N11" s="2">
        <v>1</v>
      </c>
      <c r="O11" s="75" t="s">
        <v>16</v>
      </c>
      <c r="P11" s="75" t="s">
        <v>843</v>
      </c>
      <c r="Q11" s="181">
        <v>22434</v>
      </c>
      <c r="R11" s="75" t="s">
        <v>992</v>
      </c>
      <c r="S11" s="75" t="s">
        <v>1478</v>
      </c>
      <c r="T11" s="178" t="s">
        <v>21</v>
      </c>
      <c r="U11" s="74"/>
    </row>
    <row r="12" spans="1:21" ht="12.75" customHeight="1" x14ac:dyDescent="0.25">
      <c r="A12" s="2">
        <v>1961</v>
      </c>
      <c r="B12" s="2">
        <v>76</v>
      </c>
      <c r="C12" s="2">
        <v>612</v>
      </c>
      <c r="D12" s="2">
        <v>4</v>
      </c>
      <c r="E12" s="75" t="s">
        <v>30</v>
      </c>
      <c r="F12" s="2">
        <v>19.7</v>
      </c>
      <c r="G12" s="2">
        <v>30.2</v>
      </c>
      <c r="H12" s="148">
        <v>5.2</v>
      </c>
      <c r="I12" s="75" t="s">
        <v>1305</v>
      </c>
      <c r="J12" s="75" t="s">
        <v>550</v>
      </c>
      <c r="K12" s="75" t="s">
        <v>831</v>
      </c>
      <c r="L12" s="75" t="s">
        <v>1074</v>
      </c>
      <c r="M12" s="181">
        <v>22413</v>
      </c>
      <c r="N12" s="2">
        <v>1</v>
      </c>
      <c r="O12" s="75" t="s">
        <v>16</v>
      </c>
      <c r="P12" s="75" t="s">
        <v>843</v>
      </c>
      <c r="Q12" s="181">
        <v>22435</v>
      </c>
      <c r="R12" s="75" t="s">
        <v>992</v>
      </c>
      <c r="S12" s="75" t="s">
        <v>1478</v>
      </c>
      <c r="T12" s="178" t="s">
        <v>21</v>
      </c>
      <c r="U12" s="74"/>
    </row>
    <row r="13" spans="1:21" ht="12.75" customHeight="1" x14ac:dyDescent="0.25">
      <c r="A13" s="2">
        <v>1961</v>
      </c>
      <c r="B13" s="2">
        <v>81</v>
      </c>
      <c r="C13" s="2">
        <v>612</v>
      </c>
      <c r="D13" s="2">
        <v>4</v>
      </c>
      <c r="E13" s="75" t="s">
        <v>543</v>
      </c>
      <c r="F13" s="2">
        <v>27.5</v>
      </c>
      <c r="G13" s="2">
        <v>46.9</v>
      </c>
      <c r="H13" s="148">
        <v>6.8</v>
      </c>
      <c r="I13" s="75" t="s">
        <v>1305</v>
      </c>
      <c r="J13" s="75" t="s">
        <v>550</v>
      </c>
      <c r="K13" s="75" t="s">
        <v>831</v>
      </c>
      <c r="L13" s="75" t="s">
        <v>1479</v>
      </c>
      <c r="M13" s="181">
        <v>22413</v>
      </c>
      <c r="N13" s="2">
        <v>1</v>
      </c>
      <c r="O13" s="75" t="s">
        <v>16</v>
      </c>
      <c r="P13" s="75" t="s">
        <v>843</v>
      </c>
      <c r="Q13" s="181">
        <v>22436</v>
      </c>
      <c r="R13" s="75" t="s">
        <v>992</v>
      </c>
      <c r="S13" s="75" t="s">
        <v>1478</v>
      </c>
      <c r="T13" s="178" t="s">
        <v>21</v>
      </c>
      <c r="U13" s="74"/>
    </row>
    <row r="14" spans="1:21" ht="12.75" customHeight="1" x14ac:dyDescent="0.25">
      <c r="A14" s="2">
        <v>1961</v>
      </c>
      <c r="B14" s="2">
        <v>98</v>
      </c>
      <c r="C14" s="2">
        <v>612</v>
      </c>
      <c r="D14" s="2">
        <v>4</v>
      </c>
      <c r="E14" s="75" t="s">
        <v>1279</v>
      </c>
      <c r="F14" s="2">
        <v>24.7</v>
      </c>
      <c r="G14" s="2">
        <v>42.2</v>
      </c>
      <c r="H14" s="148">
        <v>6.5</v>
      </c>
      <c r="I14" s="75" t="s">
        <v>1305</v>
      </c>
      <c r="J14" s="75" t="s">
        <v>550</v>
      </c>
      <c r="K14" s="75" t="s">
        <v>831</v>
      </c>
      <c r="L14" s="75" t="s">
        <v>1479</v>
      </c>
      <c r="M14" s="181">
        <v>22413</v>
      </c>
      <c r="N14" s="2">
        <v>1</v>
      </c>
      <c r="O14" s="75" t="s">
        <v>16</v>
      </c>
      <c r="P14" s="75" t="s">
        <v>843</v>
      </c>
      <c r="Q14" s="181">
        <v>22438</v>
      </c>
      <c r="R14" s="75" t="s">
        <v>992</v>
      </c>
      <c r="S14" s="75" t="s">
        <v>1478</v>
      </c>
      <c r="T14" s="178" t="s">
        <v>815</v>
      </c>
      <c r="U14" s="74"/>
    </row>
    <row r="15" spans="1:21" ht="12.75" customHeight="1" x14ac:dyDescent="0.25">
      <c r="A15" s="2">
        <v>1961</v>
      </c>
      <c r="B15" s="2">
        <v>119</v>
      </c>
      <c r="C15" s="2">
        <v>612</v>
      </c>
      <c r="D15" s="2">
        <v>4</v>
      </c>
      <c r="E15" s="75" t="s">
        <v>1383</v>
      </c>
      <c r="F15" s="2">
        <v>19.2</v>
      </c>
      <c r="G15" s="2">
        <v>31.4</v>
      </c>
      <c r="H15" s="148">
        <v>5.3</v>
      </c>
      <c r="I15" s="75" t="s">
        <v>1305</v>
      </c>
      <c r="J15" s="75" t="s">
        <v>550</v>
      </c>
      <c r="K15" s="75" t="s">
        <v>831</v>
      </c>
      <c r="L15" s="75" t="s">
        <v>1479</v>
      </c>
      <c r="M15" s="181">
        <v>22413</v>
      </c>
      <c r="N15" s="2">
        <v>1</v>
      </c>
      <c r="O15" s="75" t="s">
        <v>16</v>
      </c>
      <c r="P15" s="75" t="s">
        <v>843</v>
      </c>
      <c r="Q15" s="181">
        <v>22439</v>
      </c>
      <c r="R15" s="75" t="s">
        <v>992</v>
      </c>
      <c r="S15" s="75" t="s">
        <v>1478</v>
      </c>
      <c r="T15" s="178" t="s">
        <v>815</v>
      </c>
      <c r="U15" s="74"/>
    </row>
    <row r="16" spans="1:21" ht="12.75" customHeight="1" x14ac:dyDescent="0.25">
      <c r="A16" s="2">
        <v>1961</v>
      </c>
      <c r="B16" s="2">
        <v>149</v>
      </c>
      <c r="C16" s="2">
        <v>612</v>
      </c>
      <c r="D16" s="2">
        <v>4</v>
      </c>
      <c r="E16" s="75" t="s">
        <v>1382</v>
      </c>
      <c r="F16" s="2">
        <v>17</v>
      </c>
      <c r="G16" s="2">
        <v>26.8</v>
      </c>
      <c r="H16" s="148">
        <v>4.8</v>
      </c>
      <c r="I16" s="75" t="s">
        <v>1305</v>
      </c>
      <c r="J16" s="75" t="s">
        <v>550</v>
      </c>
      <c r="K16" s="75" t="s">
        <v>831</v>
      </c>
      <c r="L16" s="75" t="s">
        <v>1074</v>
      </c>
      <c r="M16" s="181">
        <v>22413</v>
      </c>
      <c r="N16" s="2">
        <v>1</v>
      </c>
      <c r="O16" s="75" t="s">
        <v>16</v>
      </c>
      <c r="P16" s="75" t="s">
        <v>843</v>
      </c>
      <c r="Q16" s="181">
        <v>22442</v>
      </c>
      <c r="R16" s="75" t="s">
        <v>992</v>
      </c>
      <c r="S16" s="75" t="s">
        <v>1478</v>
      </c>
      <c r="T16" s="178" t="s">
        <v>815</v>
      </c>
      <c r="U16" s="74"/>
    </row>
    <row r="17" spans="1:21" ht="12.75" customHeight="1" x14ac:dyDescent="0.25">
      <c r="A17" s="2">
        <v>1961</v>
      </c>
      <c r="B17" s="2">
        <v>201</v>
      </c>
      <c r="C17" s="2">
        <v>612</v>
      </c>
      <c r="D17" s="2">
        <v>4</v>
      </c>
      <c r="E17" s="75" t="s">
        <v>1380</v>
      </c>
      <c r="F17" s="2">
        <v>25.5</v>
      </c>
      <c r="G17" s="2">
        <v>44</v>
      </c>
      <c r="H17" s="148">
        <v>6.7</v>
      </c>
      <c r="I17" s="75" t="s">
        <v>1305</v>
      </c>
      <c r="J17" s="75" t="s">
        <v>550</v>
      </c>
      <c r="K17" s="75" t="s">
        <v>831</v>
      </c>
      <c r="L17" s="75" t="s">
        <v>1074</v>
      </c>
      <c r="M17" s="181">
        <v>22413</v>
      </c>
      <c r="N17" s="2">
        <v>1</v>
      </c>
      <c r="O17" s="75" t="s">
        <v>16</v>
      </c>
      <c r="P17" s="75" t="s">
        <v>843</v>
      </c>
      <c r="Q17" s="181">
        <v>22444</v>
      </c>
      <c r="R17" s="75" t="s">
        <v>992</v>
      </c>
      <c r="S17" s="75" t="s">
        <v>1478</v>
      </c>
      <c r="T17" s="178" t="s">
        <v>815</v>
      </c>
      <c r="U17" s="74"/>
    </row>
    <row r="18" spans="1:21" ht="12.75" customHeight="1" x14ac:dyDescent="0.25">
      <c r="A18" s="2">
        <v>1961</v>
      </c>
      <c r="B18" s="2">
        <v>267</v>
      </c>
      <c r="C18" s="2">
        <v>612</v>
      </c>
      <c r="D18" s="2">
        <v>4</v>
      </c>
      <c r="E18" s="75" t="s">
        <v>1378</v>
      </c>
      <c r="F18" s="2">
        <v>31.2</v>
      </c>
      <c r="G18" s="2">
        <v>53.4</v>
      </c>
      <c r="H18" s="148">
        <v>7</v>
      </c>
      <c r="I18" s="75" t="s">
        <v>1305</v>
      </c>
      <c r="J18" s="75" t="s">
        <v>550</v>
      </c>
      <c r="K18" s="75" t="s">
        <v>831</v>
      </c>
      <c r="L18" s="75" t="s">
        <v>1480</v>
      </c>
      <c r="M18" s="181">
        <v>22413</v>
      </c>
      <c r="N18" s="2">
        <v>1</v>
      </c>
      <c r="O18" s="75" t="s">
        <v>16</v>
      </c>
      <c r="P18" s="75" t="s">
        <v>843</v>
      </c>
      <c r="Q18" s="181">
        <v>22445</v>
      </c>
      <c r="R18" s="75" t="s">
        <v>992</v>
      </c>
      <c r="S18" s="75" t="s">
        <v>1478</v>
      </c>
      <c r="T18" s="178" t="s">
        <v>21</v>
      </c>
      <c r="U18" s="74"/>
    </row>
    <row r="19" spans="1:21" ht="12.75" customHeight="1" x14ac:dyDescent="0.25">
      <c r="A19" s="2">
        <v>1961</v>
      </c>
      <c r="B19" s="2">
        <v>112</v>
      </c>
      <c r="C19" s="2">
        <v>612</v>
      </c>
      <c r="D19" s="2">
        <v>5</v>
      </c>
      <c r="E19" s="75" t="s">
        <v>27</v>
      </c>
      <c r="F19" s="2">
        <v>23.5</v>
      </c>
      <c r="G19" s="2">
        <v>40.299999999999997</v>
      </c>
      <c r="H19" s="148">
        <v>6.1</v>
      </c>
      <c r="I19" s="75" t="s">
        <v>1305</v>
      </c>
      <c r="J19" s="75" t="s">
        <v>550</v>
      </c>
      <c r="K19" s="75" t="s">
        <v>831</v>
      </c>
      <c r="L19" s="75" t="s">
        <v>1479</v>
      </c>
      <c r="M19" s="181">
        <v>22413</v>
      </c>
      <c r="N19" s="2">
        <v>1</v>
      </c>
      <c r="O19" s="75" t="s">
        <v>16</v>
      </c>
      <c r="P19" s="75" t="s">
        <v>843</v>
      </c>
      <c r="Q19" s="181">
        <v>22438</v>
      </c>
      <c r="R19" s="75" t="s">
        <v>992</v>
      </c>
      <c r="S19" s="75" t="s">
        <v>1478</v>
      </c>
      <c r="T19" s="178" t="s">
        <v>21</v>
      </c>
      <c r="U19" s="74"/>
    </row>
    <row r="20" spans="1:21" ht="12.75" customHeight="1" x14ac:dyDescent="0.25">
      <c r="A20" s="2">
        <v>1961</v>
      </c>
      <c r="B20" s="2">
        <v>130</v>
      </c>
      <c r="C20" s="2">
        <v>612</v>
      </c>
      <c r="D20" s="2">
        <v>5</v>
      </c>
      <c r="E20" s="75" t="s">
        <v>30</v>
      </c>
      <c r="F20" s="2">
        <v>18.7</v>
      </c>
      <c r="G20" s="2">
        <v>31.2</v>
      </c>
      <c r="H20" s="148">
        <v>5.0999999999999996</v>
      </c>
      <c r="I20" s="75" t="s">
        <v>1305</v>
      </c>
      <c r="J20" s="75" t="s">
        <v>550</v>
      </c>
      <c r="K20" s="75" t="s">
        <v>831</v>
      </c>
      <c r="L20" s="75" t="s">
        <v>1479</v>
      </c>
      <c r="M20" s="181">
        <v>22413</v>
      </c>
      <c r="N20" s="2">
        <v>1</v>
      </c>
      <c r="O20" s="75" t="s">
        <v>16</v>
      </c>
      <c r="P20" s="75" t="s">
        <v>843</v>
      </c>
      <c r="Q20" s="181">
        <v>22439</v>
      </c>
      <c r="R20" s="75" t="s">
        <v>992</v>
      </c>
      <c r="S20" s="75" t="s">
        <v>1478</v>
      </c>
      <c r="T20" s="178" t="s">
        <v>21</v>
      </c>
      <c r="U20" s="74"/>
    </row>
    <row r="21" spans="1:21" ht="12.75" customHeight="1" x14ac:dyDescent="0.25">
      <c r="A21" s="2">
        <v>1961</v>
      </c>
      <c r="B21" s="2">
        <v>152</v>
      </c>
      <c r="C21" s="2">
        <v>612</v>
      </c>
      <c r="D21" s="2">
        <v>5</v>
      </c>
      <c r="E21" s="75" t="s">
        <v>543</v>
      </c>
      <c r="F21" s="2">
        <v>17.5</v>
      </c>
      <c r="G21" s="2">
        <v>26.4</v>
      </c>
      <c r="H21" s="148">
        <v>5</v>
      </c>
      <c r="I21" s="75" t="s">
        <v>1305</v>
      </c>
      <c r="J21" s="75" t="s">
        <v>550</v>
      </c>
      <c r="K21" s="75" t="s">
        <v>831</v>
      </c>
      <c r="L21" s="75" t="s">
        <v>1074</v>
      </c>
      <c r="M21" s="181">
        <v>22413</v>
      </c>
      <c r="N21" s="2">
        <v>1</v>
      </c>
      <c r="O21" s="75" t="s">
        <v>16</v>
      </c>
      <c r="P21" s="75" t="s">
        <v>843</v>
      </c>
      <c r="Q21" s="181">
        <v>22442</v>
      </c>
      <c r="R21" s="75" t="s">
        <v>992</v>
      </c>
      <c r="S21" s="75" t="s">
        <v>1478</v>
      </c>
      <c r="T21" s="178" t="s">
        <v>815</v>
      </c>
      <c r="U21" s="74"/>
    </row>
    <row r="22" spans="1:21" ht="12.75" customHeight="1" x14ac:dyDescent="0.25">
      <c r="A22" s="2">
        <v>1961</v>
      </c>
      <c r="B22" s="2">
        <v>185</v>
      </c>
      <c r="C22" s="2">
        <v>612</v>
      </c>
      <c r="D22" s="2">
        <v>5</v>
      </c>
      <c r="E22" s="75" t="s">
        <v>1279</v>
      </c>
      <c r="F22" s="2">
        <v>21.5</v>
      </c>
      <c r="G22" s="2">
        <v>35.299999999999997</v>
      </c>
      <c r="H22" s="148">
        <v>5.5</v>
      </c>
      <c r="I22" s="75" t="s">
        <v>1305</v>
      </c>
      <c r="J22" s="75" t="s">
        <v>550</v>
      </c>
      <c r="K22" s="75" t="s">
        <v>831</v>
      </c>
      <c r="L22" s="75" t="s">
        <v>1074</v>
      </c>
      <c r="M22" s="181">
        <v>22413</v>
      </c>
      <c r="N22" s="2">
        <v>1</v>
      </c>
      <c r="O22" s="75" t="s">
        <v>16</v>
      </c>
      <c r="P22" s="75" t="s">
        <v>843</v>
      </c>
      <c r="Q22" s="181">
        <v>22443</v>
      </c>
      <c r="R22" s="75" t="s">
        <v>992</v>
      </c>
      <c r="S22" s="75" t="s">
        <v>1478</v>
      </c>
      <c r="T22" s="178" t="s">
        <v>815</v>
      </c>
      <c r="U22" s="74"/>
    </row>
    <row r="23" spans="1:21" ht="12.75" customHeight="1" x14ac:dyDescent="0.25">
      <c r="A23" s="2">
        <v>1963</v>
      </c>
      <c r="B23" s="2">
        <v>35</v>
      </c>
      <c r="C23" s="2">
        <v>612</v>
      </c>
      <c r="D23" s="2">
        <v>6</v>
      </c>
      <c r="E23" s="75" t="s">
        <v>16</v>
      </c>
      <c r="F23" s="2">
        <v>19.5</v>
      </c>
      <c r="G23" s="2">
        <v>31</v>
      </c>
      <c r="H23" s="148">
        <v>4.9000000000000004</v>
      </c>
      <c r="I23" s="75" t="s">
        <v>1305</v>
      </c>
      <c r="J23" s="75" t="s">
        <v>550</v>
      </c>
      <c r="K23" s="75" t="s">
        <v>1056</v>
      </c>
      <c r="L23" s="75" t="s">
        <v>1055</v>
      </c>
      <c r="M23" s="181">
        <v>23125</v>
      </c>
      <c r="N23" s="2">
        <v>3</v>
      </c>
      <c r="O23" s="75" t="s">
        <v>1477</v>
      </c>
      <c r="P23" s="75" t="s">
        <v>21</v>
      </c>
      <c r="Q23" s="181">
        <v>23125</v>
      </c>
      <c r="R23" s="75" t="s">
        <v>1476</v>
      </c>
      <c r="S23" s="75" t="s">
        <v>26</v>
      </c>
      <c r="T23" s="178" t="s">
        <v>21</v>
      </c>
      <c r="U23" s="74"/>
    </row>
    <row r="24" spans="1:21" ht="12.75" customHeight="1" x14ac:dyDescent="0.25">
      <c r="A24" s="2">
        <v>1963</v>
      </c>
      <c r="B24" s="2">
        <v>89</v>
      </c>
      <c r="C24" s="2">
        <v>612</v>
      </c>
      <c r="D24" s="2">
        <v>8</v>
      </c>
      <c r="E24" s="75" t="s">
        <v>16</v>
      </c>
      <c r="F24" s="2">
        <v>24.5</v>
      </c>
      <c r="G24" s="2">
        <v>40.25</v>
      </c>
      <c r="H24" s="148">
        <v>6</v>
      </c>
      <c r="I24" s="75" t="s">
        <v>1305</v>
      </c>
      <c r="J24" s="75" t="s">
        <v>550</v>
      </c>
      <c r="K24" s="75" t="s">
        <v>1326</v>
      </c>
      <c r="L24" s="75" t="s">
        <v>1475</v>
      </c>
      <c r="M24" s="181">
        <v>23131</v>
      </c>
      <c r="N24" s="2">
        <v>0</v>
      </c>
      <c r="O24" s="75" t="s">
        <v>1474</v>
      </c>
      <c r="P24" s="75" t="s">
        <v>21</v>
      </c>
      <c r="Q24" s="181">
        <v>23131</v>
      </c>
      <c r="R24" s="75" t="s">
        <v>1473</v>
      </c>
      <c r="S24" s="75" t="s">
        <v>1472</v>
      </c>
      <c r="T24" s="178" t="s">
        <v>21</v>
      </c>
      <c r="U24" s="74"/>
    </row>
    <row r="25" spans="1:21" ht="12.75" customHeight="1" x14ac:dyDescent="0.25">
      <c r="A25" s="2">
        <v>1963</v>
      </c>
      <c r="B25" s="2">
        <v>112</v>
      </c>
      <c r="C25" s="2">
        <v>612</v>
      </c>
      <c r="D25" s="2">
        <v>9</v>
      </c>
      <c r="E25" s="75" t="s">
        <v>16</v>
      </c>
      <c r="F25" s="2">
        <v>25</v>
      </c>
      <c r="G25" s="2">
        <v>41.1</v>
      </c>
      <c r="H25" s="148">
        <v>6</v>
      </c>
      <c r="I25" s="75" t="s">
        <v>1305</v>
      </c>
      <c r="J25" s="75" t="s">
        <v>550</v>
      </c>
      <c r="K25" s="75" t="s">
        <v>1051</v>
      </c>
      <c r="L25" s="75" t="s">
        <v>1471</v>
      </c>
      <c r="M25" s="181">
        <v>23129</v>
      </c>
      <c r="N25" s="2">
        <v>2</v>
      </c>
      <c r="O25" s="75" t="s">
        <v>1470</v>
      </c>
      <c r="P25" s="75" t="s">
        <v>843</v>
      </c>
      <c r="Q25" s="181">
        <v>23133</v>
      </c>
      <c r="R25" s="75" t="s">
        <v>756</v>
      </c>
      <c r="S25" s="75" t="s">
        <v>26</v>
      </c>
      <c r="T25" s="178" t="s">
        <v>535</v>
      </c>
      <c r="U25" s="74"/>
    </row>
    <row r="26" spans="1:21" ht="12.75" customHeight="1" x14ac:dyDescent="0.25">
      <c r="A26" s="2">
        <v>1960</v>
      </c>
      <c r="B26" s="2">
        <v>37</v>
      </c>
      <c r="C26" s="2">
        <v>612</v>
      </c>
      <c r="D26" s="2">
        <v>10</v>
      </c>
      <c r="E26" s="75" t="s">
        <v>16</v>
      </c>
      <c r="F26" s="2">
        <v>21.5</v>
      </c>
      <c r="G26" s="2">
        <v>33</v>
      </c>
      <c r="H26" s="148">
        <v>5.2</v>
      </c>
      <c r="I26" s="75" t="s">
        <v>1305</v>
      </c>
      <c r="J26" s="75" t="s">
        <v>550</v>
      </c>
      <c r="K26" s="75" t="s">
        <v>831</v>
      </c>
      <c r="L26" s="75" t="s">
        <v>1469</v>
      </c>
      <c r="M26" s="181">
        <v>22035</v>
      </c>
      <c r="N26" s="2">
        <v>0</v>
      </c>
      <c r="O26" s="75" t="s">
        <v>1468</v>
      </c>
      <c r="P26" s="75" t="s">
        <v>21</v>
      </c>
      <c r="Q26" s="181">
        <v>22035</v>
      </c>
      <c r="R26" s="75" t="s">
        <v>1467</v>
      </c>
      <c r="S26" s="75" t="s">
        <v>26</v>
      </c>
      <c r="T26" s="178" t="s">
        <v>21</v>
      </c>
      <c r="U26" s="74"/>
    </row>
    <row r="27" spans="1:21" ht="12.75" customHeight="1" x14ac:dyDescent="0.25">
      <c r="A27" s="2">
        <v>1960</v>
      </c>
      <c r="B27" s="2">
        <v>42</v>
      </c>
      <c r="C27" s="2">
        <v>612</v>
      </c>
      <c r="D27" s="2">
        <v>11</v>
      </c>
      <c r="E27" s="75" t="s">
        <v>16</v>
      </c>
      <c r="F27" s="2">
        <v>19</v>
      </c>
      <c r="G27" s="2">
        <v>29.5</v>
      </c>
      <c r="H27" s="148">
        <v>4.7</v>
      </c>
      <c r="I27" s="75" t="s">
        <v>1305</v>
      </c>
      <c r="J27" s="75" t="s">
        <v>550</v>
      </c>
      <c r="K27" s="75" t="s">
        <v>831</v>
      </c>
      <c r="L27" s="75" t="s">
        <v>840</v>
      </c>
      <c r="M27" s="181">
        <v>22053</v>
      </c>
      <c r="N27" s="2">
        <v>0</v>
      </c>
      <c r="O27" s="75" t="s">
        <v>1466</v>
      </c>
      <c r="P27" s="75" t="s">
        <v>21</v>
      </c>
      <c r="Q27" s="181">
        <v>22053</v>
      </c>
      <c r="R27" s="75" t="s">
        <v>1465</v>
      </c>
      <c r="S27" s="75" t="s">
        <v>26</v>
      </c>
      <c r="T27" s="178" t="s">
        <v>21</v>
      </c>
      <c r="U27" s="74"/>
    </row>
    <row r="28" spans="1:21" ht="12.75" customHeight="1" x14ac:dyDescent="0.25">
      <c r="A28" s="2">
        <v>1961</v>
      </c>
      <c r="B28" s="2">
        <v>29</v>
      </c>
      <c r="C28" s="2">
        <v>612</v>
      </c>
      <c r="D28" s="2">
        <v>12</v>
      </c>
      <c r="E28" s="75" t="s">
        <v>16</v>
      </c>
      <c r="F28" s="2">
        <v>18.5</v>
      </c>
      <c r="G28" s="2">
        <v>23.8</v>
      </c>
      <c r="H28" s="148">
        <v>4</v>
      </c>
      <c r="I28" s="75" t="s">
        <v>1305</v>
      </c>
      <c r="J28" s="75" t="s">
        <v>550</v>
      </c>
      <c r="K28" s="75" t="s">
        <v>831</v>
      </c>
      <c r="L28" s="75" t="s">
        <v>1464</v>
      </c>
      <c r="M28" s="181">
        <v>22396</v>
      </c>
      <c r="N28" s="2">
        <v>0</v>
      </c>
      <c r="O28" s="75" t="s">
        <v>1463</v>
      </c>
      <c r="P28" s="75" t="s">
        <v>21</v>
      </c>
      <c r="Q28" s="181">
        <v>22396</v>
      </c>
      <c r="R28" s="75" t="s">
        <v>1462</v>
      </c>
      <c r="S28" s="75" t="s">
        <v>1461</v>
      </c>
      <c r="T28" s="178" t="s">
        <v>21</v>
      </c>
      <c r="U28" s="74"/>
    </row>
    <row r="29" spans="1:21" ht="12.75" customHeight="1" x14ac:dyDescent="0.25">
      <c r="A29" s="2">
        <v>1963</v>
      </c>
      <c r="B29" s="2">
        <v>36</v>
      </c>
      <c r="C29" s="2">
        <v>612</v>
      </c>
      <c r="D29" s="2">
        <v>13</v>
      </c>
      <c r="E29" s="75" t="s">
        <v>16</v>
      </c>
      <c r="F29" s="2">
        <v>19.5</v>
      </c>
      <c r="G29" s="2">
        <v>32.5</v>
      </c>
      <c r="H29" s="148">
        <v>5.4</v>
      </c>
      <c r="I29" s="75" t="s">
        <v>1305</v>
      </c>
      <c r="J29" s="75" t="s">
        <v>550</v>
      </c>
      <c r="K29" s="75" t="s">
        <v>1056</v>
      </c>
      <c r="L29" s="75" t="s">
        <v>1055</v>
      </c>
      <c r="M29" s="181">
        <v>23125</v>
      </c>
      <c r="N29" s="2">
        <v>3</v>
      </c>
      <c r="O29" s="75" t="s">
        <v>1460</v>
      </c>
      <c r="P29" s="75" t="s">
        <v>21</v>
      </c>
      <c r="Q29" s="181">
        <v>23125</v>
      </c>
      <c r="R29" s="75" t="s">
        <v>1459</v>
      </c>
      <c r="S29" s="75" t="s">
        <v>26</v>
      </c>
      <c r="T29" s="178" t="s">
        <v>21</v>
      </c>
      <c r="U29" s="74"/>
    </row>
    <row r="30" spans="1:21" ht="12.75" customHeight="1" x14ac:dyDescent="0.25">
      <c r="A30" s="2">
        <v>1964</v>
      </c>
      <c r="B30" s="2">
        <v>57</v>
      </c>
      <c r="C30" s="2">
        <v>612</v>
      </c>
      <c r="D30" s="2">
        <v>14</v>
      </c>
      <c r="E30" s="75" t="s">
        <v>16</v>
      </c>
      <c r="F30" s="2">
        <v>24.5</v>
      </c>
      <c r="G30" s="2">
        <v>42.4</v>
      </c>
      <c r="H30" s="148">
        <v>6.3</v>
      </c>
      <c r="I30" s="75" t="s">
        <v>1305</v>
      </c>
      <c r="J30" s="75" t="s">
        <v>550</v>
      </c>
      <c r="K30" s="75" t="s">
        <v>1455</v>
      </c>
      <c r="L30" s="75" t="s">
        <v>1454</v>
      </c>
      <c r="M30" s="181">
        <v>23533</v>
      </c>
      <c r="N30" s="2">
        <v>1</v>
      </c>
      <c r="O30" s="75" t="s">
        <v>1458</v>
      </c>
      <c r="P30" s="75" t="s">
        <v>21</v>
      </c>
      <c r="Q30" s="181">
        <v>23533</v>
      </c>
      <c r="R30" s="75" t="s">
        <v>1457</v>
      </c>
      <c r="S30" s="75" t="s">
        <v>26</v>
      </c>
      <c r="T30" s="178" t="s">
        <v>21</v>
      </c>
      <c r="U30" s="74"/>
    </row>
    <row r="31" spans="1:21" ht="12.75" customHeight="1" x14ac:dyDescent="0.25">
      <c r="A31" s="2">
        <v>1964</v>
      </c>
      <c r="B31" s="2">
        <v>58</v>
      </c>
      <c r="C31" s="2">
        <v>612</v>
      </c>
      <c r="D31" s="2">
        <v>15</v>
      </c>
      <c r="E31" s="75" t="s">
        <v>16</v>
      </c>
      <c r="F31" s="2">
        <v>24.5</v>
      </c>
      <c r="G31" s="2">
        <v>40.799999999999997</v>
      </c>
      <c r="H31" s="148">
        <v>5.9</v>
      </c>
      <c r="I31" s="75" t="s">
        <v>1305</v>
      </c>
      <c r="J31" s="75" t="s">
        <v>550</v>
      </c>
      <c r="K31" s="75" t="s">
        <v>1455</v>
      </c>
      <c r="L31" s="75" t="s">
        <v>1454</v>
      </c>
      <c r="M31" s="181">
        <v>23533</v>
      </c>
      <c r="N31" s="2">
        <v>1</v>
      </c>
      <c r="O31" s="75" t="s">
        <v>1456</v>
      </c>
      <c r="P31" s="75" t="s">
        <v>21</v>
      </c>
      <c r="Q31" s="181">
        <v>23533</v>
      </c>
      <c r="R31" s="75" t="s">
        <v>22</v>
      </c>
      <c r="S31" s="75" t="s">
        <v>26</v>
      </c>
      <c r="T31" s="178" t="s">
        <v>21</v>
      </c>
      <c r="U31" s="74"/>
    </row>
    <row r="32" spans="1:21" ht="12.75" customHeight="1" x14ac:dyDescent="0.25">
      <c r="A32" s="2">
        <v>1964</v>
      </c>
      <c r="B32" s="2">
        <v>59</v>
      </c>
      <c r="C32" s="2">
        <v>612</v>
      </c>
      <c r="D32" s="2">
        <v>16</v>
      </c>
      <c r="E32" s="75" t="s">
        <v>16</v>
      </c>
      <c r="F32" s="2">
        <v>24.5</v>
      </c>
      <c r="G32" s="2">
        <v>40.799999999999997</v>
      </c>
      <c r="H32" s="148">
        <v>6.2</v>
      </c>
      <c r="I32" s="75" t="s">
        <v>1305</v>
      </c>
      <c r="J32" s="75" t="s">
        <v>550</v>
      </c>
      <c r="K32" s="75" t="s">
        <v>1455</v>
      </c>
      <c r="L32" s="75" t="s">
        <v>1454</v>
      </c>
      <c r="M32" s="181">
        <v>23533</v>
      </c>
      <c r="N32" s="2">
        <v>1</v>
      </c>
      <c r="O32" s="75" t="s">
        <v>1456</v>
      </c>
      <c r="P32" s="75" t="s">
        <v>21</v>
      </c>
      <c r="Q32" s="181">
        <v>23533</v>
      </c>
      <c r="R32" s="75" t="s">
        <v>22</v>
      </c>
      <c r="S32" s="75" t="s">
        <v>26</v>
      </c>
      <c r="T32" s="178" t="s">
        <v>21</v>
      </c>
      <c r="U32" s="74"/>
    </row>
    <row r="33" spans="1:21" ht="12.75" customHeight="1" x14ac:dyDescent="0.25">
      <c r="A33" s="2">
        <v>1964</v>
      </c>
      <c r="B33" s="2">
        <v>61</v>
      </c>
      <c r="C33" s="2">
        <v>612</v>
      </c>
      <c r="D33" s="2">
        <v>17</v>
      </c>
      <c r="E33" s="75" t="s">
        <v>16</v>
      </c>
      <c r="F33" s="2">
        <v>25</v>
      </c>
      <c r="G33" s="2">
        <v>41</v>
      </c>
      <c r="H33" s="148">
        <v>5.9</v>
      </c>
      <c r="I33" s="75" t="s">
        <v>1305</v>
      </c>
      <c r="J33" s="75" t="s">
        <v>550</v>
      </c>
      <c r="K33" s="75" t="s">
        <v>1455</v>
      </c>
      <c r="L33" s="75" t="s">
        <v>1454</v>
      </c>
      <c r="M33" s="181">
        <v>23533</v>
      </c>
      <c r="N33" s="2">
        <v>1</v>
      </c>
      <c r="O33" s="75" t="s">
        <v>1453</v>
      </c>
      <c r="P33" s="75" t="s">
        <v>21</v>
      </c>
      <c r="Q33" s="181">
        <v>23533</v>
      </c>
      <c r="R33" s="75" t="s">
        <v>22</v>
      </c>
      <c r="S33" s="75" t="s">
        <v>26</v>
      </c>
      <c r="T33" s="178" t="s">
        <v>21</v>
      </c>
      <c r="U33" s="74"/>
    </row>
    <row r="34" spans="1:21" ht="12.75" customHeight="1" x14ac:dyDescent="0.25">
      <c r="A34" s="2">
        <v>1964</v>
      </c>
      <c r="B34" s="2">
        <v>127</v>
      </c>
      <c r="C34" s="2">
        <v>612</v>
      </c>
      <c r="D34" s="2">
        <v>18</v>
      </c>
      <c r="E34" s="75" t="s">
        <v>16</v>
      </c>
      <c r="F34" s="2">
        <v>23.5</v>
      </c>
      <c r="G34" s="2">
        <v>38.799999999999997</v>
      </c>
      <c r="H34" s="148">
        <v>6</v>
      </c>
      <c r="I34" s="75" t="s">
        <v>1305</v>
      </c>
      <c r="J34" s="75" t="s">
        <v>550</v>
      </c>
      <c r="K34" s="75" t="s">
        <v>748</v>
      </c>
      <c r="L34" s="75" t="s">
        <v>1452</v>
      </c>
      <c r="M34" s="181">
        <v>23549</v>
      </c>
      <c r="N34" s="2">
        <v>4</v>
      </c>
      <c r="O34" s="75" t="s">
        <v>1451</v>
      </c>
      <c r="P34" s="75" t="s">
        <v>21</v>
      </c>
      <c r="Q34" s="181">
        <v>23549</v>
      </c>
      <c r="R34" s="75" t="s">
        <v>22</v>
      </c>
      <c r="S34" s="75" t="s">
        <v>1450</v>
      </c>
      <c r="T34" s="178" t="s">
        <v>21</v>
      </c>
      <c r="U34" s="74"/>
    </row>
    <row r="35" spans="1:21" ht="12.75" customHeight="1" x14ac:dyDescent="0.25">
      <c r="A35" s="2">
        <v>1964</v>
      </c>
      <c r="B35" s="2">
        <v>131</v>
      </c>
      <c r="C35" s="2">
        <v>612</v>
      </c>
      <c r="D35" s="2">
        <v>19</v>
      </c>
      <c r="E35" s="75" t="s">
        <v>16</v>
      </c>
      <c r="F35" s="2">
        <v>23.5</v>
      </c>
      <c r="G35" s="2">
        <v>40.200000000000003</v>
      </c>
      <c r="H35" s="148">
        <v>5.8</v>
      </c>
      <c r="I35" s="75" t="s">
        <v>1305</v>
      </c>
      <c r="J35" s="75" t="s">
        <v>550</v>
      </c>
      <c r="K35" s="75" t="s">
        <v>748</v>
      </c>
      <c r="L35" s="75" t="s">
        <v>1452</v>
      </c>
      <c r="M35" s="181">
        <v>23549</v>
      </c>
      <c r="N35" s="2">
        <v>4</v>
      </c>
      <c r="O35" s="75" t="s">
        <v>1451</v>
      </c>
      <c r="P35" s="75" t="s">
        <v>21</v>
      </c>
      <c r="Q35" s="181">
        <v>23549</v>
      </c>
      <c r="R35" s="75" t="s">
        <v>22</v>
      </c>
      <c r="S35" s="75" t="s">
        <v>1450</v>
      </c>
      <c r="T35" s="178" t="s">
        <v>21</v>
      </c>
      <c r="U35" s="74"/>
    </row>
    <row r="36" spans="1:21" ht="12.75" customHeight="1" x14ac:dyDescent="0.25">
      <c r="A36" s="2">
        <v>1964</v>
      </c>
      <c r="B36" s="2">
        <v>190</v>
      </c>
      <c r="C36" s="2">
        <v>612</v>
      </c>
      <c r="D36" s="2">
        <v>20</v>
      </c>
      <c r="E36" s="75" t="s">
        <v>16</v>
      </c>
      <c r="F36" s="2">
        <v>25.3</v>
      </c>
      <c r="G36" s="2">
        <v>42.2</v>
      </c>
      <c r="H36" s="148">
        <v>6.4</v>
      </c>
      <c r="I36" s="75" t="s">
        <v>1305</v>
      </c>
      <c r="J36" s="75" t="s">
        <v>550</v>
      </c>
      <c r="K36" s="75" t="s">
        <v>1262</v>
      </c>
      <c r="L36" s="75" t="s">
        <v>1261</v>
      </c>
      <c r="M36" s="181">
        <v>23554</v>
      </c>
      <c r="N36" s="2">
        <v>1</v>
      </c>
      <c r="O36" s="75" t="s">
        <v>1449</v>
      </c>
      <c r="P36" s="75" t="s">
        <v>21</v>
      </c>
      <c r="Q36" s="181">
        <v>23554</v>
      </c>
      <c r="R36" s="75" t="s">
        <v>22</v>
      </c>
      <c r="S36" s="75" t="s">
        <v>26</v>
      </c>
      <c r="T36" s="178" t="s">
        <v>21</v>
      </c>
      <c r="U36" s="74"/>
    </row>
    <row r="37" spans="1:21" ht="12.75" customHeight="1" x14ac:dyDescent="0.25">
      <c r="A37" s="2">
        <v>1964</v>
      </c>
      <c r="B37" s="2">
        <v>205</v>
      </c>
      <c r="C37" s="2">
        <v>612</v>
      </c>
      <c r="D37" s="2">
        <v>21</v>
      </c>
      <c r="E37" s="75" t="s">
        <v>27</v>
      </c>
      <c r="F37" s="2">
        <v>24.6</v>
      </c>
      <c r="G37" s="2">
        <v>42.9</v>
      </c>
      <c r="H37" s="148">
        <v>6.9</v>
      </c>
      <c r="I37" s="75" t="s">
        <v>1305</v>
      </c>
      <c r="J37" s="75" t="s">
        <v>550</v>
      </c>
      <c r="K37" s="75" t="s">
        <v>748</v>
      </c>
      <c r="L37" s="75" t="s">
        <v>1448</v>
      </c>
      <c r="M37" s="181">
        <v>23550</v>
      </c>
      <c r="N37" s="2">
        <v>2</v>
      </c>
      <c r="O37" s="75" t="s">
        <v>1447</v>
      </c>
      <c r="P37" s="75" t="s">
        <v>793</v>
      </c>
      <c r="Q37" s="181">
        <v>23555</v>
      </c>
      <c r="R37" s="75" t="s">
        <v>537</v>
      </c>
      <c r="S37" s="75" t="s">
        <v>61</v>
      </c>
      <c r="T37" s="178" t="s">
        <v>535</v>
      </c>
      <c r="U37" s="74"/>
    </row>
    <row r="38" spans="1:21" ht="12.75" customHeight="1" x14ac:dyDescent="0.25">
      <c r="A38" s="2">
        <v>1964</v>
      </c>
      <c r="B38" s="2">
        <v>283</v>
      </c>
      <c r="C38" s="2">
        <v>612</v>
      </c>
      <c r="D38" s="2">
        <v>21</v>
      </c>
      <c r="E38" s="75" t="s">
        <v>30</v>
      </c>
      <c r="F38" s="2">
        <v>18.8</v>
      </c>
      <c r="G38" s="2">
        <v>25.3</v>
      </c>
      <c r="H38" s="148">
        <v>5</v>
      </c>
      <c r="I38" s="75" t="s">
        <v>1305</v>
      </c>
      <c r="J38" s="75" t="s">
        <v>550</v>
      </c>
      <c r="K38" s="75" t="s">
        <v>748</v>
      </c>
      <c r="L38" s="75" t="s">
        <v>1448</v>
      </c>
      <c r="M38" s="181">
        <v>23550</v>
      </c>
      <c r="N38" s="2">
        <v>2</v>
      </c>
      <c r="O38" s="75" t="s">
        <v>1447</v>
      </c>
      <c r="P38" s="75" t="s">
        <v>793</v>
      </c>
      <c r="Q38" s="181">
        <v>23564</v>
      </c>
      <c r="R38" s="75" t="s">
        <v>540</v>
      </c>
      <c r="S38" s="75" t="s">
        <v>26</v>
      </c>
      <c r="T38" s="178" t="s">
        <v>535</v>
      </c>
      <c r="U38" s="74"/>
    </row>
    <row r="39" spans="1:21" ht="12.75" customHeight="1" x14ac:dyDescent="0.25">
      <c r="A39" s="2">
        <v>1965</v>
      </c>
      <c r="B39" s="2">
        <v>618</v>
      </c>
      <c r="C39" s="2">
        <v>612</v>
      </c>
      <c r="D39" s="2">
        <v>23</v>
      </c>
      <c r="E39" s="75" t="s">
        <v>16</v>
      </c>
      <c r="F39" s="2">
        <v>27</v>
      </c>
      <c r="G39" s="2">
        <v>45.7</v>
      </c>
      <c r="H39" s="148">
        <v>6.7</v>
      </c>
      <c r="I39" s="75" t="s">
        <v>1305</v>
      </c>
      <c r="J39" s="75" t="s">
        <v>49</v>
      </c>
      <c r="K39" s="75" t="s">
        <v>89</v>
      </c>
      <c r="L39" s="75" t="s">
        <v>90</v>
      </c>
      <c r="M39" s="181">
        <v>23985</v>
      </c>
      <c r="N39" s="2">
        <v>0</v>
      </c>
      <c r="O39" s="75" t="s">
        <v>1446</v>
      </c>
      <c r="P39" s="75" t="s">
        <v>21</v>
      </c>
      <c r="Q39" s="181">
        <v>23985</v>
      </c>
      <c r="R39" s="75" t="s">
        <v>16</v>
      </c>
      <c r="S39" s="75" t="s">
        <v>26</v>
      </c>
      <c r="T39" s="178" t="s">
        <v>21</v>
      </c>
      <c r="U39" s="74"/>
    </row>
    <row r="40" spans="1:21" ht="12.75" customHeight="1" x14ac:dyDescent="0.25">
      <c r="A40" s="2">
        <v>1965</v>
      </c>
      <c r="B40" s="2">
        <v>627</v>
      </c>
      <c r="C40" s="2">
        <v>612</v>
      </c>
      <c r="D40" s="2">
        <v>24</v>
      </c>
      <c r="E40" s="75" t="s">
        <v>16</v>
      </c>
      <c r="F40" s="2">
        <v>22.2</v>
      </c>
      <c r="G40" s="2">
        <v>38.799999999999997</v>
      </c>
      <c r="H40" s="148">
        <v>6.3</v>
      </c>
      <c r="I40" s="75" t="s">
        <v>1305</v>
      </c>
      <c r="J40" s="75" t="s">
        <v>49</v>
      </c>
      <c r="K40" s="75" t="s">
        <v>89</v>
      </c>
      <c r="L40" s="75" t="s">
        <v>16</v>
      </c>
      <c r="M40" s="181">
        <v>23985</v>
      </c>
      <c r="N40" s="2">
        <v>1</v>
      </c>
      <c r="O40" s="75" t="s">
        <v>1445</v>
      </c>
      <c r="P40" s="75" t="s">
        <v>21</v>
      </c>
      <c r="Q40" s="181">
        <v>23985</v>
      </c>
      <c r="R40" s="75" t="s">
        <v>22</v>
      </c>
      <c r="S40" s="75" t="s">
        <v>26</v>
      </c>
      <c r="T40" s="178" t="s">
        <v>21</v>
      </c>
      <c r="U40" s="74"/>
    </row>
    <row r="41" spans="1:21" ht="12.75" customHeight="1" x14ac:dyDescent="0.25">
      <c r="A41" s="2">
        <v>1965</v>
      </c>
      <c r="B41" s="2">
        <v>625</v>
      </c>
      <c r="C41" s="2">
        <v>612</v>
      </c>
      <c r="D41" s="2">
        <v>25</v>
      </c>
      <c r="E41" s="75" t="s">
        <v>16</v>
      </c>
      <c r="F41" s="2">
        <v>22.2</v>
      </c>
      <c r="G41" s="2">
        <v>38.9</v>
      </c>
      <c r="H41" s="148">
        <v>6.1</v>
      </c>
      <c r="I41" s="75" t="s">
        <v>1305</v>
      </c>
      <c r="J41" s="75" t="s">
        <v>49</v>
      </c>
      <c r="K41" s="75" t="s">
        <v>89</v>
      </c>
      <c r="L41" s="75" t="s">
        <v>16</v>
      </c>
      <c r="M41" s="181">
        <v>23985</v>
      </c>
      <c r="N41" s="2">
        <v>0</v>
      </c>
      <c r="O41" s="75" t="s">
        <v>1445</v>
      </c>
      <c r="P41" s="75" t="s">
        <v>21</v>
      </c>
      <c r="Q41" s="181">
        <v>23985</v>
      </c>
      <c r="R41" s="75" t="s">
        <v>532</v>
      </c>
      <c r="S41" s="75" t="s">
        <v>26</v>
      </c>
      <c r="T41" s="178" t="s">
        <v>21</v>
      </c>
      <c r="U41" s="74"/>
    </row>
    <row r="42" spans="1:21" ht="12.75" customHeight="1" x14ac:dyDescent="0.25">
      <c r="A42" s="2">
        <v>1968</v>
      </c>
      <c r="B42" s="2">
        <v>10</v>
      </c>
      <c r="C42" s="2">
        <v>612</v>
      </c>
      <c r="D42" s="2">
        <v>26</v>
      </c>
      <c r="E42" s="75" t="s">
        <v>16</v>
      </c>
      <c r="F42" s="2">
        <v>24.2</v>
      </c>
      <c r="G42" s="2">
        <v>36.6</v>
      </c>
      <c r="H42" s="148">
        <v>5.5</v>
      </c>
      <c r="I42" s="75" t="s">
        <v>1305</v>
      </c>
      <c r="J42" s="75" t="s">
        <v>550</v>
      </c>
      <c r="K42" s="75" t="s">
        <v>1287</v>
      </c>
      <c r="L42" s="75" t="s">
        <v>1290</v>
      </c>
      <c r="M42" s="181">
        <v>24961</v>
      </c>
      <c r="N42" s="2">
        <v>0</v>
      </c>
      <c r="O42" s="75" t="s">
        <v>1444</v>
      </c>
      <c r="P42" s="75" t="s">
        <v>21</v>
      </c>
      <c r="Q42" s="181">
        <v>24961</v>
      </c>
      <c r="R42" s="75" t="s">
        <v>1443</v>
      </c>
      <c r="S42" s="75" t="s">
        <v>26</v>
      </c>
      <c r="T42" s="178" t="s">
        <v>21</v>
      </c>
      <c r="U42" s="74"/>
    </row>
    <row r="43" spans="1:21" ht="12.75" customHeight="1" x14ac:dyDescent="0.25">
      <c r="A43" s="2">
        <v>1970</v>
      </c>
      <c r="B43" s="2">
        <v>12</v>
      </c>
      <c r="C43" s="2">
        <v>612</v>
      </c>
      <c r="D43" s="2">
        <v>27</v>
      </c>
      <c r="E43" s="75" t="s">
        <v>27</v>
      </c>
      <c r="F43" s="2">
        <v>21</v>
      </c>
      <c r="G43" s="2">
        <v>32.1</v>
      </c>
      <c r="H43" s="148">
        <v>4.8</v>
      </c>
      <c r="I43" s="75" t="s">
        <v>1305</v>
      </c>
      <c r="J43" s="75" t="s">
        <v>550</v>
      </c>
      <c r="K43" s="75" t="s">
        <v>831</v>
      </c>
      <c r="L43" s="75" t="s">
        <v>1364</v>
      </c>
      <c r="M43" s="181">
        <v>25702</v>
      </c>
      <c r="N43" s="2">
        <v>0</v>
      </c>
      <c r="O43" s="75" t="s">
        <v>1348</v>
      </c>
      <c r="P43" s="75" t="s">
        <v>1362</v>
      </c>
      <c r="Q43" s="181">
        <v>25702</v>
      </c>
      <c r="R43" s="75" t="s">
        <v>1442</v>
      </c>
      <c r="S43" s="75" t="s">
        <v>26</v>
      </c>
      <c r="T43" s="178" t="s">
        <v>21</v>
      </c>
      <c r="U43" s="74"/>
    </row>
    <row r="44" spans="1:21" ht="12.75" customHeight="1" x14ac:dyDescent="0.25">
      <c r="A44" s="2">
        <v>1970</v>
      </c>
      <c r="B44" s="2">
        <v>17</v>
      </c>
      <c r="C44" s="2">
        <v>612</v>
      </c>
      <c r="D44" s="2">
        <v>27</v>
      </c>
      <c r="E44" s="75" t="s">
        <v>30</v>
      </c>
      <c r="F44" s="2">
        <v>24</v>
      </c>
      <c r="G44" s="2">
        <v>42.4</v>
      </c>
      <c r="H44" s="148">
        <v>5.4</v>
      </c>
      <c r="I44" s="75" t="s">
        <v>1305</v>
      </c>
      <c r="J44" s="75" t="s">
        <v>550</v>
      </c>
      <c r="K44" s="75" t="s">
        <v>831</v>
      </c>
      <c r="L44" s="75" t="s">
        <v>1364</v>
      </c>
      <c r="M44" s="181">
        <v>25702</v>
      </c>
      <c r="N44" s="2">
        <v>0</v>
      </c>
      <c r="O44" s="75" t="s">
        <v>1348</v>
      </c>
      <c r="P44" s="75" t="s">
        <v>1362</v>
      </c>
      <c r="Q44" s="181">
        <v>25705</v>
      </c>
      <c r="R44" s="75" t="s">
        <v>60</v>
      </c>
      <c r="S44" s="75" t="s">
        <v>26</v>
      </c>
      <c r="T44" s="178" t="s">
        <v>21</v>
      </c>
      <c r="U44" s="74"/>
    </row>
    <row r="45" spans="1:21" ht="12.75" customHeight="1" x14ac:dyDescent="0.25">
      <c r="A45" s="2">
        <v>1970</v>
      </c>
      <c r="B45" s="2">
        <v>13</v>
      </c>
      <c r="C45" s="2">
        <v>612</v>
      </c>
      <c r="D45" s="2">
        <v>28</v>
      </c>
      <c r="E45" s="75" t="s">
        <v>16</v>
      </c>
      <c r="F45" s="2">
        <v>21</v>
      </c>
      <c r="G45" s="2">
        <v>29.6</v>
      </c>
      <c r="H45" s="148">
        <v>4.8</v>
      </c>
      <c r="I45" s="75" t="s">
        <v>1305</v>
      </c>
      <c r="J45" s="75" t="s">
        <v>550</v>
      </c>
      <c r="K45" s="75" t="s">
        <v>831</v>
      </c>
      <c r="L45" s="75" t="s">
        <v>1364</v>
      </c>
      <c r="M45" s="181">
        <v>25702</v>
      </c>
      <c r="N45" s="2">
        <v>0</v>
      </c>
      <c r="O45" s="75" t="s">
        <v>1348</v>
      </c>
      <c r="P45" s="75" t="s">
        <v>21</v>
      </c>
      <c r="Q45" s="181">
        <v>25702</v>
      </c>
      <c r="R45" s="75" t="s">
        <v>1442</v>
      </c>
      <c r="S45" s="75" t="s">
        <v>26</v>
      </c>
      <c r="T45" s="178" t="s">
        <v>21</v>
      </c>
      <c r="U45" s="74"/>
    </row>
    <row r="46" spans="1:21" ht="12.75" customHeight="1" x14ac:dyDescent="0.25">
      <c r="A46" s="2">
        <v>1970</v>
      </c>
      <c r="B46" s="2">
        <v>20</v>
      </c>
      <c r="C46" s="2">
        <v>612</v>
      </c>
      <c r="D46" s="2">
        <v>29</v>
      </c>
      <c r="E46" s="75" t="s">
        <v>16</v>
      </c>
      <c r="F46" s="2">
        <v>22.5</v>
      </c>
      <c r="G46" s="2">
        <v>30.1</v>
      </c>
      <c r="H46" s="148">
        <v>5</v>
      </c>
      <c r="I46" s="75" t="s">
        <v>1305</v>
      </c>
      <c r="J46" s="75" t="s">
        <v>550</v>
      </c>
      <c r="K46" s="75" t="s">
        <v>831</v>
      </c>
      <c r="L46" s="75" t="s">
        <v>1364</v>
      </c>
      <c r="M46" s="181">
        <v>25709</v>
      </c>
      <c r="N46" s="2">
        <v>0</v>
      </c>
      <c r="O46" s="75" t="s">
        <v>1441</v>
      </c>
      <c r="P46" s="75" t="s">
        <v>21</v>
      </c>
      <c r="Q46" s="181">
        <v>25709</v>
      </c>
      <c r="R46" s="75" t="s">
        <v>1440</v>
      </c>
      <c r="S46" s="75" t="s">
        <v>26</v>
      </c>
      <c r="T46" s="178" t="s">
        <v>21</v>
      </c>
      <c r="U46" s="74"/>
    </row>
    <row r="47" spans="1:21" ht="12.75" customHeight="1" x14ac:dyDescent="0.25">
      <c r="A47" s="2">
        <v>1970</v>
      </c>
      <c r="B47" s="2">
        <v>36</v>
      </c>
      <c r="C47" s="2">
        <v>612</v>
      </c>
      <c r="D47" s="2">
        <v>30</v>
      </c>
      <c r="E47" s="75" t="s">
        <v>16</v>
      </c>
      <c r="F47" s="2">
        <v>21.8</v>
      </c>
      <c r="G47" s="2">
        <v>35.299999999999997</v>
      </c>
      <c r="H47" s="148">
        <v>5.5</v>
      </c>
      <c r="I47" s="75" t="s">
        <v>1305</v>
      </c>
      <c r="J47" s="75" t="s">
        <v>550</v>
      </c>
      <c r="K47" s="75" t="s">
        <v>831</v>
      </c>
      <c r="L47" s="75" t="s">
        <v>840</v>
      </c>
      <c r="M47" s="181">
        <v>25716</v>
      </c>
      <c r="N47" s="2">
        <v>0</v>
      </c>
      <c r="O47" s="75" t="s">
        <v>1439</v>
      </c>
      <c r="P47" s="75" t="s">
        <v>21</v>
      </c>
      <c r="Q47" s="181">
        <v>25716</v>
      </c>
      <c r="R47" s="75" t="s">
        <v>1438</v>
      </c>
      <c r="S47" s="75" t="s">
        <v>1437</v>
      </c>
      <c r="T47" s="178" t="s">
        <v>21</v>
      </c>
      <c r="U47" s="74"/>
    </row>
    <row r="48" spans="1:21" ht="12.75" customHeight="1" x14ac:dyDescent="0.25">
      <c r="A48" s="2">
        <v>1970</v>
      </c>
      <c r="B48" s="2">
        <v>37</v>
      </c>
      <c r="C48" s="2">
        <v>612</v>
      </c>
      <c r="D48" s="2">
        <v>31</v>
      </c>
      <c r="E48" s="75" t="s">
        <v>16</v>
      </c>
      <c r="F48" s="2">
        <v>21.8</v>
      </c>
      <c r="G48" s="2">
        <v>35.5</v>
      </c>
      <c r="H48" s="148">
        <v>5.7</v>
      </c>
      <c r="I48" s="75" t="s">
        <v>1305</v>
      </c>
      <c r="J48" s="75" t="s">
        <v>550</v>
      </c>
      <c r="K48" s="75" t="s">
        <v>831</v>
      </c>
      <c r="L48" s="75" t="s">
        <v>1364</v>
      </c>
      <c r="M48" s="181">
        <v>25716</v>
      </c>
      <c r="N48" s="2">
        <v>0</v>
      </c>
      <c r="O48" s="75" t="s">
        <v>1436</v>
      </c>
      <c r="P48" s="75" t="s">
        <v>21</v>
      </c>
      <c r="Q48" s="181">
        <v>25716</v>
      </c>
      <c r="R48" s="75" t="s">
        <v>1435</v>
      </c>
      <c r="S48" s="75" t="s">
        <v>26</v>
      </c>
      <c r="T48" s="178" t="s">
        <v>21</v>
      </c>
      <c r="U48" s="74"/>
    </row>
    <row r="49" spans="1:21" ht="12.75" customHeight="1" x14ac:dyDescent="0.25">
      <c r="A49" s="2">
        <v>1970</v>
      </c>
      <c r="B49" s="2">
        <v>418</v>
      </c>
      <c r="C49" s="2">
        <v>612</v>
      </c>
      <c r="D49" s="2">
        <v>32</v>
      </c>
      <c r="E49" s="75" t="s">
        <v>16</v>
      </c>
      <c r="F49" s="2">
        <v>23.8</v>
      </c>
      <c r="G49" s="2">
        <v>40.1</v>
      </c>
      <c r="H49" s="148">
        <v>6.3</v>
      </c>
      <c r="I49" s="75" t="s">
        <v>1305</v>
      </c>
      <c r="J49" s="75" t="s">
        <v>550</v>
      </c>
      <c r="K49" s="75" t="s">
        <v>831</v>
      </c>
      <c r="L49" s="75" t="s">
        <v>1434</v>
      </c>
      <c r="M49" s="181">
        <v>25773</v>
      </c>
      <c r="N49" s="2">
        <v>0</v>
      </c>
      <c r="O49" s="75" t="s">
        <v>1433</v>
      </c>
      <c r="P49" s="75" t="s">
        <v>21</v>
      </c>
      <c r="Q49" s="181">
        <v>25773</v>
      </c>
      <c r="R49" s="75" t="s">
        <v>1432</v>
      </c>
      <c r="S49" s="75" t="s">
        <v>26</v>
      </c>
      <c r="T49" s="178" t="s">
        <v>21</v>
      </c>
      <c r="U49" s="74"/>
    </row>
    <row r="50" spans="1:21" ht="12.75" customHeight="1" x14ac:dyDescent="0.25">
      <c r="A50" s="2">
        <v>1970</v>
      </c>
      <c r="B50" s="2">
        <v>428</v>
      </c>
      <c r="C50" s="2">
        <v>612</v>
      </c>
      <c r="D50" s="2">
        <v>33</v>
      </c>
      <c r="E50" s="75" t="s">
        <v>16</v>
      </c>
      <c r="F50" s="2">
        <v>27.4</v>
      </c>
      <c r="G50" s="2">
        <v>46</v>
      </c>
      <c r="H50" s="148">
        <v>6.8</v>
      </c>
      <c r="I50" s="75" t="s">
        <v>1305</v>
      </c>
      <c r="J50" s="75" t="s">
        <v>550</v>
      </c>
      <c r="K50" s="75" t="s">
        <v>1057</v>
      </c>
      <c r="L50" s="75" t="s">
        <v>1431</v>
      </c>
      <c r="M50" s="181">
        <v>25780</v>
      </c>
      <c r="N50" s="2">
        <v>0</v>
      </c>
      <c r="O50" s="75" t="s">
        <v>1430</v>
      </c>
      <c r="P50" s="75" t="s">
        <v>21</v>
      </c>
      <c r="Q50" s="181">
        <v>25780</v>
      </c>
      <c r="R50" s="75" t="s">
        <v>1429</v>
      </c>
      <c r="S50" s="75" t="s">
        <v>26</v>
      </c>
      <c r="T50" s="178" t="s">
        <v>21</v>
      </c>
      <c r="U50" s="74"/>
    </row>
    <row r="51" spans="1:21" ht="12.75" customHeight="1" x14ac:dyDescent="0.25">
      <c r="A51" s="2">
        <v>1970</v>
      </c>
      <c r="B51" s="2">
        <v>429</v>
      </c>
      <c r="C51" s="2">
        <v>612</v>
      </c>
      <c r="D51" s="2">
        <v>34</v>
      </c>
      <c r="E51" s="75" t="s">
        <v>16</v>
      </c>
      <c r="F51" s="2">
        <v>27.2</v>
      </c>
      <c r="G51" s="2">
        <v>47</v>
      </c>
      <c r="H51" s="148">
        <v>7</v>
      </c>
      <c r="I51" s="75" t="s">
        <v>1305</v>
      </c>
      <c r="J51" s="75" t="s">
        <v>550</v>
      </c>
      <c r="K51" s="75" t="s">
        <v>1057</v>
      </c>
      <c r="L51" s="75" t="s">
        <v>1431</v>
      </c>
      <c r="M51" s="181">
        <v>25780</v>
      </c>
      <c r="N51" s="2">
        <v>0</v>
      </c>
      <c r="O51" s="75" t="s">
        <v>1430</v>
      </c>
      <c r="P51" s="75" t="s">
        <v>21</v>
      </c>
      <c r="Q51" s="181">
        <v>25780</v>
      </c>
      <c r="R51" s="75" t="s">
        <v>1429</v>
      </c>
      <c r="S51" s="75" t="s">
        <v>26</v>
      </c>
      <c r="T51" s="178" t="s">
        <v>21</v>
      </c>
      <c r="U51" s="74"/>
    </row>
    <row r="52" spans="1:21" ht="12.75" customHeight="1" x14ac:dyDescent="0.25">
      <c r="A52" s="2">
        <v>1970</v>
      </c>
      <c r="B52" s="2">
        <v>477</v>
      </c>
      <c r="C52" s="2">
        <v>612</v>
      </c>
      <c r="D52" s="2">
        <v>35</v>
      </c>
      <c r="E52" s="75" t="s">
        <v>16</v>
      </c>
      <c r="F52" s="2">
        <v>23</v>
      </c>
      <c r="G52" s="2">
        <v>39</v>
      </c>
      <c r="H52" s="148">
        <v>5.7</v>
      </c>
      <c r="I52" s="75" t="s">
        <v>1305</v>
      </c>
      <c r="J52" s="75" t="s">
        <v>550</v>
      </c>
      <c r="K52" s="75" t="s">
        <v>831</v>
      </c>
      <c r="L52" s="75" t="s">
        <v>1428</v>
      </c>
      <c r="M52" s="181">
        <v>25822</v>
      </c>
      <c r="N52" s="2">
        <v>0</v>
      </c>
      <c r="O52" s="75" t="s">
        <v>1345</v>
      </c>
      <c r="P52" s="75" t="s">
        <v>21</v>
      </c>
      <c r="Q52" s="181">
        <v>25822</v>
      </c>
      <c r="R52" s="75" t="s">
        <v>22</v>
      </c>
      <c r="S52" s="75" t="s">
        <v>26</v>
      </c>
      <c r="T52" s="178" t="s">
        <v>21</v>
      </c>
      <c r="U52" s="74"/>
    </row>
    <row r="53" spans="1:21" ht="12.75" customHeight="1" x14ac:dyDescent="0.25">
      <c r="A53" s="2">
        <v>1970</v>
      </c>
      <c r="B53" s="2">
        <v>484</v>
      </c>
      <c r="C53" s="2">
        <v>612</v>
      </c>
      <c r="D53" s="2">
        <v>36</v>
      </c>
      <c r="E53" s="75" t="s">
        <v>16</v>
      </c>
      <c r="F53" s="2">
        <v>23</v>
      </c>
      <c r="G53" s="2">
        <v>39.1</v>
      </c>
      <c r="H53" s="148">
        <v>5.8</v>
      </c>
      <c r="I53" s="75" t="s">
        <v>1305</v>
      </c>
      <c r="J53" s="75" t="s">
        <v>550</v>
      </c>
      <c r="K53" s="75" t="s">
        <v>831</v>
      </c>
      <c r="L53" s="75" t="s">
        <v>1427</v>
      </c>
      <c r="M53" s="181">
        <v>25822</v>
      </c>
      <c r="N53" s="2">
        <v>0</v>
      </c>
      <c r="O53" s="75" t="s">
        <v>1426</v>
      </c>
      <c r="P53" s="75" t="s">
        <v>21</v>
      </c>
      <c r="Q53" s="181">
        <v>25822</v>
      </c>
      <c r="R53" s="75" t="s">
        <v>16</v>
      </c>
      <c r="S53" s="75" t="s">
        <v>26</v>
      </c>
      <c r="T53" s="178" t="s">
        <v>21</v>
      </c>
      <c r="U53" s="74"/>
    </row>
    <row r="54" spans="1:21" ht="12.75" customHeight="1" x14ac:dyDescent="0.25">
      <c r="A54" s="2">
        <v>1970</v>
      </c>
      <c r="B54" s="2">
        <v>510</v>
      </c>
      <c r="C54" s="2">
        <v>612</v>
      </c>
      <c r="D54" s="2">
        <v>37</v>
      </c>
      <c r="E54" s="75" t="s">
        <v>16</v>
      </c>
      <c r="F54" s="2">
        <v>20.6</v>
      </c>
      <c r="G54" s="2">
        <v>30.4</v>
      </c>
      <c r="H54" s="148">
        <v>5</v>
      </c>
      <c r="I54" s="75" t="s">
        <v>1305</v>
      </c>
      <c r="J54" s="75" t="s">
        <v>550</v>
      </c>
      <c r="K54" s="75" t="s">
        <v>831</v>
      </c>
      <c r="L54" s="75" t="s">
        <v>1344</v>
      </c>
      <c r="M54" s="181">
        <v>25846</v>
      </c>
      <c r="N54" s="2">
        <v>0</v>
      </c>
      <c r="O54" s="75" t="s">
        <v>1343</v>
      </c>
      <c r="P54" s="75" t="s">
        <v>21</v>
      </c>
      <c r="Q54" s="181">
        <v>25846</v>
      </c>
      <c r="R54" s="75" t="s">
        <v>16</v>
      </c>
      <c r="S54" s="75" t="s">
        <v>26</v>
      </c>
      <c r="T54" s="178" t="s">
        <v>21</v>
      </c>
      <c r="U54" s="74"/>
    </row>
    <row r="55" spans="1:21" ht="12.75" customHeight="1" x14ac:dyDescent="0.25">
      <c r="A55" s="2">
        <v>1970</v>
      </c>
      <c r="B55" s="2">
        <v>513</v>
      </c>
      <c r="C55" s="2">
        <v>612</v>
      </c>
      <c r="D55" s="2">
        <v>38</v>
      </c>
      <c r="E55" s="75" t="s">
        <v>16</v>
      </c>
      <c r="F55" s="2">
        <v>20.6</v>
      </c>
      <c r="G55" s="2">
        <v>27.5</v>
      </c>
      <c r="H55" s="148">
        <v>4.7</v>
      </c>
      <c r="I55" s="75" t="s">
        <v>1305</v>
      </c>
      <c r="J55" s="75" t="s">
        <v>550</v>
      </c>
      <c r="K55" s="75" t="s">
        <v>831</v>
      </c>
      <c r="L55" s="75" t="s">
        <v>1344</v>
      </c>
      <c r="M55" s="181">
        <v>25846</v>
      </c>
      <c r="N55" s="2">
        <v>0</v>
      </c>
      <c r="O55" s="75" t="s">
        <v>1343</v>
      </c>
      <c r="P55" s="75" t="s">
        <v>21</v>
      </c>
      <c r="Q55" s="181">
        <v>25846</v>
      </c>
      <c r="R55" s="75" t="s">
        <v>1425</v>
      </c>
      <c r="S55" s="75" t="s">
        <v>26</v>
      </c>
      <c r="T55" s="178" t="s">
        <v>21</v>
      </c>
      <c r="U55" s="74"/>
    </row>
    <row r="56" spans="1:21" ht="12.75" customHeight="1" x14ac:dyDescent="0.25">
      <c r="A56" s="2">
        <v>1970</v>
      </c>
      <c r="B56" s="2">
        <v>546</v>
      </c>
      <c r="C56" s="2">
        <v>612</v>
      </c>
      <c r="D56" s="2">
        <v>39</v>
      </c>
      <c r="E56" s="75" t="s">
        <v>16</v>
      </c>
      <c r="F56" s="2">
        <v>21.6</v>
      </c>
      <c r="G56" s="2">
        <v>38.4</v>
      </c>
      <c r="H56" s="148">
        <v>5.4</v>
      </c>
      <c r="I56" s="75" t="s">
        <v>1305</v>
      </c>
      <c r="J56" s="75" t="s">
        <v>550</v>
      </c>
      <c r="K56" s="75" t="s">
        <v>831</v>
      </c>
      <c r="L56" s="75" t="s">
        <v>1424</v>
      </c>
      <c r="M56" s="181">
        <v>25914</v>
      </c>
      <c r="N56" s="2">
        <v>0</v>
      </c>
      <c r="O56" s="75" t="s">
        <v>16</v>
      </c>
      <c r="P56" s="75" t="s">
        <v>21</v>
      </c>
      <c r="Q56" s="181">
        <v>25914</v>
      </c>
      <c r="R56" s="75" t="s">
        <v>16</v>
      </c>
      <c r="S56" s="75" t="s">
        <v>16</v>
      </c>
      <c r="T56" s="178" t="s">
        <v>21</v>
      </c>
      <c r="U56" s="74"/>
    </row>
    <row r="57" spans="1:21" ht="12.75" customHeight="1" x14ac:dyDescent="0.25">
      <c r="A57" s="2">
        <v>1970</v>
      </c>
      <c r="B57" s="2">
        <v>547</v>
      </c>
      <c r="C57" s="2">
        <v>612</v>
      </c>
      <c r="D57" s="2">
        <v>40</v>
      </c>
      <c r="E57" s="75" t="s">
        <v>16</v>
      </c>
      <c r="F57" s="2">
        <v>21.6</v>
      </c>
      <c r="G57" s="2">
        <v>29.2</v>
      </c>
      <c r="H57" s="148">
        <v>5</v>
      </c>
      <c r="I57" s="75" t="s">
        <v>1305</v>
      </c>
      <c r="J57" s="75" t="s">
        <v>550</v>
      </c>
      <c r="K57" s="75" t="s">
        <v>831</v>
      </c>
      <c r="L57" s="75" t="s">
        <v>1423</v>
      </c>
      <c r="M57" s="181">
        <v>25924</v>
      </c>
      <c r="N57" s="2">
        <v>0</v>
      </c>
      <c r="O57" s="75" t="s">
        <v>16</v>
      </c>
      <c r="P57" s="75" t="s">
        <v>21</v>
      </c>
      <c r="Q57" s="181">
        <v>25924</v>
      </c>
      <c r="R57" s="75" t="s">
        <v>16</v>
      </c>
      <c r="S57" s="75" t="s">
        <v>16</v>
      </c>
      <c r="T57" s="178" t="s">
        <v>21</v>
      </c>
      <c r="U57" s="74"/>
    </row>
    <row r="58" spans="1:21" ht="12.75" customHeight="1" x14ac:dyDescent="0.25">
      <c r="A58" s="2">
        <v>1971</v>
      </c>
      <c r="B58" s="2">
        <v>15</v>
      </c>
      <c r="C58" s="2">
        <v>612</v>
      </c>
      <c r="D58" s="2">
        <v>41</v>
      </c>
      <c r="E58" s="75" t="s">
        <v>16</v>
      </c>
      <c r="F58" s="2">
        <v>25.2</v>
      </c>
      <c r="G58" s="2">
        <v>43.2</v>
      </c>
      <c r="H58" s="148">
        <v>6.6</v>
      </c>
      <c r="I58" s="75" t="s">
        <v>1305</v>
      </c>
      <c r="J58" s="75" t="s">
        <v>550</v>
      </c>
      <c r="K58" s="75" t="s">
        <v>1057</v>
      </c>
      <c r="L58" s="75" t="s">
        <v>1422</v>
      </c>
      <c r="M58" s="181">
        <v>26082</v>
      </c>
      <c r="N58" s="2">
        <v>0</v>
      </c>
      <c r="O58" s="75" t="s">
        <v>1421</v>
      </c>
      <c r="P58" s="75" t="s">
        <v>21</v>
      </c>
      <c r="Q58" s="181">
        <v>26082</v>
      </c>
      <c r="R58" s="75" t="s">
        <v>1420</v>
      </c>
      <c r="S58" s="75" t="s">
        <v>26</v>
      </c>
      <c r="T58" s="178" t="s">
        <v>21</v>
      </c>
      <c r="U58" s="74"/>
    </row>
    <row r="59" spans="1:21" ht="12.75" customHeight="1" x14ac:dyDescent="0.25">
      <c r="A59" s="2">
        <v>1971</v>
      </c>
      <c r="B59" s="2">
        <v>98</v>
      </c>
      <c r="C59" s="2">
        <v>612</v>
      </c>
      <c r="D59" s="2">
        <v>42</v>
      </c>
      <c r="E59" s="75" t="s">
        <v>16</v>
      </c>
      <c r="F59" s="2">
        <v>20.5</v>
      </c>
      <c r="G59" s="2">
        <v>26.4</v>
      </c>
      <c r="H59" s="148"/>
      <c r="I59" s="75" t="s">
        <v>1305</v>
      </c>
      <c r="J59" s="75" t="s">
        <v>550</v>
      </c>
      <c r="K59" s="75" t="s">
        <v>748</v>
      </c>
      <c r="L59" s="75" t="s">
        <v>1419</v>
      </c>
      <c r="M59" s="181">
        <v>25956</v>
      </c>
      <c r="N59" s="2">
        <v>0</v>
      </c>
      <c r="O59" s="75" t="s">
        <v>1418</v>
      </c>
      <c r="P59" s="75" t="s">
        <v>132</v>
      </c>
      <c r="Q59" s="181">
        <v>25956</v>
      </c>
      <c r="R59" s="75" t="s">
        <v>16</v>
      </c>
      <c r="S59" s="75" t="s">
        <v>16</v>
      </c>
      <c r="T59" s="178" t="s">
        <v>132</v>
      </c>
      <c r="U59" s="74"/>
    </row>
    <row r="60" spans="1:21" ht="12.75" customHeight="1" x14ac:dyDescent="0.25">
      <c r="A60" s="2">
        <v>1971</v>
      </c>
      <c r="B60" s="2">
        <v>99</v>
      </c>
      <c r="C60" s="2">
        <v>612</v>
      </c>
      <c r="D60" s="2">
        <v>43</v>
      </c>
      <c r="E60" s="75" t="s">
        <v>16</v>
      </c>
      <c r="F60" s="2">
        <v>20.5</v>
      </c>
      <c r="G60" s="2">
        <v>29.7</v>
      </c>
      <c r="H60" s="148"/>
      <c r="I60" s="75" t="s">
        <v>1305</v>
      </c>
      <c r="J60" s="75" t="s">
        <v>550</v>
      </c>
      <c r="K60" s="75" t="s">
        <v>748</v>
      </c>
      <c r="L60" s="75" t="s">
        <v>1419</v>
      </c>
      <c r="M60" s="181">
        <v>25956</v>
      </c>
      <c r="N60" s="2">
        <v>0</v>
      </c>
      <c r="O60" s="75" t="s">
        <v>1418</v>
      </c>
      <c r="P60" s="75" t="s">
        <v>132</v>
      </c>
      <c r="Q60" s="181">
        <v>25956</v>
      </c>
      <c r="R60" s="75" t="s">
        <v>16</v>
      </c>
      <c r="S60" s="75" t="s">
        <v>16</v>
      </c>
      <c r="T60" s="178" t="s">
        <v>132</v>
      </c>
      <c r="U60" s="74"/>
    </row>
    <row r="61" spans="1:21" ht="12.75" customHeight="1" x14ac:dyDescent="0.25">
      <c r="A61" s="2">
        <v>1971</v>
      </c>
      <c r="B61" s="2">
        <v>118</v>
      </c>
      <c r="C61" s="2">
        <v>612</v>
      </c>
      <c r="D61" s="2">
        <v>44</v>
      </c>
      <c r="E61" s="75" t="s">
        <v>16</v>
      </c>
      <c r="F61" s="2">
        <v>17</v>
      </c>
      <c r="G61" s="2">
        <v>23.9</v>
      </c>
      <c r="H61" s="148"/>
      <c r="I61" s="75" t="s">
        <v>1305</v>
      </c>
      <c r="J61" s="75" t="s">
        <v>301</v>
      </c>
      <c r="K61" s="75" t="s">
        <v>1416</v>
      </c>
      <c r="L61" s="75" t="s">
        <v>1415</v>
      </c>
      <c r="M61" s="181">
        <v>25969</v>
      </c>
      <c r="N61" s="2">
        <v>0</v>
      </c>
      <c r="O61" s="75" t="s">
        <v>1414</v>
      </c>
      <c r="P61" s="75" t="s">
        <v>132</v>
      </c>
      <c r="Q61" s="181">
        <v>25969</v>
      </c>
      <c r="R61" s="75" t="s">
        <v>1417</v>
      </c>
      <c r="S61" s="75" t="s">
        <v>1412</v>
      </c>
      <c r="T61" s="178" t="s">
        <v>132</v>
      </c>
      <c r="U61" s="74"/>
    </row>
    <row r="62" spans="1:21" ht="12.75" customHeight="1" x14ac:dyDescent="0.25">
      <c r="A62" s="2">
        <v>1971</v>
      </c>
      <c r="B62" s="2">
        <v>119</v>
      </c>
      <c r="C62" s="2">
        <v>612</v>
      </c>
      <c r="D62" s="2">
        <v>45</v>
      </c>
      <c r="E62" s="75" t="s">
        <v>16</v>
      </c>
      <c r="F62" s="2">
        <v>16.5</v>
      </c>
      <c r="G62" s="2">
        <v>22.8</v>
      </c>
      <c r="H62" s="148">
        <v>4.4000000000000004</v>
      </c>
      <c r="I62" s="75" t="s">
        <v>1305</v>
      </c>
      <c r="J62" s="75" t="s">
        <v>301</v>
      </c>
      <c r="K62" s="75" t="s">
        <v>1416</v>
      </c>
      <c r="L62" s="75" t="s">
        <v>1415</v>
      </c>
      <c r="M62" s="181">
        <v>25969</v>
      </c>
      <c r="N62" s="2">
        <v>0</v>
      </c>
      <c r="O62" s="75" t="s">
        <v>1414</v>
      </c>
      <c r="P62" s="75" t="s">
        <v>132</v>
      </c>
      <c r="Q62" s="181">
        <v>25969</v>
      </c>
      <c r="R62" s="75" t="s">
        <v>1413</v>
      </c>
      <c r="S62" s="75" t="s">
        <v>1412</v>
      </c>
      <c r="T62" s="178" t="s">
        <v>132</v>
      </c>
      <c r="U62" s="74"/>
    </row>
    <row r="63" spans="1:21" s="21" customFormat="1" ht="12.75" customHeight="1" x14ac:dyDescent="0.25">
      <c r="A63" s="21">
        <v>2011</v>
      </c>
      <c r="B63" s="21" t="s">
        <v>1411</v>
      </c>
      <c r="C63" s="21">
        <v>612</v>
      </c>
      <c r="D63" s="21" t="s">
        <v>1405</v>
      </c>
      <c r="E63" s="21" t="s">
        <v>27</v>
      </c>
      <c r="F63" s="21">
        <v>19.7</v>
      </c>
      <c r="G63" s="22">
        <v>30.36723163841808</v>
      </c>
      <c r="H63" s="21">
        <v>4.944</v>
      </c>
      <c r="I63" s="75" t="s">
        <v>1305</v>
      </c>
      <c r="J63" s="21" t="s">
        <v>550</v>
      </c>
      <c r="K63" s="21" t="s">
        <v>831</v>
      </c>
      <c r="L63" s="21" t="s">
        <v>1066</v>
      </c>
      <c r="M63" s="193">
        <v>40659</v>
      </c>
      <c r="O63" s="21" t="s">
        <v>1404</v>
      </c>
      <c r="P63" s="21" t="s">
        <v>1403</v>
      </c>
      <c r="Q63" s="181">
        <v>40669.230555555558</v>
      </c>
      <c r="R63" s="75" t="s">
        <v>334</v>
      </c>
      <c r="S63" s="21" t="s">
        <v>321</v>
      </c>
      <c r="T63" s="195" t="s">
        <v>320</v>
      </c>
    </row>
    <row r="64" spans="1:21" s="21" customFormat="1" ht="12.75" customHeight="1" x14ac:dyDescent="0.25">
      <c r="A64" s="21">
        <v>2011</v>
      </c>
      <c r="B64" s="21" t="s">
        <v>1410</v>
      </c>
      <c r="C64" s="21">
        <v>612</v>
      </c>
      <c r="D64" s="21" t="s">
        <v>1405</v>
      </c>
      <c r="E64" s="21" t="s">
        <v>30</v>
      </c>
      <c r="F64" s="21">
        <v>19.7</v>
      </c>
      <c r="G64" s="22">
        <v>30.249110320284693</v>
      </c>
      <c r="H64" s="21">
        <v>4.9349999999999996</v>
      </c>
      <c r="I64" s="75" t="s">
        <v>1305</v>
      </c>
      <c r="J64" s="21" t="s">
        <v>550</v>
      </c>
      <c r="K64" s="21" t="s">
        <v>831</v>
      </c>
      <c r="L64" s="21" t="s">
        <v>1066</v>
      </c>
      <c r="M64" s="193">
        <v>40659</v>
      </c>
      <c r="O64" s="21" t="s">
        <v>1404</v>
      </c>
      <c r="P64" s="21" t="s">
        <v>1403</v>
      </c>
      <c r="Q64" s="181">
        <v>40669.230555555558</v>
      </c>
      <c r="R64" s="75" t="s">
        <v>334</v>
      </c>
      <c r="S64" s="21" t="s">
        <v>321</v>
      </c>
      <c r="T64" s="195" t="s">
        <v>320</v>
      </c>
    </row>
    <row r="65" spans="1:21" s="21" customFormat="1" ht="12.75" customHeight="1" x14ac:dyDescent="0.25">
      <c r="A65" s="21">
        <v>2011</v>
      </c>
      <c r="B65" s="21" t="s">
        <v>1409</v>
      </c>
      <c r="C65" s="21">
        <v>612</v>
      </c>
      <c r="D65" s="21" t="s">
        <v>1405</v>
      </c>
      <c r="E65" s="21" t="s">
        <v>543</v>
      </c>
      <c r="F65" s="21">
        <v>19.7</v>
      </c>
      <c r="G65" s="22">
        <v>30.303030303030305</v>
      </c>
      <c r="H65" s="21">
        <v>5.008</v>
      </c>
      <c r="I65" s="75" t="s">
        <v>1305</v>
      </c>
      <c r="J65" s="21" t="s">
        <v>550</v>
      </c>
      <c r="K65" s="21" t="s">
        <v>831</v>
      </c>
      <c r="L65" s="21" t="s">
        <v>1066</v>
      </c>
      <c r="M65" s="193">
        <v>40659</v>
      </c>
      <c r="O65" s="21" t="s">
        <v>1404</v>
      </c>
      <c r="P65" s="21" t="s">
        <v>1403</v>
      </c>
      <c r="Q65" s="181">
        <v>40669.230555555558</v>
      </c>
      <c r="R65" s="75" t="s">
        <v>334</v>
      </c>
      <c r="S65" s="21" t="s">
        <v>321</v>
      </c>
      <c r="T65" s="195" t="s">
        <v>320</v>
      </c>
    </row>
    <row r="66" spans="1:21" s="21" customFormat="1" ht="12.75" customHeight="1" x14ac:dyDescent="0.25">
      <c r="A66" s="21">
        <v>2011</v>
      </c>
      <c r="B66" s="21" t="s">
        <v>1408</v>
      </c>
      <c r="C66" s="21">
        <v>612</v>
      </c>
      <c r="D66" s="21" t="s">
        <v>1405</v>
      </c>
      <c r="E66" s="21" t="s">
        <v>1279</v>
      </c>
      <c r="F66" s="21">
        <v>18.899999999999999</v>
      </c>
      <c r="G66" s="22">
        <v>29.714285714285715</v>
      </c>
      <c r="H66" s="21">
        <v>4.9850000000000003</v>
      </c>
      <c r="I66" s="75" t="s">
        <v>1305</v>
      </c>
      <c r="J66" s="21" t="s">
        <v>550</v>
      </c>
      <c r="K66" s="21" t="s">
        <v>831</v>
      </c>
      <c r="L66" s="21" t="s">
        <v>1066</v>
      </c>
      <c r="M66" s="193">
        <v>40659</v>
      </c>
      <c r="O66" s="21" t="s">
        <v>1404</v>
      </c>
      <c r="P66" s="21" t="s">
        <v>1403</v>
      </c>
      <c r="Q66" s="181">
        <v>40669.251388888886</v>
      </c>
      <c r="R66" s="75" t="s">
        <v>334</v>
      </c>
      <c r="S66" s="21" t="s">
        <v>321</v>
      </c>
      <c r="T66" s="195" t="s">
        <v>320</v>
      </c>
    </row>
    <row r="67" spans="1:21" s="21" customFormat="1" ht="12.75" customHeight="1" x14ac:dyDescent="0.25">
      <c r="A67" s="21">
        <v>2011</v>
      </c>
      <c r="B67" s="21" t="s">
        <v>1407</v>
      </c>
      <c r="C67" s="21">
        <v>612</v>
      </c>
      <c r="D67" s="21" t="s">
        <v>1405</v>
      </c>
      <c r="E67" s="21" t="s">
        <v>1383</v>
      </c>
      <c r="F67" s="21">
        <v>19.8</v>
      </c>
      <c r="G67" s="22">
        <v>30.373831775700936</v>
      </c>
      <c r="H67" s="21">
        <v>4.8780000000000001</v>
      </c>
      <c r="I67" s="75" t="s">
        <v>1305</v>
      </c>
      <c r="J67" s="21" t="s">
        <v>550</v>
      </c>
      <c r="K67" s="21" t="s">
        <v>831</v>
      </c>
      <c r="L67" s="21" t="s">
        <v>1066</v>
      </c>
      <c r="M67" s="193">
        <v>40659</v>
      </c>
      <c r="O67" s="21" t="s">
        <v>1404</v>
      </c>
      <c r="P67" s="21" t="s">
        <v>1403</v>
      </c>
      <c r="Q67" s="181">
        <v>40671.229166666664</v>
      </c>
      <c r="R67" s="75" t="s">
        <v>334</v>
      </c>
      <c r="S67" s="21" t="s">
        <v>321</v>
      </c>
      <c r="T67" s="195" t="s">
        <v>320</v>
      </c>
    </row>
    <row r="68" spans="1:21" s="21" customFormat="1" ht="12.75" customHeight="1" x14ac:dyDescent="0.25">
      <c r="A68" s="21">
        <v>2011</v>
      </c>
      <c r="B68" s="21" t="s">
        <v>1406</v>
      </c>
      <c r="C68" s="21">
        <v>612</v>
      </c>
      <c r="D68" s="21" t="s">
        <v>1405</v>
      </c>
      <c r="E68" s="21" t="s">
        <v>1382</v>
      </c>
      <c r="F68" s="21">
        <v>19.8</v>
      </c>
      <c r="G68" s="22">
        <v>30.4093567251462</v>
      </c>
      <c r="H68" s="21">
        <v>4.8949999999999996</v>
      </c>
      <c r="I68" s="75" t="s">
        <v>1305</v>
      </c>
      <c r="J68" s="21" t="s">
        <v>550</v>
      </c>
      <c r="K68" s="21" t="s">
        <v>831</v>
      </c>
      <c r="L68" s="21" t="s">
        <v>1066</v>
      </c>
      <c r="M68" s="193">
        <v>40659</v>
      </c>
      <c r="O68" s="21" t="s">
        <v>1404</v>
      </c>
      <c r="P68" s="21" t="s">
        <v>1403</v>
      </c>
      <c r="Q68" s="181">
        <v>40671.236805555556</v>
      </c>
      <c r="R68" s="75" t="s">
        <v>334</v>
      </c>
      <c r="S68" s="21" t="s">
        <v>321</v>
      </c>
      <c r="T68" s="195" t="s">
        <v>320</v>
      </c>
    </row>
    <row r="69" spans="1:21" s="21" customFormat="1" ht="12.75" customHeight="1" x14ac:dyDescent="0.25">
      <c r="G69" s="22"/>
      <c r="I69" s="4"/>
      <c r="M69" s="193"/>
      <c r="Q69" s="153"/>
      <c r="R69" s="4"/>
      <c r="T69" s="192"/>
    </row>
    <row r="70" spans="1:21" s="21" customFormat="1" ht="12.75" customHeight="1" x14ac:dyDescent="0.25">
      <c r="B70" s="154" t="s">
        <v>1402</v>
      </c>
      <c r="G70" s="22"/>
      <c r="I70" s="4"/>
      <c r="M70" s="193"/>
      <c r="Q70" s="153"/>
      <c r="R70" s="4"/>
      <c r="T70" s="192"/>
    </row>
    <row r="71" spans="1:21" s="21" customFormat="1" ht="12.75" customHeight="1" x14ac:dyDescent="0.25">
      <c r="C71" s="194" t="s">
        <v>1401</v>
      </c>
      <c r="G71" s="22"/>
      <c r="I71" s="4"/>
      <c r="M71" s="193"/>
      <c r="Q71" s="153"/>
      <c r="R71" s="4"/>
      <c r="T71" s="192"/>
    </row>
    <row r="72" spans="1:21" ht="12.75" customHeight="1" x14ac:dyDescent="0.2">
      <c r="A72" s="26"/>
      <c r="B72" s="26"/>
      <c r="C72" s="26"/>
      <c r="D72" s="26"/>
      <c r="E72" s="4"/>
      <c r="F72" s="26"/>
      <c r="G72" s="26"/>
      <c r="H72" s="188"/>
      <c r="I72" s="4"/>
      <c r="J72" s="4"/>
      <c r="K72" s="4"/>
      <c r="L72" s="4"/>
      <c r="M72" s="153"/>
      <c r="N72" s="26"/>
      <c r="O72" s="4"/>
      <c r="P72" s="4"/>
      <c r="Q72" s="153"/>
      <c r="R72" s="4"/>
      <c r="S72" s="4"/>
      <c r="T72" s="4"/>
      <c r="U72" s="4"/>
    </row>
    <row r="73" spans="1:21" ht="12.75" customHeight="1" x14ac:dyDescent="0.25">
      <c r="A73" s="26"/>
      <c r="B73" s="26"/>
      <c r="C73" s="189" t="s">
        <v>1400</v>
      </c>
      <c r="D73" s="189"/>
      <c r="E73" s="189"/>
      <c r="F73" s="189"/>
      <c r="G73" s="189"/>
      <c r="H73" s="191"/>
      <c r="I73" s="189"/>
      <c r="J73" s="189"/>
      <c r="K73" s="189"/>
      <c r="L73" s="189" t="s">
        <v>328</v>
      </c>
      <c r="M73" s="190"/>
      <c r="N73" s="189"/>
      <c r="O73" s="4"/>
      <c r="P73" s="4"/>
      <c r="Q73" s="153"/>
      <c r="R73" s="4"/>
      <c r="S73" s="4"/>
      <c r="T73" s="4"/>
      <c r="U73" s="4"/>
    </row>
    <row r="74" spans="1:21" ht="12.75" customHeight="1" x14ac:dyDescent="0.25">
      <c r="A74" s="26"/>
      <c r="B74" s="26"/>
      <c r="C74" s="189"/>
      <c r="D74" s="189"/>
      <c r="E74" s="189"/>
      <c r="F74" s="189"/>
      <c r="G74" s="189"/>
      <c r="H74" s="191"/>
      <c r="I74" s="189"/>
      <c r="J74" s="189"/>
      <c r="K74" s="189"/>
      <c r="L74" s="189"/>
      <c r="M74" s="190"/>
      <c r="N74" s="189"/>
      <c r="O74" s="4"/>
      <c r="P74" s="4"/>
      <c r="Q74" s="153"/>
      <c r="R74" s="4"/>
      <c r="S74" s="4"/>
      <c r="T74" s="4"/>
      <c r="U74" s="4"/>
    </row>
    <row r="75" spans="1:21" ht="12.75" customHeight="1" x14ac:dyDescent="0.25">
      <c r="A75" s="26"/>
      <c r="B75" s="26"/>
      <c r="C75" s="189"/>
      <c r="D75" s="189"/>
      <c r="E75" s="189"/>
      <c r="F75" s="189"/>
      <c r="G75" s="189"/>
      <c r="H75" s="191"/>
      <c r="I75" s="189"/>
      <c r="J75" s="189"/>
      <c r="K75" s="189"/>
      <c r="L75" s="189"/>
      <c r="M75" s="190"/>
      <c r="N75" s="189"/>
      <c r="O75" s="4"/>
      <c r="P75" s="4"/>
      <c r="Q75" s="153"/>
      <c r="R75" s="4"/>
      <c r="S75" s="4"/>
      <c r="T75" s="4"/>
      <c r="U75" s="4"/>
    </row>
    <row r="76" spans="1:21" ht="12.75" customHeight="1" x14ac:dyDescent="0.25">
      <c r="A76" s="26"/>
      <c r="B76" s="26"/>
      <c r="C76" s="189"/>
      <c r="D76" s="189"/>
      <c r="E76" s="189"/>
      <c r="F76" s="189"/>
      <c r="G76" s="189"/>
      <c r="H76" s="191"/>
      <c r="I76" s="189"/>
      <c r="J76" s="189"/>
      <c r="K76" s="189"/>
      <c r="L76" s="189"/>
      <c r="M76" s="190"/>
      <c r="N76" s="189"/>
      <c r="O76" s="4"/>
      <c r="P76" s="4"/>
      <c r="Q76" s="153"/>
      <c r="R76" s="4"/>
      <c r="S76" s="4"/>
      <c r="T76" s="4"/>
      <c r="U76" s="4"/>
    </row>
    <row r="77" spans="1:21" ht="12.75" customHeight="1" x14ac:dyDescent="0.25">
      <c r="A77" s="26"/>
      <c r="B77" s="26"/>
      <c r="C77" s="189"/>
      <c r="D77" s="189"/>
      <c r="E77" s="189"/>
      <c r="F77" s="189"/>
      <c r="G77" s="189"/>
      <c r="H77" s="191"/>
      <c r="I77" s="189"/>
      <c r="J77" s="189"/>
      <c r="K77" s="189"/>
      <c r="L77" s="189"/>
      <c r="M77" s="190"/>
      <c r="N77" s="189"/>
      <c r="O77" s="4"/>
      <c r="P77" s="4"/>
      <c r="Q77" s="153"/>
      <c r="R77" s="4"/>
      <c r="S77" s="4"/>
      <c r="T77" s="4"/>
      <c r="U77" s="4"/>
    </row>
    <row r="78" spans="1:21" ht="12.75" customHeight="1" x14ac:dyDescent="0.25">
      <c r="A78" s="26"/>
      <c r="B78" s="26"/>
      <c r="C78" s="189"/>
      <c r="D78" s="189"/>
      <c r="E78" s="189"/>
      <c r="F78" s="189"/>
      <c r="G78" s="189"/>
      <c r="H78" s="191"/>
      <c r="I78" s="189"/>
      <c r="J78" s="189"/>
      <c r="K78" s="189"/>
      <c r="L78" s="189"/>
      <c r="M78" s="190"/>
      <c r="N78" s="189"/>
      <c r="O78" s="4"/>
      <c r="P78" s="4"/>
      <c r="Q78" s="153"/>
      <c r="R78" s="4"/>
      <c r="S78" s="4"/>
      <c r="T78" s="4"/>
      <c r="U78" s="4"/>
    </row>
    <row r="79" spans="1:21" ht="12.75" customHeight="1" x14ac:dyDescent="0.25">
      <c r="A79" s="26"/>
      <c r="B79" s="26"/>
      <c r="C79" s="189"/>
      <c r="D79" s="189"/>
      <c r="E79" s="189"/>
      <c r="F79" s="189"/>
      <c r="G79" s="189"/>
      <c r="H79" s="191"/>
      <c r="I79" s="189"/>
      <c r="J79" s="189"/>
      <c r="K79" s="189"/>
      <c r="L79" s="189"/>
      <c r="M79" s="190"/>
      <c r="N79" s="189"/>
      <c r="O79" s="4"/>
      <c r="P79" s="4"/>
      <c r="Q79" s="153"/>
      <c r="R79" s="4"/>
      <c r="S79" s="4"/>
      <c r="T79" s="4"/>
      <c r="U79" s="4"/>
    </row>
    <row r="80" spans="1:21" ht="12.75" customHeight="1" x14ac:dyDescent="0.25">
      <c r="A80" s="26"/>
      <c r="B80" s="26"/>
      <c r="C80" s="189"/>
      <c r="D80" s="189"/>
      <c r="E80" s="189"/>
      <c r="F80" s="189"/>
      <c r="G80" s="189"/>
      <c r="H80" s="191"/>
      <c r="I80" s="189"/>
      <c r="J80" s="189"/>
      <c r="K80" s="189"/>
      <c r="L80" s="189"/>
      <c r="M80" s="190"/>
      <c r="N80" s="189"/>
      <c r="O80" s="4"/>
      <c r="P80" s="4"/>
      <c r="Q80" s="153"/>
      <c r="R80" s="4"/>
      <c r="S80" s="4"/>
      <c r="T80" s="4"/>
      <c r="U80" s="4"/>
    </row>
    <row r="81" spans="1:21" ht="12.75" customHeight="1" x14ac:dyDescent="0.25">
      <c r="A81" s="26"/>
      <c r="B81" s="26"/>
      <c r="C81" s="189"/>
      <c r="D81" s="189"/>
      <c r="E81" s="189"/>
      <c r="F81" s="189"/>
      <c r="G81" s="189"/>
      <c r="H81" s="191"/>
      <c r="I81" s="189"/>
      <c r="J81" s="189"/>
      <c r="K81" s="189"/>
      <c r="L81" s="189"/>
      <c r="M81" s="190"/>
      <c r="N81" s="189"/>
      <c r="O81" s="4"/>
      <c r="P81" s="4"/>
      <c r="Q81" s="153"/>
      <c r="R81" s="4"/>
      <c r="S81" s="4"/>
      <c r="T81" s="4"/>
      <c r="U81" s="4"/>
    </row>
    <row r="82" spans="1:21" ht="12.75" customHeight="1" x14ac:dyDescent="0.25">
      <c r="A82" s="26"/>
      <c r="B82" s="26"/>
      <c r="C82" s="189"/>
      <c r="D82" s="189"/>
      <c r="E82" s="189"/>
      <c r="F82" s="189"/>
      <c r="G82" s="189"/>
      <c r="H82" s="191"/>
      <c r="I82" s="189"/>
      <c r="J82" s="189"/>
      <c r="K82" s="189"/>
      <c r="L82" s="189"/>
      <c r="M82" s="190"/>
      <c r="N82" s="189"/>
      <c r="O82" s="4"/>
      <c r="P82" s="4"/>
      <c r="Q82" s="153"/>
      <c r="R82" s="4"/>
      <c r="S82" s="4"/>
      <c r="T82" s="4"/>
      <c r="U82" s="4"/>
    </row>
    <row r="83" spans="1:21" ht="12.75" customHeight="1" x14ac:dyDescent="0.25">
      <c r="A83" s="26"/>
      <c r="B83" s="26"/>
      <c r="C83" s="189"/>
      <c r="D83" s="189"/>
      <c r="E83" s="189"/>
      <c r="F83" s="189"/>
      <c r="G83" s="189"/>
      <c r="H83" s="191"/>
      <c r="I83" s="189"/>
      <c r="J83" s="189"/>
      <c r="K83" s="189"/>
      <c r="L83" s="189"/>
      <c r="M83" s="190"/>
      <c r="N83" s="189"/>
      <c r="O83" s="4"/>
      <c r="P83" s="4"/>
      <c r="Q83" s="153"/>
      <c r="R83" s="4"/>
      <c r="S83" s="4"/>
      <c r="T83" s="4"/>
      <c r="U83" s="4"/>
    </row>
    <row r="84" spans="1:21" ht="12.75" customHeight="1" x14ac:dyDescent="0.25">
      <c r="A84" s="26"/>
      <c r="B84" s="26"/>
      <c r="C84" s="189"/>
      <c r="D84" s="189"/>
      <c r="E84" s="189"/>
      <c r="F84" s="189"/>
      <c r="G84" s="189"/>
      <c r="H84" s="191"/>
      <c r="I84" s="189"/>
      <c r="J84" s="189"/>
      <c r="K84" s="189"/>
      <c r="L84" s="189"/>
      <c r="M84" s="190"/>
      <c r="N84" s="189"/>
      <c r="O84" s="4"/>
      <c r="P84" s="4"/>
      <c r="Q84" s="153"/>
      <c r="R84" s="4"/>
      <c r="S84" s="4"/>
      <c r="T84" s="4"/>
      <c r="U84" s="4"/>
    </row>
    <row r="85" spans="1:21" ht="12.75" customHeight="1" x14ac:dyDescent="0.25">
      <c r="A85" s="26"/>
      <c r="B85" s="26"/>
      <c r="C85" s="189"/>
      <c r="D85" s="189"/>
      <c r="E85" s="189"/>
      <c r="F85" s="189"/>
      <c r="G85" s="189"/>
      <c r="H85" s="191"/>
      <c r="I85" s="189"/>
      <c r="J85" s="189"/>
      <c r="K85" s="189"/>
      <c r="L85" s="189"/>
      <c r="M85" s="190"/>
      <c r="N85" s="189"/>
      <c r="O85" s="4"/>
      <c r="P85" s="4"/>
      <c r="Q85" s="153"/>
      <c r="R85" s="4"/>
      <c r="S85" s="4"/>
      <c r="T85" s="4"/>
      <c r="U85" s="4"/>
    </row>
    <row r="86" spans="1:21" ht="12.75" customHeight="1" x14ac:dyDescent="0.25">
      <c r="A86" s="26"/>
      <c r="B86" s="26"/>
      <c r="C86" s="189"/>
      <c r="D86" s="189"/>
      <c r="E86" s="189"/>
      <c r="F86" s="189"/>
      <c r="G86" s="189"/>
      <c r="H86" s="191"/>
      <c r="I86" s="189"/>
      <c r="J86" s="189"/>
      <c r="K86" s="189"/>
      <c r="L86" s="189"/>
      <c r="M86" s="190"/>
      <c r="N86" s="189"/>
      <c r="O86" s="4"/>
      <c r="P86" s="4"/>
      <c r="Q86" s="153"/>
      <c r="R86" s="4"/>
      <c r="S86" s="4"/>
      <c r="T86" s="4"/>
      <c r="U86" s="4"/>
    </row>
    <row r="87" spans="1:21" ht="12.75" customHeight="1" x14ac:dyDescent="0.25">
      <c r="A87" s="26"/>
      <c r="B87" s="26"/>
      <c r="C87" s="189"/>
      <c r="D87" s="189"/>
      <c r="E87" s="189"/>
      <c r="F87" s="189"/>
      <c r="G87" s="189"/>
      <c r="H87" s="191"/>
      <c r="I87" s="189"/>
      <c r="J87" s="189"/>
      <c r="K87" s="189"/>
      <c r="L87" s="189"/>
      <c r="M87" s="190"/>
      <c r="N87" s="189"/>
      <c r="O87" s="4"/>
      <c r="P87" s="4"/>
      <c r="Q87" s="153"/>
      <c r="R87" s="4"/>
      <c r="S87" s="4"/>
      <c r="T87" s="4"/>
      <c r="U87" s="4"/>
    </row>
    <row r="88" spans="1:21" ht="12.75" customHeight="1" x14ac:dyDescent="0.25">
      <c r="A88" s="26"/>
      <c r="B88" s="26"/>
      <c r="C88" s="189"/>
      <c r="D88" s="189"/>
      <c r="E88" s="189"/>
      <c r="F88" s="189"/>
      <c r="G88" s="189"/>
      <c r="H88" s="191"/>
      <c r="I88" s="189"/>
      <c r="J88" s="189"/>
      <c r="K88" s="189"/>
      <c r="L88" s="189"/>
      <c r="M88" s="190"/>
      <c r="N88" s="189"/>
      <c r="O88" s="4"/>
      <c r="P88" s="4"/>
      <c r="Q88" s="153"/>
      <c r="R88" s="4"/>
      <c r="S88" s="4"/>
      <c r="T88" s="4"/>
      <c r="U88" s="4"/>
    </row>
    <row r="89" spans="1:21" ht="12.75" customHeight="1" x14ac:dyDescent="0.25">
      <c r="A89" s="26"/>
      <c r="B89" s="26"/>
      <c r="C89" s="189"/>
      <c r="D89" s="189"/>
      <c r="E89" s="189"/>
      <c r="F89" s="189"/>
      <c r="G89" s="189"/>
      <c r="H89" s="191"/>
      <c r="I89" s="189"/>
      <c r="J89" s="189"/>
      <c r="K89" s="189"/>
      <c r="L89" s="189"/>
      <c r="M89" s="190"/>
      <c r="N89" s="189"/>
      <c r="O89" s="4"/>
      <c r="P89" s="4"/>
      <c r="Q89" s="153"/>
      <c r="R89" s="4"/>
      <c r="S89" s="4"/>
      <c r="T89" s="4"/>
      <c r="U89" s="4"/>
    </row>
    <row r="90" spans="1:21" ht="12.75" customHeight="1" x14ac:dyDescent="0.25">
      <c r="A90" s="26"/>
      <c r="B90" s="26"/>
      <c r="C90" s="189"/>
      <c r="D90" s="189"/>
      <c r="E90" s="189"/>
      <c r="F90" s="189"/>
      <c r="G90" s="189"/>
      <c r="H90" s="191"/>
      <c r="I90" s="189"/>
      <c r="J90" s="189"/>
      <c r="K90" s="189"/>
      <c r="L90" s="189"/>
      <c r="M90" s="190"/>
      <c r="N90" s="189"/>
      <c r="O90" s="4"/>
      <c r="P90" s="4"/>
      <c r="Q90" s="153"/>
      <c r="R90" s="4"/>
      <c r="S90" s="4"/>
      <c r="T90" s="4"/>
      <c r="U90" s="4"/>
    </row>
    <row r="91" spans="1:21" ht="12.75" customHeight="1" x14ac:dyDescent="0.25">
      <c r="A91" s="26"/>
      <c r="B91" s="26"/>
      <c r="C91" s="189"/>
      <c r="D91" s="189"/>
      <c r="E91" s="189"/>
      <c r="F91" s="189"/>
      <c r="G91" s="189"/>
      <c r="H91" s="191"/>
      <c r="I91" s="189"/>
      <c r="J91" s="189"/>
      <c r="K91" s="189"/>
      <c r="L91" s="189"/>
      <c r="M91" s="190"/>
      <c r="N91" s="189"/>
      <c r="O91" s="4"/>
      <c r="P91" s="4"/>
      <c r="Q91" s="153"/>
      <c r="R91" s="4"/>
      <c r="S91" s="4"/>
      <c r="T91" s="4"/>
      <c r="U91" s="4"/>
    </row>
    <row r="92" spans="1:21" ht="12.75" customHeight="1" x14ac:dyDescent="0.25">
      <c r="A92" s="26"/>
      <c r="B92" s="26"/>
      <c r="C92" s="189"/>
      <c r="D92" s="189"/>
      <c r="E92" s="189"/>
      <c r="F92" s="189"/>
      <c r="G92" s="189"/>
      <c r="H92" s="191"/>
      <c r="I92" s="189"/>
      <c r="J92" s="189"/>
      <c r="K92" s="189"/>
      <c r="L92" s="189"/>
      <c r="M92" s="190"/>
      <c r="N92" s="189"/>
      <c r="O92" s="4"/>
      <c r="P92" s="4"/>
      <c r="Q92" s="153"/>
      <c r="R92" s="4"/>
      <c r="S92" s="4"/>
      <c r="T92" s="4"/>
      <c r="U92" s="4"/>
    </row>
    <row r="93" spans="1:21" ht="12.75" customHeight="1" x14ac:dyDescent="0.25">
      <c r="A93" s="26"/>
      <c r="B93" s="26"/>
      <c r="C93" s="189"/>
      <c r="D93" s="189"/>
      <c r="E93" s="189"/>
      <c r="F93" s="189"/>
      <c r="G93" s="189"/>
      <c r="H93" s="191"/>
      <c r="I93" s="189"/>
      <c r="J93" s="189"/>
      <c r="K93" s="189"/>
      <c r="L93" s="189"/>
      <c r="M93" s="190"/>
      <c r="N93" s="189"/>
      <c r="O93" s="4"/>
      <c r="P93" s="4"/>
      <c r="Q93" s="153"/>
      <c r="R93" s="4"/>
      <c r="S93" s="4"/>
      <c r="T93" s="4"/>
      <c r="U93" s="4"/>
    </row>
    <row r="94" spans="1:21" ht="12.75" customHeight="1" x14ac:dyDescent="0.2">
      <c r="A94" s="26"/>
      <c r="B94" s="26"/>
      <c r="C94" s="26"/>
      <c r="D94" s="26"/>
      <c r="E94" s="4"/>
      <c r="F94" s="26"/>
      <c r="G94" s="26"/>
      <c r="H94" s="188"/>
      <c r="I94" s="4"/>
      <c r="J94" s="4"/>
      <c r="K94" s="4"/>
      <c r="L94" s="4"/>
      <c r="M94" s="153"/>
      <c r="N94" s="26"/>
      <c r="O94" s="4"/>
      <c r="P94" s="4"/>
      <c r="Q94" s="153"/>
      <c r="R94" s="4"/>
      <c r="S94" s="4"/>
      <c r="T94" s="4"/>
      <c r="U94" s="4"/>
    </row>
    <row r="95" spans="1:21" ht="12.75" customHeight="1" x14ac:dyDescent="0.2">
      <c r="A95" s="26"/>
      <c r="B95" s="26"/>
      <c r="C95" s="26"/>
      <c r="D95" s="26"/>
      <c r="E95" s="4"/>
      <c r="F95" s="26"/>
      <c r="G95" s="26"/>
      <c r="H95" s="188"/>
      <c r="I95" s="4"/>
      <c r="J95" s="4"/>
      <c r="K95" s="4"/>
      <c r="L95" s="4"/>
      <c r="M95" s="153"/>
      <c r="N95" s="26"/>
      <c r="O95" s="4"/>
      <c r="P95" s="4"/>
      <c r="Q95" s="153"/>
      <c r="R95" s="4"/>
      <c r="S95" s="4"/>
      <c r="T95" s="4"/>
      <c r="U95" s="4"/>
    </row>
    <row r="96" spans="1:21" ht="12.75" customHeight="1" x14ac:dyDescent="0.2">
      <c r="A96" s="26"/>
      <c r="B96" s="26"/>
      <c r="C96" s="26"/>
      <c r="D96" s="26"/>
      <c r="E96" s="4"/>
      <c r="F96" s="26"/>
      <c r="G96" s="26"/>
      <c r="H96" s="188"/>
      <c r="I96" s="4"/>
      <c r="J96" s="4"/>
      <c r="K96" s="4"/>
      <c r="L96" s="4"/>
      <c r="M96" s="153"/>
      <c r="N96" s="26"/>
      <c r="O96" s="4"/>
      <c r="P96" s="4"/>
      <c r="Q96" s="153"/>
      <c r="R96" s="4"/>
      <c r="S96" s="4"/>
      <c r="T96" s="4"/>
      <c r="U96" s="4"/>
    </row>
    <row r="97" spans="1:21" ht="12.75" customHeight="1" x14ac:dyDescent="0.2">
      <c r="A97" s="26"/>
      <c r="B97" s="26"/>
      <c r="C97" s="26"/>
      <c r="D97" s="26"/>
      <c r="E97" s="4"/>
      <c r="F97" s="26"/>
      <c r="G97" s="26"/>
      <c r="H97" s="188"/>
      <c r="I97" s="4"/>
      <c r="J97" s="4"/>
      <c r="K97" s="4"/>
      <c r="L97" s="4"/>
      <c r="M97" s="153"/>
      <c r="N97" s="26"/>
      <c r="O97" s="4"/>
      <c r="P97" s="4"/>
      <c r="Q97" s="153"/>
      <c r="R97" s="4"/>
      <c r="S97" s="4"/>
      <c r="T97" s="4"/>
      <c r="U97" s="4"/>
    </row>
    <row r="98" spans="1:21" ht="12.75" customHeight="1" x14ac:dyDescent="0.2">
      <c r="A98" s="26"/>
      <c r="B98" s="26"/>
      <c r="C98" s="26"/>
      <c r="D98" s="26"/>
      <c r="E98" s="4"/>
      <c r="F98" s="26"/>
      <c r="G98" s="26"/>
      <c r="H98" s="188"/>
      <c r="I98" s="4"/>
      <c r="J98" s="4"/>
      <c r="K98" s="4"/>
      <c r="L98" s="4"/>
      <c r="M98" s="153"/>
      <c r="N98" s="26"/>
      <c r="O98" s="4"/>
      <c r="P98" s="4"/>
      <c r="Q98" s="153"/>
      <c r="R98" s="4"/>
      <c r="S98" s="4"/>
      <c r="T98" s="4"/>
      <c r="U98" s="4"/>
    </row>
    <row r="99" spans="1:21" ht="12.75" customHeight="1" x14ac:dyDescent="0.2">
      <c r="A99" s="26"/>
      <c r="B99" s="26"/>
      <c r="C99" s="26"/>
      <c r="D99" s="26"/>
      <c r="E99" s="4"/>
      <c r="F99" s="26"/>
      <c r="G99" s="26"/>
      <c r="H99" s="188"/>
      <c r="I99" s="4"/>
      <c r="J99" s="4"/>
      <c r="K99" s="4"/>
      <c r="L99" s="4"/>
      <c r="M99" s="153"/>
      <c r="N99" s="26"/>
      <c r="O99" s="4"/>
      <c r="P99" s="4"/>
      <c r="Q99" s="153"/>
      <c r="R99" s="4"/>
      <c r="S99" s="4"/>
      <c r="T99" s="4"/>
      <c r="U99" s="4"/>
    </row>
    <row r="100" spans="1:21" ht="12.75" customHeight="1" x14ac:dyDescent="0.2">
      <c r="A100" s="26"/>
      <c r="B100" s="26"/>
      <c r="C100" s="26"/>
      <c r="D100" s="26"/>
      <c r="E100" s="4"/>
      <c r="F100" s="26"/>
      <c r="G100" s="26"/>
      <c r="H100" s="188"/>
      <c r="I100" s="4"/>
      <c r="J100" s="4"/>
      <c r="K100" s="4"/>
      <c r="L100" s="4"/>
      <c r="M100" s="153"/>
      <c r="N100" s="26"/>
      <c r="O100" s="4"/>
      <c r="P100" s="4"/>
      <c r="Q100" s="153"/>
      <c r="R100" s="4"/>
      <c r="S100" s="4"/>
      <c r="T100" s="4"/>
      <c r="U100" s="4"/>
    </row>
    <row r="101" spans="1:21" ht="12.75" customHeight="1" x14ac:dyDescent="0.2">
      <c r="A101" s="26"/>
      <c r="B101" s="26"/>
      <c r="C101" s="26"/>
      <c r="D101" s="26"/>
      <c r="E101" s="4"/>
      <c r="F101" s="26"/>
      <c r="G101" s="26"/>
      <c r="H101" s="188"/>
      <c r="I101" s="4"/>
      <c r="J101" s="4"/>
      <c r="K101" s="4"/>
      <c r="L101" s="4"/>
      <c r="M101" s="153"/>
      <c r="N101" s="26"/>
      <c r="O101" s="4"/>
      <c r="P101" s="4"/>
      <c r="Q101" s="153"/>
      <c r="R101" s="4"/>
      <c r="S101" s="4"/>
      <c r="T101" s="4"/>
      <c r="U101" s="4"/>
    </row>
    <row r="102" spans="1:21" ht="12.75" customHeight="1" x14ac:dyDescent="0.2">
      <c r="A102" s="26"/>
      <c r="B102" s="26"/>
      <c r="C102" s="26"/>
      <c r="D102" s="26"/>
      <c r="E102" s="4"/>
      <c r="F102" s="26"/>
      <c r="G102" s="26"/>
      <c r="H102" s="188"/>
      <c r="I102" s="4"/>
      <c r="J102" s="4"/>
      <c r="K102" s="4"/>
      <c r="L102" s="4"/>
      <c r="M102" s="153"/>
      <c r="N102" s="26"/>
      <c r="O102" s="4"/>
      <c r="P102" s="4"/>
      <c r="Q102" s="153"/>
      <c r="R102" s="4"/>
      <c r="S102" s="4"/>
      <c r="T102" s="4"/>
      <c r="U102" s="4"/>
    </row>
    <row r="103" spans="1:21" ht="12.75" customHeight="1" x14ac:dyDescent="0.2">
      <c r="A103" s="26"/>
      <c r="B103" s="26"/>
      <c r="C103" s="26"/>
      <c r="D103" s="26"/>
      <c r="E103" s="4"/>
      <c r="F103" s="26"/>
      <c r="G103" s="26"/>
      <c r="H103" s="188"/>
      <c r="I103" s="4"/>
      <c r="J103" s="4"/>
      <c r="K103" s="4"/>
      <c r="L103" s="4"/>
      <c r="M103" s="153"/>
      <c r="N103" s="26"/>
      <c r="O103" s="4"/>
      <c r="P103" s="4"/>
      <c r="Q103" s="153"/>
      <c r="R103" s="4"/>
      <c r="S103" s="4"/>
      <c r="T103" s="4"/>
      <c r="U103" s="4"/>
    </row>
    <row r="104" spans="1:21" ht="12.75" customHeight="1" x14ac:dyDescent="0.2">
      <c r="A104" s="26"/>
      <c r="B104" s="26"/>
      <c r="C104" s="26"/>
      <c r="D104" s="26"/>
      <c r="E104" s="4"/>
      <c r="F104" s="26"/>
      <c r="G104" s="26"/>
      <c r="H104" s="188"/>
      <c r="I104" s="4"/>
      <c r="J104" s="4"/>
      <c r="K104" s="4"/>
      <c r="L104" s="4"/>
      <c r="M104" s="153"/>
      <c r="N104" s="26"/>
      <c r="O104" s="4"/>
      <c r="P104" s="4"/>
      <c r="Q104" s="153"/>
      <c r="R104" s="4"/>
      <c r="S104" s="4"/>
      <c r="T104" s="4"/>
      <c r="U104" s="4"/>
    </row>
    <row r="105" spans="1:21" ht="12.75" customHeight="1" x14ac:dyDescent="0.2">
      <c r="A105" s="26"/>
      <c r="B105" s="26"/>
      <c r="C105" s="26"/>
      <c r="D105" s="26"/>
      <c r="E105" s="4"/>
      <c r="F105" s="26"/>
      <c r="G105" s="26"/>
      <c r="H105" s="188"/>
      <c r="I105" s="4"/>
      <c r="J105" s="4"/>
      <c r="K105" s="4"/>
      <c r="L105" s="4"/>
      <c r="M105" s="153"/>
      <c r="N105" s="26"/>
      <c r="O105" s="4"/>
      <c r="P105" s="4"/>
      <c r="Q105" s="153"/>
      <c r="R105" s="4"/>
      <c r="S105" s="4"/>
      <c r="T105" s="4"/>
      <c r="U105" s="4"/>
    </row>
    <row r="106" spans="1:21" ht="12.75" customHeight="1" x14ac:dyDescent="0.2">
      <c r="A106" s="26"/>
      <c r="B106" s="26"/>
      <c r="C106" s="26"/>
      <c r="D106" s="26"/>
      <c r="E106" s="4"/>
      <c r="F106" s="26"/>
      <c r="G106" s="26"/>
      <c r="H106" s="188"/>
      <c r="I106" s="4"/>
      <c r="J106" s="4"/>
      <c r="K106" s="4"/>
      <c r="L106" s="4"/>
      <c r="M106" s="153"/>
      <c r="N106" s="26"/>
      <c r="O106" s="4"/>
      <c r="P106" s="4"/>
      <c r="Q106" s="153"/>
      <c r="R106" s="4"/>
      <c r="S106" s="4"/>
      <c r="T106" s="4"/>
      <c r="U106" s="4"/>
    </row>
    <row r="107" spans="1:21" ht="12.75" customHeight="1" x14ac:dyDescent="0.2">
      <c r="A107" s="26"/>
      <c r="B107" s="26"/>
      <c r="C107" s="26"/>
      <c r="D107" s="26"/>
      <c r="E107" s="4"/>
      <c r="F107" s="26"/>
      <c r="G107" s="26"/>
      <c r="H107" s="188"/>
      <c r="I107" s="4"/>
      <c r="J107" s="4"/>
      <c r="K107" s="4"/>
      <c r="L107" s="4"/>
      <c r="M107" s="153"/>
      <c r="N107" s="26"/>
      <c r="O107" s="4"/>
      <c r="P107" s="4"/>
      <c r="Q107" s="153"/>
      <c r="R107" s="4"/>
      <c r="S107" s="4"/>
      <c r="T107" s="4"/>
      <c r="U107" s="4"/>
    </row>
    <row r="108" spans="1:21" x14ac:dyDescent="0.2">
      <c r="A108" s="26"/>
      <c r="B108" s="26"/>
      <c r="C108" s="26"/>
      <c r="D108" s="26"/>
      <c r="E108" s="4"/>
      <c r="F108" s="26"/>
      <c r="G108" s="26"/>
      <c r="H108" s="188"/>
      <c r="I108" s="4"/>
      <c r="J108" s="4"/>
      <c r="K108" s="4"/>
      <c r="L108" s="4"/>
      <c r="M108" s="153"/>
      <c r="N108" s="26"/>
      <c r="O108" s="4"/>
      <c r="P108" s="4"/>
      <c r="Q108" s="153"/>
      <c r="R108" s="4"/>
      <c r="S108" s="4"/>
      <c r="T108" s="4"/>
      <c r="U108" s="4"/>
    </row>
    <row r="109" spans="1:21" x14ac:dyDescent="0.2">
      <c r="A109" s="26"/>
      <c r="B109" s="26"/>
      <c r="C109" s="26"/>
      <c r="D109" s="26"/>
      <c r="E109" s="4"/>
      <c r="F109" s="26"/>
      <c r="G109" s="26"/>
      <c r="H109" s="188"/>
      <c r="I109" s="4"/>
      <c r="J109" s="4"/>
      <c r="K109" s="4"/>
      <c r="L109" s="4"/>
      <c r="M109" s="153"/>
      <c r="N109" s="26"/>
      <c r="O109" s="4"/>
      <c r="P109" s="4"/>
      <c r="Q109" s="153"/>
      <c r="R109" s="4"/>
      <c r="S109" s="4"/>
      <c r="T109" s="4"/>
      <c r="U109" s="4"/>
    </row>
    <row r="110" spans="1:21" x14ac:dyDescent="0.2">
      <c r="A110" s="26"/>
      <c r="B110" s="26"/>
      <c r="C110" s="26"/>
      <c r="D110" s="26"/>
      <c r="E110" s="4"/>
      <c r="F110" s="26"/>
      <c r="G110" s="26"/>
      <c r="H110" s="188"/>
      <c r="I110" s="4"/>
      <c r="J110" s="4"/>
      <c r="K110" s="4"/>
      <c r="L110" s="4"/>
      <c r="M110" s="153"/>
      <c r="N110" s="26"/>
      <c r="O110" s="4"/>
      <c r="P110" s="4"/>
      <c r="Q110" s="153"/>
      <c r="R110" s="4"/>
      <c r="S110" s="4"/>
      <c r="T110" s="4"/>
      <c r="U110" s="4"/>
    </row>
    <row r="111" spans="1:21" x14ac:dyDescent="0.2">
      <c r="A111" s="26"/>
      <c r="B111" s="26"/>
      <c r="C111" s="26"/>
      <c r="D111" s="26"/>
      <c r="E111" s="4"/>
      <c r="F111" s="26"/>
      <c r="G111" s="26"/>
      <c r="H111" s="188"/>
      <c r="I111" s="4"/>
      <c r="J111" s="4"/>
      <c r="K111" s="4"/>
      <c r="L111" s="4"/>
      <c r="M111" s="153"/>
      <c r="N111" s="26"/>
      <c r="O111" s="4"/>
      <c r="P111" s="4"/>
      <c r="Q111" s="153"/>
      <c r="R111" s="4"/>
      <c r="S111" s="4"/>
      <c r="T111" s="4"/>
      <c r="U111" s="4"/>
    </row>
    <row r="112" spans="1:21" x14ac:dyDescent="0.2">
      <c r="A112" s="26"/>
      <c r="B112" s="26"/>
      <c r="C112" s="26"/>
      <c r="D112" s="26"/>
      <c r="E112" s="4"/>
      <c r="F112" s="26"/>
      <c r="G112" s="26"/>
      <c r="H112" s="188"/>
      <c r="I112" s="4"/>
      <c r="J112" s="4"/>
      <c r="K112" s="4"/>
      <c r="L112" s="4"/>
      <c r="M112" s="153"/>
      <c r="N112" s="26"/>
      <c r="O112" s="4"/>
      <c r="P112" s="4"/>
      <c r="Q112" s="153"/>
      <c r="R112" s="4"/>
      <c r="S112" s="4"/>
      <c r="T112" s="4"/>
      <c r="U112" s="4"/>
    </row>
    <row r="113" spans="1:21" x14ac:dyDescent="0.2">
      <c r="A113" s="26"/>
      <c r="B113" s="26"/>
      <c r="C113" s="26"/>
      <c r="D113" s="26"/>
      <c r="E113" s="4"/>
      <c r="F113" s="26"/>
      <c r="G113" s="26"/>
      <c r="H113" s="188"/>
      <c r="I113" s="4"/>
      <c r="J113" s="4"/>
      <c r="K113" s="4"/>
      <c r="L113" s="4"/>
      <c r="M113" s="153"/>
      <c r="N113" s="26"/>
      <c r="O113" s="4"/>
      <c r="P113" s="4"/>
      <c r="Q113" s="153"/>
      <c r="R113" s="4"/>
      <c r="S113" s="4"/>
      <c r="T113" s="4"/>
      <c r="U113" s="4"/>
    </row>
  </sheetData>
  <printOptions gridLines="1"/>
  <pageMargins left="0.75" right="0.75" top="1" bottom="1" header="0.5" footer="0.5"/>
  <pageSetup orientation="landscape" horizontalDpi="300" verticalDpi="300" r:id="rId1"/>
  <headerFooter alignWithMargins="0">
    <oddHeader>&amp;C612 - &amp;"Arial,Italic"Anaxipha n.sp. A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topLeftCell="A11" zoomScaleNormal="100" zoomScaleSheetLayoutView="100" workbookViewId="0">
      <selection activeCell="N40" sqref="N40"/>
    </sheetView>
  </sheetViews>
  <sheetFormatPr defaultColWidth="8.85546875" defaultRowHeight="12.75" x14ac:dyDescent="0.2"/>
  <cols>
    <col min="1" max="1" width="6" bestFit="1" customWidth="1"/>
    <col min="2" max="2" width="6.42578125" customWidth="1"/>
    <col min="3" max="3" width="9.28515625" bestFit="1" customWidth="1"/>
    <col min="4" max="4" width="6.85546875" customWidth="1"/>
    <col min="5" max="5" width="5.42578125" bestFit="1" customWidth="1"/>
    <col min="6" max="6" width="7" customWidth="1"/>
    <col min="7" max="7" width="6.140625" customWidth="1"/>
    <col min="8" max="8" width="5.28515625" bestFit="1" customWidth="1"/>
    <col min="9" max="9" width="6.140625" bestFit="1" customWidth="1"/>
    <col min="10" max="10" width="7.140625" customWidth="1"/>
    <col min="11" max="11" width="22.42578125" customWidth="1"/>
    <col min="12" max="12" width="10.140625" style="175" customWidth="1"/>
    <col min="13" max="13" width="5.85546875" customWidth="1"/>
    <col min="14" max="14" width="18.42578125" customWidth="1"/>
    <col min="15" max="15" width="5.7109375" customWidth="1"/>
    <col min="16" max="16" width="11.42578125" style="175" customWidth="1"/>
    <col min="17" max="17" width="15.140625" customWidth="1"/>
    <col min="18" max="18" width="12.140625" customWidth="1"/>
    <col min="19" max="19" width="10.42578125" customWidth="1"/>
  </cols>
  <sheetData>
    <row r="1" spans="1:35" ht="1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137</v>
      </c>
      <c r="H1" s="1" t="s">
        <v>138</v>
      </c>
      <c r="I1" s="1" t="s">
        <v>6</v>
      </c>
      <c r="J1" s="1" t="s">
        <v>7</v>
      </c>
      <c r="K1" s="1" t="s">
        <v>8</v>
      </c>
      <c r="L1" s="183" t="s">
        <v>9</v>
      </c>
      <c r="M1" s="1" t="s">
        <v>10</v>
      </c>
      <c r="N1" s="1" t="s">
        <v>11</v>
      </c>
      <c r="O1" s="1" t="s">
        <v>12</v>
      </c>
      <c r="P1" s="183" t="s">
        <v>13</v>
      </c>
      <c r="Q1" s="1" t="s">
        <v>14</v>
      </c>
      <c r="R1" s="1" t="s">
        <v>15</v>
      </c>
      <c r="S1" s="5" t="s">
        <v>324</v>
      </c>
    </row>
    <row r="2" spans="1:35" ht="12.75" customHeight="1" x14ac:dyDescent="0.2">
      <c r="A2" s="2">
        <v>1963</v>
      </c>
      <c r="B2" s="2">
        <v>37</v>
      </c>
      <c r="C2" s="2">
        <v>619</v>
      </c>
      <c r="D2" s="2">
        <v>2</v>
      </c>
      <c r="E2" s="75" t="s">
        <v>16</v>
      </c>
      <c r="F2" s="2">
        <v>21.5</v>
      </c>
      <c r="G2" s="2">
        <v>34.520000000000003</v>
      </c>
      <c r="H2" s="2">
        <v>5.8</v>
      </c>
      <c r="I2" s="75" t="s">
        <v>550</v>
      </c>
      <c r="J2" s="75" t="s">
        <v>748</v>
      </c>
      <c r="K2" s="75" t="s">
        <v>747</v>
      </c>
      <c r="L2" s="181">
        <v>23126</v>
      </c>
      <c r="M2" s="2">
        <v>3</v>
      </c>
      <c r="N2" s="75" t="s">
        <v>1492</v>
      </c>
      <c r="O2" s="75" t="s">
        <v>21</v>
      </c>
      <c r="P2" s="181">
        <v>23126</v>
      </c>
      <c r="Q2" s="75" t="s">
        <v>1495</v>
      </c>
      <c r="R2" s="75" t="s">
        <v>26</v>
      </c>
      <c r="S2" s="74" t="s">
        <v>1487</v>
      </c>
    </row>
    <row r="3" spans="1:35" ht="12.75" customHeight="1" x14ac:dyDescent="0.2">
      <c r="A3" s="2">
        <v>1964</v>
      </c>
      <c r="B3" s="2">
        <v>109</v>
      </c>
      <c r="C3" s="2">
        <v>619</v>
      </c>
      <c r="D3" s="2">
        <v>3</v>
      </c>
      <c r="E3" s="75" t="s">
        <v>16</v>
      </c>
      <c r="F3" s="2">
        <v>27</v>
      </c>
      <c r="G3" s="2">
        <v>49.4</v>
      </c>
      <c r="H3" s="2">
        <v>7.2</v>
      </c>
      <c r="I3" s="75" t="s">
        <v>550</v>
      </c>
      <c r="J3" s="75" t="s">
        <v>748</v>
      </c>
      <c r="K3" s="75" t="s">
        <v>747</v>
      </c>
      <c r="L3" s="181">
        <v>23548</v>
      </c>
      <c r="M3" s="2">
        <v>1</v>
      </c>
      <c r="N3" s="75" t="s">
        <v>1492</v>
      </c>
      <c r="O3" s="75" t="s">
        <v>21</v>
      </c>
      <c r="P3" s="181">
        <v>23548</v>
      </c>
      <c r="Q3" s="75" t="s">
        <v>1494</v>
      </c>
      <c r="R3" s="75" t="s">
        <v>26</v>
      </c>
      <c r="S3" s="74" t="s">
        <v>1487</v>
      </c>
    </row>
    <row r="4" spans="1:35" ht="12.75" customHeight="1" x14ac:dyDescent="0.2">
      <c r="A4" s="2">
        <v>1964</v>
      </c>
      <c r="B4" s="2">
        <v>110</v>
      </c>
      <c r="C4" s="2">
        <v>619</v>
      </c>
      <c r="D4" s="2">
        <v>4</v>
      </c>
      <c r="E4" s="75" t="s">
        <v>16</v>
      </c>
      <c r="F4" s="2">
        <v>27</v>
      </c>
      <c r="G4" s="2">
        <v>53.6</v>
      </c>
      <c r="H4" s="2">
        <v>7.2</v>
      </c>
      <c r="I4" s="75" t="s">
        <v>550</v>
      </c>
      <c r="J4" s="75" t="s">
        <v>748</v>
      </c>
      <c r="K4" s="75" t="s">
        <v>747</v>
      </c>
      <c r="L4" s="181">
        <v>23548</v>
      </c>
      <c r="M4" s="2">
        <v>1</v>
      </c>
      <c r="N4" s="75" t="s">
        <v>1492</v>
      </c>
      <c r="O4" s="75" t="s">
        <v>21</v>
      </c>
      <c r="P4" s="181">
        <v>23548</v>
      </c>
      <c r="Q4" s="75" t="s">
        <v>1494</v>
      </c>
      <c r="R4" s="75" t="s">
        <v>26</v>
      </c>
      <c r="S4" s="74" t="s">
        <v>1487</v>
      </c>
    </row>
    <row r="5" spans="1:35" ht="12.75" customHeight="1" x14ac:dyDescent="0.2">
      <c r="A5" s="2">
        <v>1964</v>
      </c>
      <c r="B5" s="2">
        <v>111</v>
      </c>
      <c r="C5" s="2">
        <v>619</v>
      </c>
      <c r="D5" s="2">
        <v>5</v>
      </c>
      <c r="E5" s="75" t="s">
        <v>16</v>
      </c>
      <c r="F5" s="2">
        <v>27</v>
      </c>
      <c r="G5" s="2">
        <v>51.2</v>
      </c>
      <c r="H5" s="2">
        <v>7.3</v>
      </c>
      <c r="I5" s="75" t="s">
        <v>550</v>
      </c>
      <c r="J5" s="75" t="s">
        <v>748</v>
      </c>
      <c r="K5" s="75" t="s">
        <v>747</v>
      </c>
      <c r="L5" s="181">
        <v>23548</v>
      </c>
      <c r="M5" s="2">
        <v>1</v>
      </c>
      <c r="N5" s="75" t="s">
        <v>1492</v>
      </c>
      <c r="O5" s="75" t="s">
        <v>21</v>
      </c>
      <c r="P5" s="181">
        <v>23548</v>
      </c>
      <c r="Q5" s="75" t="s">
        <v>1493</v>
      </c>
      <c r="R5" s="75" t="s">
        <v>26</v>
      </c>
      <c r="S5" s="74" t="s">
        <v>1487</v>
      </c>
    </row>
    <row r="6" spans="1:35" ht="12.75" customHeight="1" x14ac:dyDescent="0.2">
      <c r="A6" s="2">
        <v>1965</v>
      </c>
      <c r="B6" s="2">
        <v>97</v>
      </c>
      <c r="C6" s="2">
        <v>619</v>
      </c>
      <c r="D6" s="2">
        <v>6</v>
      </c>
      <c r="E6" s="75" t="s">
        <v>16</v>
      </c>
      <c r="F6" s="2">
        <v>21.9</v>
      </c>
      <c r="G6" s="2">
        <v>36.200000000000003</v>
      </c>
      <c r="H6" s="2">
        <v>6</v>
      </c>
      <c r="I6" s="75" t="s">
        <v>550</v>
      </c>
      <c r="J6" s="75" t="s">
        <v>748</v>
      </c>
      <c r="K6" s="75" t="s">
        <v>747</v>
      </c>
      <c r="L6" s="181">
        <v>23926</v>
      </c>
      <c r="M6" s="2">
        <v>2</v>
      </c>
      <c r="N6" s="75" t="s">
        <v>1492</v>
      </c>
      <c r="O6" s="75" t="s">
        <v>21</v>
      </c>
      <c r="P6" s="181">
        <v>23926</v>
      </c>
      <c r="Q6" s="75" t="s">
        <v>1491</v>
      </c>
      <c r="R6" s="75" t="s">
        <v>1490</v>
      </c>
      <c r="S6" s="74" t="s">
        <v>1487</v>
      </c>
    </row>
    <row r="7" spans="1:35" ht="12.75" customHeight="1" x14ac:dyDescent="0.2">
      <c r="A7" s="2">
        <v>1958</v>
      </c>
      <c r="B7" s="2">
        <v>97</v>
      </c>
      <c r="C7" s="2">
        <v>619</v>
      </c>
      <c r="D7" s="2">
        <v>1</v>
      </c>
      <c r="E7" s="75" t="s">
        <v>16</v>
      </c>
      <c r="F7" s="2">
        <v>26</v>
      </c>
      <c r="G7" s="2">
        <v>44.2</v>
      </c>
      <c r="H7" s="2">
        <v>7.2</v>
      </c>
      <c r="I7" s="75" t="s">
        <v>550</v>
      </c>
      <c r="J7" s="75" t="s">
        <v>748</v>
      </c>
      <c r="K7" s="75" t="s">
        <v>747</v>
      </c>
      <c r="L7" s="181">
        <v>21417</v>
      </c>
      <c r="M7" s="2">
        <v>4</v>
      </c>
      <c r="N7" s="75" t="s">
        <v>1489</v>
      </c>
      <c r="O7" s="75" t="s">
        <v>21</v>
      </c>
      <c r="P7" s="181">
        <v>21430</v>
      </c>
      <c r="Q7" s="75" t="s">
        <v>1488</v>
      </c>
      <c r="R7" s="75" t="s">
        <v>1360</v>
      </c>
      <c r="S7" s="74" t="s">
        <v>1487</v>
      </c>
    </row>
    <row r="8" spans="1:35" s="21" customFormat="1" ht="15" x14ac:dyDescent="0.25">
      <c r="A8" s="21">
        <v>2011</v>
      </c>
      <c r="B8" s="21" t="s">
        <v>1486</v>
      </c>
      <c r="C8" s="21">
        <v>619</v>
      </c>
      <c r="D8" s="21" t="s">
        <v>1484</v>
      </c>
      <c r="E8" s="21" t="s">
        <v>27</v>
      </c>
      <c r="F8" s="21">
        <v>27.4</v>
      </c>
      <c r="G8" s="22">
        <v>56.338028169014088</v>
      </c>
      <c r="H8" s="21">
        <v>7.4130000000000003</v>
      </c>
      <c r="I8" s="21" t="s">
        <v>550</v>
      </c>
      <c r="J8" s="21" t="s">
        <v>748</v>
      </c>
      <c r="K8" s="21" t="s">
        <v>1483</v>
      </c>
      <c r="L8" s="23">
        <v>40697</v>
      </c>
      <c r="O8" s="200" t="s">
        <v>745</v>
      </c>
      <c r="P8" s="181">
        <v>40702.851388888892</v>
      </c>
      <c r="Q8" s="75" t="s">
        <v>334</v>
      </c>
      <c r="R8" s="21" t="s">
        <v>321</v>
      </c>
      <c r="S8" s="21" t="s">
        <v>1061</v>
      </c>
      <c r="AD8" s="22"/>
      <c r="AG8" s="24"/>
      <c r="AH8" s="25"/>
      <c r="AI8" s="25"/>
    </row>
    <row r="9" spans="1:35" s="21" customFormat="1" ht="15" x14ac:dyDescent="0.25">
      <c r="A9" s="21">
        <v>2011</v>
      </c>
      <c r="B9" s="21" t="s">
        <v>1485</v>
      </c>
      <c r="C9" s="21">
        <v>619</v>
      </c>
      <c r="D9" s="21" t="s">
        <v>1484</v>
      </c>
      <c r="E9" s="21" t="s">
        <v>30</v>
      </c>
      <c r="F9" s="21">
        <v>27.9</v>
      </c>
      <c r="G9" s="22">
        <v>55.555555555555557</v>
      </c>
      <c r="H9" s="21">
        <v>7.4269999999999996</v>
      </c>
      <c r="I9" s="21" t="s">
        <v>550</v>
      </c>
      <c r="J9" s="21" t="s">
        <v>748</v>
      </c>
      <c r="K9" s="21" t="s">
        <v>1483</v>
      </c>
      <c r="L9" s="23">
        <v>40697</v>
      </c>
      <c r="O9" s="200" t="s">
        <v>745</v>
      </c>
      <c r="P9" s="181">
        <v>40702.879861111112</v>
      </c>
      <c r="Q9" s="75" t="s">
        <v>334</v>
      </c>
      <c r="R9" s="21" t="s">
        <v>321</v>
      </c>
      <c r="S9" s="21" t="s">
        <v>1061</v>
      </c>
      <c r="AD9" s="22"/>
      <c r="AG9" s="24"/>
      <c r="AH9" s="25"/>
      <c r="AI9" s="25"/>
    </row>
    <row r="10" spans="1:35" s="21" customFormat="1" ht="15" x14ac:dyDescent="0.25">
      <c r="G10" s="22"/>
      <c r="L10" s="23"/>
      <c r="O10" s="200"/>
      <c r="P10" s="153"/>
      <c r="Q10" s="4"/>
      <c r="AD10" s="22"/>
      <c r="AG10" s="24"/>
      <c r="AH10" s="25"/>
      <c r="AI10" s="25"/>
    </row>
    <row r="11" spans="1:35" s="21" customFormat="1" ht="15.75" x14ac:dyDescent="0.25">
      <c r="D11" s="16" t="s">
        <v>327</v>
      </c>
      <c r="E11"/>
      <c r="F11"/>
      <c r="G11"/>
      <c r="H11"/>
      <c r="I11"/>
      <c r="J11"/>
      <c r="K11"/>
      <c r="L11"/>
      <c r="M11" s="176" t="s">
        <v>328</v>
      </c>
      <c r="O11" s="200"/>
      <c r="P11" s="153"/>
      <c r="Q11" s="4"/>
      <c r="AD11" s="22"/>
      <c r="AG11" s="24"/>
      <c r="AH11" s="25"/>
      <c r="AI11" s="25"/>
    </row>
    <row r="12" spans="1:35" s="21" customFormat="1" ht="15" x14ac:dyDescent="0.25">
      <c r="G12" s="22"/>
      <c r="L12" s="23"/>
      <c r="O12" s="200"/>
      <c r="P12" s="153"/>
      <c r="Q12" s="4"/>
      <c r="AD12" s="22"/>
      <c r="AG12" s="24"/>
      <c r="AH12" s="25"/>
      <c r="AI12" s="25"/>
    </row>
    <row r="13" spans="1:35" s="21" customFormat="1" ht="15" x14ac:dyDescent="0.25">
      <c r="G13" s="22"/>
      <c r="L13" s="23"/>
      <c r="O13" s="200"/>
      <c r="P13" s="153"/>
      <c r="Q13" s="4"/>
      <c r="AD13" s="22"/>
      <c r="AG13" s="24"/>
      <c r="AH13" s="25"/>
      <c r="AI13" s="25"/>
    </row>
    <row r="14" spans="1:35" s="21" customFormat="1" ht="15" x14ac:dyDescent="0.25">
      <c r="G14" s="22"/>
      <c r="L14" s="23"/>
      <c r="O14" s="200"/>
      <c r="P14" s="153"/>
      <c r="Q14" s="4"/>
      <c r="AD14" s="22"/>
      <c r="AG14" s="24"/>
      <c r="AH14" s="25"/>
      <c r="AI14" s="25"/>
    </row>
    <row r="17" spans="3:16" s="197" customFormat="1" ht="15.75" x14ac:dyDescent="0.25">
      <c r="C17" s="199" t="s">
        <v>1400</v>
      </c>
      <c r="L17" s="199" t="s">
        <v>328</v>
      </c>
      <c r="P17" s="198"/>
    </row>
  </sheetData>
  <printOptions gridLines="1"/>
  <pageMargins left="0.42" right="0.21" top="1" bottom="1" header="0.5" footer="0.5"/>
  <pageSetup scale="80" orientation="landscape" r:id="rId1"/>
  <headerFooter alignWithMargins="0">
    <oddHeader>&amp;C619 -&amp;"Arial,Italic" Anaxipha imitator Songs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0"/>
  <sheetViews>
    <sheetView topLeftCell="J22" workbookViewId="0">
      <selection activeCell="P52" sqref="P52:P53"/>
    </sheetView>
  </sheetViews>
  <sheetFormatPr defaultColWidth="12.5703125" defaultRowHeight="15.75" x14ac:dyDescent="0.25"/>
  <cols>
    <col min="1" max="1" width="12.5703125" style="66"/>
    <col min="2" max="2" width="18.5703125" style="66" customWidth="1"/>
    <col min="3" max="3" width="14.140625" style="66" customWidth="1"/>
    <col min="4" max="16384" width="12.5703125" style="66"/>
  </cols>
  <sheetData>
    <row r="1" spans="1:22" ht="31.5" x14ac:dyDescent="0.25">
      <c r="A1" s="213" t="s">
        <v>1554</v>
      </c>
      <c r="B1" s="213" t="s">
        <v>1553</v>
      </c>
      <c r="C1" s="213" t="s">
        <v>1552</v>
      </c>
      <c r="D1" s="213" t="s">
        <v>1551</v>
      </c>
      <c r="E1" s="213" t="s">
        <v>1550</v>
      </c>
      <c r="F1" s="213" t="s">
        <v>1549</v>
      </c>
      <c r="G1" s="213" t="s">
        <v>1548</v>
      </c>
      <c r="H1" s="213" t="s">
        <v>7</v>
      </c>
      <c r="I1" s="213" t="s">
        <v>1547</v>
      </c>
      <c r="J1" s="213" t="s">
        <v>1546</v>
      </c>
      <c r="K1" s="213" t="s">
        <v>1545</v>
      </c>
      <c r="L1" s="213" t="s">
        <v>1544</v>
      </c>
      <c r="M1" s="213" t="s">
        <v>1543</v>
      </c>
      <c r="N1" s="213" t="s">
        <v>1542</v>
      </c>
      <c r="O1" s="213" t="s">
        <v>1541</v>
      </c>
      <c r="P1" s="213" t="s">
        <v>1540</v>
      </c>
      <c r="Q1" s="214" t="s">
        <v>1539</v>
      </c>
      <c r="R1" s="213" t="s">
        <v>1538</v>
      </c>
      <c r="S1" s="210" t="s">
        <v>1537</v>
      </c>
      <c r="T1" s="212" t="s">
        <v>1536</v>
      </c>
      <c r="U1" s="211" t="s">
        <v>1535</v>
      </c>
      <c r="V1" s="210" t="s">
        <v>1534</v>
      </c>
    </row>
    <row r="2" spans="1:22" x14ac:dyDescent="0.25">
      <c r="A2" s="66" t="s">
        <v>1533</v>
      </c>
      <c r="B2" s="209">
        <v>41256.972222222219</v>
      </c>
      <c r="C2" s="66">
        <v>18</v>
      </c>
      <c r="D2" s="66" t="s">
        <v>869</v>
      </c>
      <c r="E2" s="66" t="s">
        <v>1514</v>
      </c>
      <c r="F2" s="66" t="s">
        <v>1513</v>
      </c>
      <c r="G2" s="66" t="s">
        <v>550</v>
      </c>
      <c r="H2" s="208" t="s">
        <v>1051</v>
      </c>
      <c r="I2" s="66" t="s">
        <v>1512</v>
      </c>
      <c r="J2" s="208">
        <v>25.850845</v>
      </c>
      <c r="K2" s="208">
        <v>-80.988997999999995</v>
      </c>
      <c r="L2" s="66" t="s">
        <v>1511</v>
      </c>
      <c r="M2" s="208" t="s">
        <v>1510</v>
      </c>
      <c r="N2" s="87" t="s">
        <v>1509</v>
      </c>
      <c r="O2" s="66">
        <v>2.4489999999999998</v>
      </c>
      <c r="P2" s="66">
        <v>8</v>
      </c>
      <c r="Q2" s="207">
        <f t="shared" ref="Q2:Q26" si="0">P2/O2</f>
        <v>3.2666394446712945</v>
      </c>
      <c r="R2" s="66">
        <v>4.6059999999999999</v>
      </c>
      <c r="S2" s="66">
        <v>5.3999999999999999E-2</v>
      </c>
      <c r="T2" s="206">
        <f t="shared" ref="T2:T26" si="1">S2*(R2*1000)</f>
        <v>248.72399999999999</v>
      </c>
      <c r="U2" s="205">
        <f t="shared" ref="U2:U26" si="2">O2/P2</f>
        <v>0.30612499999999998</v>
      </c>
      <c r="V2" s="103">
        <f t="shared" ref="V2:V26" si="3">S2/U2</f>
        <v>0.17639853001224989</v>
      </c>
    </row>
    <row r="3" spans="1:22" x14ac:dyDescent="0.25">
      <c r="A3" s="66" t="s">
        <v>1532</v>
      </c>
      <c r="B3" s="209">
        <v>41270.959722222222</v>
      </c>
      <c r="C3" s="66">
        <v>15.7</v>
      </c>
      <c r="D3" s="66" t="s">
        <v>869</v>
      </c>
      <c r="E3" s="66" t="s">
        <v>1514</v>
      </c>
      <c r="F3" s="66" t="s">
        <v>1513</v>
      </c>
      <c r="G3" s="66" t="s">
        <v>550</v>
      </c>
      <c r="H3" s="208" t="s">
        <v>1051</v>
      </c>
      <c r="I3" s="66" t="s">
        <v>1512</v>
      </c>
      <c r="J3" s="208">
        <v>25.850845</v>
      </c>
      <c r="K3" s="208">
        <v>-80.988997999999995</v>
      </c>
      <c r="L3" s="66" t="s">
        <v>1511</v>
      </c>
      <c r="M3" s="208" t="s">
        <v>1510</v>
      </c>
      <c r="N3" s="87" t="s">
        <v>1509</v>
      </c>
      <c r="O3" s="66">
        <v>19.536000000000001</v>
      </c>
      <c r="P3" s="66">
        <v>53</v>
      </c>
      <c r="Q3" s="207">
        <f t="shared" si="0"/>
        <v>2.7129402129402127</v>
      </c>
      <c r="R3" s="66">
        <v>4.0019999999999998</v>
      </c>
      <c r="S3" s="66">
        <v>6.7000000000000004E-2</v>
      </c>
      <c r="T3" s="206">
        <f t="shared" si="1"/>
        <v>268.13400000000001</v>
      </c>
      <c r="U3" s="205">
        <f t="shared" si="2"/>
        <v>0.3686037735849057</v>
      </c>
      <c r="V3" s="103">
        <f t="shared" si="3"/>
        <v>0.18176699426699425</v>
      </c>
    </row>
    <row r="4" spans="1:22" x14ac:dyDescent="0.25">
      <c r="A4" s="66" t="s">
        <v>1531</v>
      </c>
      <c r="B4" s="209">
        <v>41270.974999999999</v>
      </c>
      <c r="C4" s="66">
        <v>15.7</v>
      </c>
      <c r="D4" s="66" t="s">
        <v>869</v>
      </c>
      <c r="E4" s="66" t="s">
        <v>1514</v>
      </c>
      <c r="F4" s="66" t="s">
        <v>1513</v>
      </c>
      <c r="G4" s="66" t="s">
        <v>550</v>
      </c>
      <c r="H4" s="208" t="s">
        <v>1051</v>
      </c>
      <c r="I4" s="66" t="s">
        <v>1512</v>
      </c>
      <c r="J4" s="208">
        <v>25.850845</v>
      </c>
      <c r="K4" s="208">
        <v>-80.988997999999995</v>
      </c>
      <c r="L4" s="66" t="s">
        <v>1511</v>
      </c>
      <c r="M4" s="208" t="s">
        <v>1510</v>
      </c>
      <c r="N4" s="87" t="s">
        <v>1509</v>
      </c>
      <c r="O4" s="66">
        <v>7.88</v>
      </c>
      <c r="P4" s="66">
        <v>18</v>
      </c>
      <c r="Q4" s="207">
        <f t="shared" si="0"/>
        <v>2.2842639593908629</v>
      </c>
      <c r="R4" s="66">
        <v>3.992</v>
      </c>
      <c r="S4" s="66">
        <v>6.0999999999999999E-2</v>
      </c>
      <c r="T4" s="206">
        <f t="shared" si="1"/>
        <v>243.512</v>
      </c>
      <c r="U4" s="205">
        <f t="shared" si="2"/>
        <v>0.43777777777777777</v>
      </c>
      <c r="V4" s="103">
        <f t="shared" si="3"/>
        <v>0.13934010152284265</v>
      </c>
    </row>
    <row r="5" spans="1:22" x14ac:dyDescent="0.25">
      <c r="A5" s="66" t="s">
        <v>1530</v>
      </c>
      <c r="B5" s="209">
        <v>41273.855555555558</v>
      </c>
      <c r="C5" s="66">
        <v>15.1</v>
      </c>
      <c r="D5" s="66" t="s">
        <v>869</v>
      </c>
      <c r="E5" s="66" t="s">
        <v>1514</v>
      </c>
      <c r="F5" s="66" t="s">
        <v>1513</v>
      </c>
      <c r="G5" s="66" t="s">
        <v>550</v>
      </c>
      <c r="H5" s="208" t="s">
        <v>1051</v>
      </c>
      <c r="I5" s="66" t="s">
        <v>1512</v>
      </c>
      <c r="J5" s="208">
        <v>25.850845</v>
      </c>
      <c r="K5" s="208">
        <v>-80.988997999999995</v>
      </c>
      <c r="L5" s="66" t="s">
        <v>1511</v>
      </c>
      <c r="M5" s="208" t="s">
        <v>1510</v>
      </c>
      <c r="N5" s="87" t="s">
        <v>1509</v>
      </c>
      <c r="O5" s="66">
        <v>17.158000000000001</v>
      </c>
      <c r="P5" s="66">
        <v>40</v>
      </c>
      <c r="Q5" s="207">
        <f t="shared" si="0"/>
        <v>2.3312740412635504</v>
      </c>
      <c r="R5" s="66">
        <v>3.9060000000000001</v>
      </c>
      <c r="S5" s="66">
        <v>7.5999999999999998E-2</v>
      </c>
      <c r="T5" s="206">
        <f t="shared" si="1"/>
        <v>296.85599999999999</v>
      </c>
      <c r="U5" s="205">
        <f t="shared" si="2"/>
        <v>0.42895000000000005</v>
      </c>
      <c r="V5" s="103">
        <f t="shared" si="3"/>
        <v>0.17717682713602981</v>
      </c>
    </row>
    <row r="6" spans="1:22" x14ac:dyDescent="0.25">
      <c r="A6" s="66" t="s">
        <v>1529</v>
      </c>
      <c r="B6" s="209">
        <v>41283.798935185187</v>
      </c>
      <c r="C6" s="66">
        <v>15.1</v>
      </c>
      <c r="D6" s="66" t="s">
        <v>869</v>
      </c>
      <c r="E6" s="66" t="s">
        <v>1514</v>
      </c>
      <c r="F6" s="66" t="s">
        <v>1513</v>
      </c>
      <c r="G6" s="66" t="s">
        <v>550</v>
      </c>
      <c r="H6" s="208" t="s">
        <v>1051</v>
      </c>
      <c r="I6" s="66" t="s">
        <v>1512</v>
      </c>
      <c r="J6" s="208">
        <v>25.850845</v>
      </c>
      <c r="K6" s="208">
        <v>-80.988997999999995</v>
      </c>
      <c r="L6" s="66" t="s">
        <v>1511</v>
      </c>
      <c r="M6" s="208" t="s">
        <v>1510</v>
      </c>
      <c r="N6" s="87" t="s">
        <v>1509</v>
      </c>
      <c r="O6" s="66">
        <v>8.9350000000000005</v>
      </c>
      <c r="P6" s="66">
        <v>28</v>
      </c>
      <c r="Q6" s="207">
        <f t="shared" si="0"/>
        <v>3.1337437045327361</v>
      </c>
      <c r="R6" s="66">
        <v>4.069</v>
      </c>
      <c r="S6" s="66">
        <v>6.4000000000000001E-2</v>
      </c>
      <c r="T6" s="206">
        <f t="shared" si="1"/>
        <v>260.416</v>
      </c>
      <c r="U6" s="205">
        <f t="shared" si="2"/>
        <v>0.31910714285714287</v>
      </c>
      <c r="V6" s="103">
        <f t="shared" si="3"/>
        <v>0.20055959709009513</v>
      </c>
    </row>
    <row r="7" spans="1:22" x14ac:dyDescent="0.25">
      <c r="A7" s="66" t="s">
        <v>1528</v>
      </c>
      <c r="B7" s="209">
        <v>41284.053379629629</v>
      </c>
      <c r="C7" s="66">
        <v>18.399999999999999</v>
      </c>
      <c r="D7" s="66" t="s">
        <v>869</v>
      </c>
      <c r="E7" s="66" t="s">
        <v>1514</v>
      </c>
      <c r="F7" s="66" t="s">
        <v>1517</v>
      </c>
      <c r="G7" s="66" t="s">
        <v>550</v>
      </c>
      <c r="H7" s="208" t="s">
        <v>1051</v>
      </c>
      <c r="I7" s="66" t="s">
        <v>1512</v>
      </c>
      <c r="J7" s="208">
        <v>25.850845</v>
      </c>
      <c r="K7" s="208">
        <v>-80.988997999999995</v>
      </c>
      <c r="L7" s="66" t="s">
        <v>1511</v>
      </c>
      <c r="M7" s="208" t="s">
        <v>1516</v>
      </c>
      <c r="N7" s="87" t="s">
        <v>1509</v>
      </c>
      <c r="O7" s="66">
        <v>8.3870000000000005</v>
      </c>
      <c r="P7" s="66">
        <v>29</v>
      </c>
      <c r="Q7" s="207">
        <f t="shared" si="0"/>
        <v>3.4577322046023604</v>
      </c>
      <c r="R7" s="66">
        <v>4.5430000000000001</v>
      </c>
      <c r="S7" s="66">
        <v>6.9000000000000006E-2</v>
      </c>
      <c r="T7" s="206">
        <f t="shared" si="1"/>
        <v>313.46700000000004</v>
      </c>
      <c r="U7" s="205">
        <f t="shared" si="2"/>
        <v>0.28920689655172416</v>
      </c>
      <c r="V7" s="103">
        <f t="shared" si="3"/>
        <v>0.2385835221175629</v>
      </c>
    </row>
    <row r="8" spans="1:22" x14ac:dyDescent="0.25">
      <c r="A8" s="66" t="s">
        <v>1528</v>
      </c>
      <c r="B8" s="209">
        <v>41284.053379629629</v>
      </c>
      <c r="C8" s="66">
        <v>18.399999999999999</v>
      </c>
      <c r="D8" s="66" t="s">
        <v>869</v>
      </c>
      <c r="E8" s="66" t="s">
        <v>1514</v>
      </c>
      <c r="F8" s="66" t="s">
        <v>1520</v>
      </c>
      <c r="G8" s="66" t="s">
        <v>550</v>
      </c>
      <c r="H8" s="208" t="s">
        <v>1051</v>
      </c>
      <c r="I8" s="66" t="s">
        <v>1512</v>
      </c>
      <c r="J8" s="208">
        <v>25.850845</v>
      </c>
      <c r="K8" s="208">
        <v>-80.988997999999995</v>
      </c>
      <c r="L8" s="66" t="s">
        <v>1511</v>
      </c>
      <c r="M8" s="208" t="s">
        <v>1516</v>
      </c>
      <c r="N8" s="87" t="s">
        <v>1509</v>
      </c>
      <c r="O8" s="66">
        <v>7.9340000000000002</v>
      </c>
      <c r="P8" s="66">
        <v>32</v>
      </c>
      <c r="Q8" s="207">
        <f t="shared" si="0"/>
        <v>4.03327451474666</v>
      </c>
      <c r="R8" s="66">
        <v>4.5279999999999996</v>
      </c>
      <c r="S8" s="66">
        <v>6.2E-2</v>
      </c>
      <c r="T8" s="206">
        <f t="shared" si="1"/>
        <v>280.73599999999999</v>
      </c>
      <c r="U8" s="205">
        <f t="shared" si="2"/>
        <v>0.24793750000000001</v>
      </c>
      <c r="V8" s="103">
        <f t="shared" si="3"/>
        <v>0.25006301991429292</v>
      </c>
    </row>
    <row r="9" spans="1:22" x14ac:dyDescent="0.25">
      <c r="A9" s="66" t="s">
        <v>1527</v>
      </c>
      <c r="B9" s="209">
        <v>41284.22148148148</v>
      </c>
      <c r="C9" s="66">
        <v>16.899999999999999</v>
      </c>
      <c r="D9" s="66" t="s">
        <v>869</v>
      </c>
      <c r="E9" s="66" t="s">
        <v>1514</v>
      </c>
      <c r="F9" s="66" t="s">
        <v>1517</v>
      </c>
      <c r="G9" s="66" t="s">
        <v>550</v>
      </c>
      <c r="H9" s="208" t="s">
        <v>1051</v>
      </c>
      <c r="I9" s="66" t="s">
        <v>1512</v>
      </c>
      <c r="J9" s="208">
        <v>25.850845</v>
      </c>
      <c r="K9" s="208">
        <v>-80.988997999999995</v>
      </c>
      <c r="L9" s="66" t="s">
        <v>1511</v>
      </c>
      <c r="M9" s="208" t="s">
        <v>1516</v>
      </c>
      <c r="N9" s="87" t="s">
        <v>1509</v>
      </c>
      <c r="O9" s="66">
        <v>16.574000000000002</v>
      </c>
      <c r="P9" s="66">
        <v>50</v>
      </c>
      <c r="Q9" s="207">
        <f t="shared" si="0"/>
        <v>3.016773259321829</v>
      </c>
      <c r="R9" s="66">
        <v>4.1719999999999997</v>
      </c>
      <c r="S9" s="66">
        <v>6.5000000000000002E-2</v>
      </c>
      <c r="T9" s="206">
        <f t="shared" si="1"/>
        <v>271.18</v>
      </c>
      <c r="U9" s="205">
        <f t="shared" si="2"/>
        <v>0.33148000000000005</v>
      </c>
      <c r="V9" s="103">
        <f t="shared" si="3"/>
        <v>0.19609026185591888</v>
      </c>
    </row>
    <row r="10" spans="1:22" x14ac:dyDescent="0.25">
      <c r="A10" s="66" t="s">
        <v>1527</v>
      </c>
      <c r="B10" s="209">
        <v>41284.22148148148</v>
      </c>
      <c r="C10" s="66">
        <v>16.899999999999999</v>
      </c>
      <c r="D10" s="66" t="s">
        <v>869</v>
      </c>
      <c r="E10" s="66" t="s">
        <v>1514</v>
      </c>
      <c r="F10" s="66" t="s">
        <v>1520</v>
      </c>
      <c r="G10" s="66" t="s">
        <v>550</v>
      </c>
      <c r="H10" s="208" t="s">
        <v>1051</v>
      </c>
      <c r="I10" s="66" t="s">
        <v>1512</v>
      </c>
      <c r="J10" s="208">
        <v>25.850845</v>
      </c>
      <c r="K10" s="208">
        <v>-80.988997999999995</v>
      </c>
      <c r="L10" s="66" t="s">
        <v>1511</v>
      </c>
      <c r="M10" s="208" t="s">
        <v>1516</v>
      </c>
      <c r="N10" s="87" t="s">
        <v>1509</v>
      </c>
      <c r="O10" s="66">
        <v>18.731000000000002</v>
      </c>
      <c r="P10" s="66">
        <v>50</v>
      </c>
      <c r="Q10" s="207">
        <f t="shared" si="0"/>
        <v>2.669371629918317</v>
      </c>
      <c r="R10" s="66">
        <v>4.0599999999999996</v>
      </c>
      <c r="S10" s="66">
        <v>6.5000000000000002E-2</v>
      </c>
      <c r="T10" s="206">
        <f t="shared" si="1"/>
        <v>263.89999999999998</v>
      </c>
      <c r="U10" s="205">
        <f t="shared" si="2"/>
        <v>0.37462000000000001</v>
      </c>
      <c r="V10" s="103">
        <f t="shared" si="3"/>
        <v>0.17350915594469063</v>
      </c>
    </row>
    <row r="11" spans="1:22" x14ac:dyDescent="0.25">
      <c r="A11" s="66" t="s">
        <v>1526</v>
      </c>
      <c r="B11" s="209">
        <v>41284.250856481478</v>
      </c>
      <c r="C11" s="66">
        <v>17</v>
      </c>
      <c r="D11" s="66" t="s">
        <v>869</v>
      </c>
      <c r="E11" s="66" t="s">
        <v>1514</v>
      </c>
      <c r="F11" s="66" t="s">
        <v>1517</v>
      </c>
      <c r="G11" s="66" t="s">
        <v>550</v>
      </c>
      <c r="H11" s="208" t="s">
        <v>1051</v>
      </c>
      <c r="I11" s="66" t="s">
        <v>1512</v>
      </c>
      <c r="J11" s="208">
        <v>25.850845</v>
      </c>
      <c r="K11" s="208">
        <v>-80.988997999999995</v>
      </c>
      <c r="L11" s="66" t="s">
        <v>1511</v>
      </c>
      <c r="M11" s="208" t="s">
        <v>1516</v>
      </c>
      <c r="N11" s="87" t="s">
        <v>1509</v>
      </c>
      <c r="O11" s="66">
        <v>13.621</v>
      </c>
      <c r="P11" s="66">
        <v>47</v>
      </c>
      <c r="Q11" s="207">
        <f t="shared" si="0"/>
        <v>3.4505542911680491</v>
      </c>
      <c r="R11" s="66">
        <v>4.3109999999999999</v>
      </c>
      <c r="S11" s="66">
        <v>0.06</v>
      </c>
      <c r="T11" s="206">
        <f t="shared" si="1"/>
        <v>258.65999999999997</v>
      </c>
      <c r="U11" s="205">
        <f t="shared" si="2"/>
        <v>0.28980851063829788</v>
      </c>
      <c r="V11" s="103">
        <f t="shared" si="3"/>
        <v>0.20703325747008294</v>
      </c>
    </row>
    <row r="12" spans="1:22" x14ac:dyDescent="0.25">
      <c r="A12" s="66" t="s">
        <v>1526</v>
      </c>
      <c r="B12" s="209">
        <v>41284.250856481478</v>
      </c>
      <c r="C12" s="66">
        <v>17</v>
      </c>
      <c r="D12" s="66" t="s">
        <v>869</v>
      </c>
      <c r="E12" s="66" t="s">
        <v>1514</v>
      </c>
      <c r="F12" s="66" t="s">
        <v>1520</v>
      </c>
      <c r="G12" s="66" t="s">
        <v>550</v>
      </c>
      <c r="H12" s="208" t="s">
        <v>1051</v>
      </c>
      <c r="I12" s="66" t="s">
        <v>1512</v>
      </c>
      <c r="J12" s="208">
        <v>25.850845</v>
      </c>
      <c r="K12" s="208">
        <v>-80.988997999999995</v>
      </c>
      <c r="L12" s="66" t="s">
        <v>1511</v>
      </c>
      <c r="M12" s="208" t="s">
        <v>1516</v>
      </c>
      <c r="N12" s="87" t="s">
        <v>1509</v>
      </c>
      <c r="O12" s="66">
        <v>9.6080000000000005</v>
      </c>
      <c r="P12" s="66">
        <v>26</v>
      </c>
      <c r="Q12" s="207">
        <f t="shared" si="0"/>
        <v>2.7060782681099083</v>
      </c>
      <c r="R12" s="66">
        <v>4.093</v>
      </c>
      <c r="S12" s="66">
        <v>6.2E-2</v>
      </c>
      <c r="T12" s="206">
        <f t="shared" si="1"/>
        <v>253.76599999999999</v>
      </c>
      <c r="U12" s="205">
        <f t="shared" si="2"/>
        <v>0.36953846153846154</v>
      </c>
      <c r="V12" s="103">
        <f t="shared" si="3"/>
        <v>0.16777685262281433</v>
      </c>
    </row>
    <row r="13" spans="1:22" x14ac:dyDescent="0.25">
      <c r="A13" s="66" t="s">
        <v>1525</v>
      </c>
      <c r="B13" s="209">
        <v>41284.756412037037</v>
      </c>
      <c r="C13" s="66">
        <v>17.2</v>
      </c>
      <c r="D13" s="66" t="s">
        <v>869</v>
      </c>
      <c r="E13" s="66" t="s">
        <v>1514</v>
      </c>
      <c r="F13" s="66" t="s">
        <v>1513</v>
      </c>
      <c r="G13" s="66" t="s">
        <v>550</v>
      </c>
      <c r="H13" s="208" t="s">
        <v>1051</v>
      </c>
      <c r="I13" s="66" t="s">
        <v>1512</v>
      </c>
      <c r="J13" s="208">
        <v>25.850845</v>
      </c>
      <c r="K13" s="208">
        <v>-80.988997999999995</v>
      </c>
      <c r="L13" s="66" t="s">
        <v>1511</v>
      </c>
      <c r="M13" s="208" t="s">
        <v>1510</v>
      </c>
      <c r="N13" s="87" t="s">
        <v>1509</v>
      </c>
      <c r="O13" s="66">
        <v>13.388</v>
      </c>
      <c r="P13" s="66">
        <v>52</v>
      </c>
      <c r="Q13" s="207">
        <f t="shared" si="0"/>
        <v>3.8840752913056469</v>
      </c>
      <c r="R13" s="66">
        <v>4.17</v>
      </c>
      <c r="S13" s="66">
        <v>5.7000000000000002E-2</v>
      </c>
      <c r="T13" s="206">
        <f t="shared" si="1"/>
        <v>237.69</v>
      </c>
      <c r="U13" s="205">
        <f t="shared" si="2"/>
        <v>0.25746153846153846</v>
      </c>
      <c r="V13" s="103">
        <f t="shared" si="3"/>
        <v>0.22139229160442186</v>
      </c>
    </row>
    <row r="14" spans="1:22" x14ac:dyDescent="0.25">
      <c r="A14" s="66" t="s">
        <v>1524</v>
      </c>
      <c r="B14" s="209">
        <v>41285.281666666669</v>
      </c>
      <c r="C14" s="66">
        <v>16.5</v>
      </c>
      <c r="D14" s="66" t="s">
        <v>869</v>
      </c>
      <c r="E14" s="66" t="s">
        <v>1514</v>
      </c>
      <c r="F14" s="66" t="s">
        <v>1517</v>
      </c>
      <c r="G14" s="66" t="s">
        <v>550</v>
      </c>
      <c r="H14" s="208" t="s">
        <v>1051</v>
      </c>
      <c r="I14" s="66" t="s">
        <v>1512</v>
      </c>
      <c r="J14" s="208">
        <v>25.850845</v>
      </c>
      <c r="K14" s="208">
        <v>-80.988997999999995</v>
      </c>
      <c r="L14" s="66" t="s">
        <v>1511</v>
      </c>
      <c r="M14" s="208" t="s">
        <v>1516</v>
      </c>
      <c r="N14" s="87" t="s">
        <v>1509</v>
      </c>
      <c r="O14" s="66">
        <v>2.6480000000000001</v>
      </c>
      <c r="P14" s="66">
        <v>9</v>
      </c>
      <c r="Q14" s="207">
        <f t="shared" si="0"/>
        <v>3.3987915407854983</v>
      </c>
      <c r="R14" s="66">
        <v>4.1740000000000004</v>
      </c>
      <c r="S14" s="66">
        <v>6.0999999999999999E-2</v>
      </c>
      <c r="T14" s="206">
        <f t="shared" si="1"/>
        <v>254.614</v>
      </c>
      <c r="U14" s="205">
        <f t="shared" si="2"/>
        <v>0.29422222222222222</v>
      </c>
      <c r="V14" s="103">
        <f t="shared" si="3"/>
        <v>0.20732628398791542</v>
      </c>
    </row>
    <row r="15" spans="1:22" x14ac:dyDescent="0.25">
      <c r="A15" s="66" t="s">
        <v>1524</v>
      </c>
      <c r="B15" s="209">
        <v>41285.281666666669</v>
      </c>
      <c r="C15" s="66">
        <v>16.5</v>
      </c>
      <c r="D15" s="66" t="s">
        <v>869</v>
      </c>
      <c r="E15" s="66" t="s">
        <v>1514</v>
      </c>
      <c r="F15" s="66" t="s">
        <v>1520</v>
      </c>
      <c r="G15" s="66" t="s">
        <v>550</v>
      </c>
      <c r="H15" s="208" t="s">
        <v>1051</v>
      </c>
      <c r="I15" s="66" t="s">
        <v>1512</v>
      </c>
      <c r="J15" s="208">
        <v>25.850845</v>
      </c>
      <c r="K15" s="208">
        <v>-80.988997999999995</v>
      </c>
      <c r="L15" s="66" t="s">
        <v>1511</v>
      </c>
      <c r="M15" s="208" t="s">
        <v>1516</v>
      </c>
      <c r="N15" s="87" t="s">
        <v>1509</v>
      </c>
      <c r="O15" s="66">
        <v>17.681999999999999</v>
      </c>
      <c r="P15" s="66">
        <v>50</v>
      </c>
      <c r="Q15" s="207">
        <f t="shared" si="0"/>
        <v>2.8277344191833507</v>
      </c>
      <c r="R15" s="66">
        <v>4.008</v>
      </c>
      <c r="S15" s="66">
        <v>7.6999999999999999E-2</v>
      </c>
      <c r="T15" s="206">
        <f t="shared" si="1"/>
        <v>308.61599999999999</v>
      </c>
      <c r="U15" s="205">
        <f t="shared" si="2"/>
        <v>0.35363999999999995</v>
      </c>
      <c r="V15" s="103">
        <f t="shared" si="3"/>
        <v>0.217735550277118</v>
      </c>
    </row>
    <row r="16" spans="1:22" x14ac:dyDescent="0.25">
      <c r="A16" s="66" t="s">
        <v>1523</v>
      </c>
      <c r="B16" s="209">
        <v>41286.116574074076</v>
      </c>
      <c r="C16" s="66">
        <v>21.2</v>
      </c>
      <c r="D16" s="66" t="s">
        <v>869</v>
      </c>
      <c r="E16" s="66" t="s">
        <v>1514</v>
      </c>
      <c r="F16" s="66" t="s">
        <v>1513</v>
      </c>
      <c r="G16" s="66" t="s">
        <v>550</v>
      </c>
      <c r="H16" s="208" t="s">
        <v>1051</v>
      </c>
      <c r="I16" s="66" t="s">
        <v>1512</v>
      </c>
      <c r="J16" s="208">
        <v>25.850845</v>
      </c>
      <c r="K16" s="208">
        <v>-80.988997999999995</v>
      </c>
      <c r="L16" s="66" t="s">
        <v>1511</v>
      </c>
      <c r="M16" s="208" t="s">
        <v>1510</v>
      </c>
      <c r="N16" s="87" t="s">
        <v>1509</v>
      </c>
      <c r="O16" s="66">
        <v>10.968999999999999</v>
      </c>
      <c r="P16" s="66">
        <v>56</v>
      </c>
      <c r="Q16" s="207">
        <f t="shared" si="0"/>
        <v>5.1052967453733249</v>
      </c>
      <c r="R16" s="66">
        <v>4.9950000000000001</v>
      </c>
      <c r="S16" s="66">
        <v>4.2999999999999997E-2</v>
      </c>
      <c r="T16" s="206">
        <f t="shared" si="1"/>
        <v>214.785</v>
      </c>
      <c r="U16" s="205">
        <f t="shared" si="2"/>
        <v>0.19587499999999999</v>
      </c>
      <c r="V16" s="103">
        <f t="shared" si="3"/>
        <v>0.21952776005105296</v>
      </c>
    </row>
    <row r="17" spans="1:22" x14ac:dyDescent="0.25">
      <c r="A17" s="66" t="s">
        <v>1523</v>
      </c>
      <c r="B17" s="209">
        <v>41286.116574074076</v>
      </c>
      <c r="C17" s="66">
        <v>20.2</v>
      </c>
      <c r="D17" s="66" t="s">
        <v>869</v>
      </c>
      <c r="E17" s="66" t="s">
        <v>1514</v>
      </c>
      <c r="F17" s="66" t="s">
        <v>1520</v>
      </c>
      <c r="G17" s="66" t="s">
        <v>550</v>
      </c>
      <c r="H17" s="208" t="s">
        <v>1051</v>
      </c>
      <c r="I17" s="66" t="s">
        <v>1512</v>
      </c>
      <c r="J17" s="208">
        <v>25.850845</v>
      </c>
      <c r="K17" s="208">
        <v>-80.988997999999995</v>
      </c>
      <c r="L17" s="66" t="s">
        <v>1511</v>
      </c>
      <c r="M17" s="208" t="s">
        <v>1516</v>
      </c>
      <c r="N17" s="87" t="s">
        <v>1509</v>
      </c>
      <c r="O17" s="66">
        <v>12.348000000000001</v>
      </c>
      <c r="P17" s="66">
        <v>58</v>
      </c>
      <c r="Q17" s="207">
        <f t="shared" si="0"/>
        <v>4.697116942014901</v>
      </c>
      <c r="R17" s="66">
        <v>5.2969999999999997</v>
      </c>
      <c r="S17" s="66">
        <v>0.05</v>
      </c>
      <c r="T17" s="206">
        <f t="shared" si="1"/>
        <v>264.85000000000002</v>
      </c>
      <c r="U17" s="205">
        <f t="shared" si="2"/>
        <v>0.21289655172413793</v>
      </c>
      <c r="V17" s="103">
        <f t="shared" si="3"/>
        <v>0.23485584710074506</v>
      </c>
    </row>
    <row r="18" spans="1:22" x14ac:dyDescent="0.25">
      <c r="A18" s="66" t="s">
        <v>1522</v>
      </c>
      <c r="B18" s="209">
        <v>41286.24560185185</v>
      </c>
      <c r="C18" s="66">
        <v>22.5</v>
      </c>
      <c r="D18" s="66" t="s">
        <v>869</v>
      </c>
      <c r="E18" s="66" t="s">
        <v>1514</v>
      </c>
      <c r="F18" s="66" t="s">
        <v>1513</v>
      </c>
      <c r="G18" s="66" t="s">
        <v>550</v>
      </c>
      <c r="H18" s="208" t="s">
        <v>1051</v>
      </c>
      <c r="I18" s="66" t="s">
        <v>1512</v>
      </c>
      <c r="J18" s="208">
        <v>25.850845</v>
      </c>
      <c r="K18" s="208">
        <v>-80.988997999999995</v>
      </c>
      <c r="L18" s="66" t="s">
        <v>1511</v>
      </c>
      <c r="M18" s="208" t="s">
        <v>1510</v>
      </c>
      <c r="N18" s="87" t="s">
        <v>1509</v>
      </c>
      <c r="O18" s="66">
        <v>3.8959999999999999</v>
      </c>
      <c r="P18" s="66">
        <v>23</v>
      </c>
      <c r="Q18" s="207">
        <f t="shared" si="0"/>
        <v>5.9034907597535939</v>
      </c>
      <c r="R18" s="66">
        <v>4.8929999999999998</v>
      </c>
      <c r="S18" s="66">
        <v>4.7E-2</v>
      </c>
      <c r="T18" s="206">
        <f t="shared" si="1"/>
        <v>229.971</v>
      </c>
      <c r="U18" s="205">
        <f t="shared" si="2"/>
        <v>0.16939130434782609</v>
      </c>
      <c r="V18" s="103">
        <f t="shared" si="3"/>
        <v>0.27746406570841886</v>
      </c>
    </row>
    <row r="19" spans="1:22" x14ac:dyDescent="0.25">
      <c r="A19" s="66" t="s">
        <v>1522</v>
      </c>
      <c r="B19" s="209">
        <v>41286.24560185185</v>
      </c>
      <c r="C19" s="66">
        <v>22.5</v>
      </c>
      <c r="D19" s="66" t="s">
        <v>869</v>
      </c>
      <c r="E19" s="66" t="s">
        <v>1514</v>
      </c>
      <c r="F19" s="66" t="s">
        <v>1520</v>
      </c>
      <c r="G19" s="66" t="s">
        <v>550</v>
      </c>
      <c r="H19" s="208" t="s">
        <v>1051</v>
      </c>
      <c r="I19" s="66" t="s">
        <v>1512</v>
      </c>
      <c r="J19" s="208">
        <v>25.850845</v>
      </c>
      <c r="K19" s="208">
        <v>-80.988997999999995</v>
      </c>
      <c r="L19" s="66" t="s">
        <v>1511</v>
      </c>
      <c r="M19" s="208" t="s">
        <v>1516</v>
      </c>
      <c r="N19" s="87" t="s">
        <v>1509</v>
      </c>
      <c r="O19" s="66">
        <v>10.526</v>
      </c>
      <c r="P19" s="66">
        <v>50</v>
      </c>
      <c r="Q19" s="207">
        <f t="shared" si="0"/>
        <v>4.7501425042751286</v>
      </c>
      <c r="R19" s="66">
        <v>5.1710000000000003</v>
      </c>
      <c r="S19" s="66">
        <v>5.6000000000000001E-2</v>
      </c>
      <c r="T19" s="206">
        <f t="shared" si="1"/>
        <v>289.57600000000002</v>
      </c>
      <c r="U19" s="205">
        <f t="shared" si="2"/>
        <v>0.21051999999999998</v>
      </c>
      <c r="V19" s="103">
        <f t="shared" si="3"/>
        <v>0.26600798023940719</v>
      </c>
    </row>
    <row r="20" spans="1:22" x14ac:dyDescent="0.25">
      <c r="A20" s="66" t="s">
        <v>1522</v>
      </c>
      <c r="B20" s="209">
        <v>41286.24560185185</v>
      </c>
      <c r="C20" s="66">
        <v>22.5</v>
      </c>
      <c r="D20" s="66" t="s">
        <v>869</v>
      </c>
      <c r="E20" s="66" t="s">
        <v>1514</v>
      </c>
      <c r="F20" s="66" t="s">
        <v>1517</v>
      </c>
      <c r="G20" s="66" t="s">
        <v>550</v>
      </c>
      <c r="H20" s="208" t="s">
        <v>1051</v>
      </c>
      <c r="I20" s="66" t="s">
        <v>1512</v>
      </c>
      <c r="J20" s="208">
        <v>25.850845</v>
      </c>
      <c r="K20" s="208">
        <v>-80.988997999999995</v>
      </c>
      <c r="L20" s="66" t="s">
        <v>1511</v>
      </c>
      <c r="M20" s="208" t="s">
        <v>1516</v>
      </c>
      <c r="N20" s="87" t="s">
        <v>1509</v>
      </c>
      <c r="O20" s="66">
        <v>5.9610000000000003</v>
      </c>
      <c r="P20" s="66">
        <v>24</v>
      </c>
      <c r="Q20" s="207">
        <f t="shared" si="0"/>
        <v>4.0261701056869654</v>
      </c>
      <c r="R20" s="66">
        <v>5.0679999999999996</v>
      </c>
      <c r="S20" s="66">
        <v>5.0999999999999997E-2</v>
      </c>
      <c r="T20" s="206">
        <f t="shared" si="1"/>
        <v>258.46799999999996</v>
      </c>
      <c r="U20" s="205">
        <f t="shared" si="2"/>
        <v>0.24837500000000001</v>
      </c>
      <c r="V20" s="103">
        <f t="shared" si="3"/>
        <v>0.20533467539003519</v>
      </c>
    </row>
    <row r="21" spans="1:22" x14ac:dyDescent="0.25">
      <c r="A21" s="66" t="s">
        <v>1521</v>
      </c>
      <c r="B21" s="209">
        <v>41286.280671296299</v>
      </c>
      <c r="C21" s="66">
        <v>24.6</v>
      </c>
      <c r="D21" s="66" t="s">
        <v>869</v>
      </c>
      <c r="E21" s="66" t="s">
        <v>1514</v>
      </c>
      <c r="F21" s="66" t="s">
        <v>1520</v>
      </c>
      <c r="G21" s="66" t="s">
        <v>550</v>
      </c>
      <c r="H21" s="208" t="s">
        <v>1051</v>
      </c>
      <c r="I21" s="66" t="s">
        <v>1512</v>
      </c>
      <c r="J21" s="208">
        <v>25.850845</v>
      </c>
      <c r="K21" s="208">
        <v>-80.988997999999995</v>
      </c>
      <c r="L21" s="66" t="s">
        <v>1511</v>
      </c>
      <c r="M21" s="208" t="s">
        <v>1516</v>
      </c>
      <c r="N21" s="87" t="s">
        <v>1509</v>
      </c>
      <c r="O21" s="66">
        <v>5.649</v>
      </c>
      <c r="P21" s="66">
        <v>37</v>
      </c>
      <c r="Q21" s="207">
        <f t="shared" si="0"/>
        <v>6.5498318286422377</v>
      </c>
      <c r="R21" s="66">
        <v>5.4390000000000001</v>
      </c>
      <c r="S21" s="66">
        <v>4.1000000000000002E-2</v>
      </c>
      <c r="T21" s="206">
        <f t="shared" si="1"/>
        <v>222.999</v>
      </c>
      <c r="U21" s="205">
        <f t="shared" si="2"/>
        <v>0.15267567567567566</v>
      </c>
      <c r="V21" s="103">
        <f t="shared" si="3"/>
        <v>0.26854310497433176</v>
      </c>
    </row>
    <row r="22" spans="1:22" x14ac:dyDescent="0.25">
      <c r="A22" s="66" t="s">
        <v>1521</v>
      </c>
      <c r="B22" s="209">
        <v>41286.280671296299</v>
      </c>
      <c r="C22" s="66">
        <v>24.3</v>
      </c>
      <c r="D22" s="66" t="s">
        <v>869</v>
      </c>
      <c r="E22" s="66" t="s">
        <v>1514</v>
      </c>
      <c r="F22" s="66" t="s">
        <v>1517</v>
      </c>
      <c r="G22" s="66" t="s">
        <v>550</v>
      </c>
      <c r="H22" s="208" t="s">
        <v>1051</v>
      </c>
      <c r="I22" s="66" t="s">
        <v>1512</v>
      </c>
      <c r="J22" s="208">
        <v>25.850845</v>
      </c>
      <c r="K22" s="208">
        <v>-80.988997999999995</v>
      </c>
      <c r="L22" s="66" t="s">
        <v>1511</v>
      </c>
      <c r="M22" s="208" t="s">
        <v>1516</v>
      </c>
      <c r="N22" s="87" t="s">
        <v>1509</v>
      </c>
      <c r="O22" s="66">
        <v>7.1239999999999997</v>
      </c>
      <c r="P22" s="66">
        <v>46</v>
      </c>
      <c r="Q22" s="207">
        <f t="shared" si="0"/>
        <v>6.4570466030320048</v>
      </c>
      <c r="R22" s="66">
        <v>5.3369999999999997</v>
      </c>
      <c r="S22" s="66">
        <v>4.3999999999999997E-2</v>
      </c>
      <c r="T22" s="206">
        <f t="shared" si="1"/>
        <v>234.82799999999997</v>
      </c>
      <c r="U22" s="205">
        <f t="shared" si="2"/>
        <v>0.15486956521739129</v>
      </c>
      <c r="V22" s="103">
        <f t="shared" si="3"/>
        <v>0.28411005053340821</v>
      </c>
    </row>
    <row r="23" spans="1:22" x14ac:dyDescent="0.25">
      <c r="A23" s="66" t="s">
        <v>1519</v>
      </c>
      <c r="B23" s="209">
        <v>41286.319652777776</v>
      </c>
      <c r="C23" s="66">
        <v>22.5</v>
      </c>
      <c r="D23" s="66" t="s">
        <v>869</v>
      </c>
      <c r="E23" s="66" t="s">
        <v>1514</v>
      </c>
      <c r="F23" s="66" t="s">
        <v>1520</v>
      </c>
      <c r="G23" s="66" t="s">
        <v>550</v>
      </c>
      <c r="H23" s="208" t="s">
        <v>1051</v>
      </c>
      <c r="I23" s="66" t="s">
        <v>1512</v>
      </c>
      <c r="J23" s="208">
        <v>25.850845</v>
      </c>
      <c r="K23" s="208">
        <v>-80.988997999999995</v>
      </c>
      <c r="L23" s="66" t="s">
        <v>1511</v>
      </c>
      <c r="M23" s="208" t="s">
        <v>1516</v>
      </c>
      <c r="N23" s="87" t="s">
        <v>1509</v>
      </c>
      <c r="O23" s="66">
        <v>8.5380000000000003</v>
      </c>
      <c r="P23" s="66">
        <v>35</v>
      </c>
      <c r="Q23" s="207">
        <f t="shared" si="0"/>
        <v>4.0993206840009373</v>
      </c>
      <c r="R23" s="66">
        <v>5.3810000000000002</v>
      </c>
      <c r="S23" s="66">
        <v>5.5E-2</v>
      </c>
      <c r="T23" s="206">
        <f t="shared" si="1"/>
        <v>295.95499999999998</v>
      </c>
      <c r="U23" s="205">
        <f t="shared" si="2"/>
        <v>0.24394285714285716</v>
      </c>
      <c r="V23" s="103">
        <f t="shared" si="3"/>
        <v>0.22546263762005153</v>
      </c>
    </row>
    <row r="24" spans="1:22" x14ac:dyDescent="0.25">
      <c r="A24" s="66" t="s">
        <v>1519</v>
      </c>
      <c r="B24" s="209">
        <v>41286.319652777776</v>
      </c>
      <c r="C24" s="66">
        <v>22.5</v>
      </c>
      <c r="D24" s="66" t="s">
        <v>869</v>
      </c>
      <c r="E24" s="66" t="s">
        <v>1514</v>
      </c>
      <c r="F24" s="66" t="s">
        <v>1517</v>
      </c>
      <c r="G24" s="66" t="s">
        <v>550</v>
      </c>
      <c r="H24" s="208" t="s">
        <v>1051</v>
      </c>
      <c r="I24" s="66" t="s">
        <v>1512</v>
      </c>
      <c r="J24" s="208">
        <v>25.850845</v>
      </c>
      <c r="K24" s="208">
        <v>-80.988997999999995</v>
      </c>
      <c r="L24" s="66" t="s">
        <v>1511</v>
      </c>
      <c r="M24" s="208" t="s">
        <v>1516</v>
      </c>
      <c r="N24" s="87" t="s">
        <v>1509</v>
      </c>
      <c r="O24" s="66">
        <v>10.186</v>
      </c>
      <c r="P24" s="66">
        <v>60</v>
      </c>
      <c r="Q24" s="207">
        <f t="shared" si="0"/>
        <v>5.8904378558806201</v>
      </c>
      <c r="R24" s="66">
        <v>5.31</v>
      </c>
      <c r="S24" s="66">
        <v>4.8000000000000001E-2</v>
      </c>
      <c r="T24" s="206">
        <f t="shared" si="1"/>
        <v>254.88</v>
      </c>
      <c r="U24" s="205">
        <f t="shared" si="2"/>
        <v>0.16976666666666668</v>
      </c>
      <c r="V24" s="103">
        <f t="shared" si="3"/>
        <v>0.28274101708226979</v>
      </c>
    </row>
    <row r="25" spans="1:22" x14ac:dyDescent="0.25">
      <c r="A25" s="66" t="s">
        <v>1518</v>
      </c>
      <c r="B25" s="209">
        <v>41286.386921296296</v>
      </c>
      <c r="C25" s="66">
        <v>19.600000000000001</v>
      </c>
      <c r="D25" s="66" t="s">
        <v>869</v>
      </c>
      <c r="E25" s="66" t="s">
        <v>1514</v>
      </c>
      <c r="F25" s="66" t="s">
        <v>1517</v>
      </c>
      <c r="G25" s="66" t="s">
        <v>550</v>
      </c>
      <c r="H25" s="208" t="s">
        <v>1051</v>
      </c>
      <c r="I25" s="66" t="s">
        <v>1512</v>
      </c>
      <c r="J25" s="208">
        <v>25.850845</v>
      </c>
      <c r="K25" s="208">
        <v>-80.988997999999995</v>
      </c>
      <c r="L25" s="66" t="s">
        <v>1511</v>
      </c>
      <c r="M25" s="208" t="s">
        <v>1516</v>
      </c>
      <c r="N25" s="87" t="s">
        <v>1509</v>
      </c>
      <c r="O25" s="66">
        <v>19.928999999999998</v>
      </c>
      <c r="P25" s="66">
        <v>67</v>
      </c>
      <c r="Q25" s="207">
        <f t="shared" si="0"/>
        <v>3.3619348687841839</v>
      </c>
      <c r="R25" s="66">
        <v>4.984</v>
      </c>
      <c r="S25" s="66">
        <v>5.2999999999999999E-2</v>
      </c>
      <c r="T25" s="206">
        <f t="shared" si="1"/>
        <v>264.15199999999999</v>
      </c>
      <c r="U25" s="205">
        <f t="shared" si="2"/>
        <v>0.29744776119402982</v>
      </c>
      <c r="V25" s="103">
        <f t="shared" si="3"/>
        <v>0.17818254804556174</v>
      </c>
    </row>
    <row r="26" spans="1:22" x14ac:dyDescent="0.25">
      <c r="A26" s="66" t="s">
        <v>1515</v>
      </c>
      <c r="B26" s="209">
        <v>41286.873379629629</v>
      </c>
      <c r="C26" s="66">
        <v>15.7</v>
      </c>
      <c r="D26" s="66" t="s">
        <v>869</v>
      </c>
      <c r="E26" s="66" t="s">
        <v>1514</v>
      </c>
      <c r="F26" s="66" t="s">
        <v>1513</v>
      </c>
      <c r="G26" s="66" t="s">
        <v>550</v>
      </c>
      <c r="H26" s="208" t="s">
        <v>1051</v>
      </c>
      <c r="I26" s="66" t="s">
        <v>1512</v>
      </c>
      <c r="J26" s="208">
        <v>25.850845</v>
      </c>
      <c r="K26" s="208">
        <v>-80.988997999999995</v>
      </c>
      <c r="L26" s="66" t="s">
        <v>1511</v>
      </c>
      <c r="M26" s="208" t="s">
        <v>1510</v>
      </c>
      <c r="N26" s="87" t="s">
        <v>1509</v>
      </c>
      <c r="O26" s="66">
        <v>9.8800000000000008</v>
      </c>
      <c r="P26" s="66">
        <v>27</v>
      </c>
      <c r="Q26" s="207">
        <f t="shared" si="0"/>
        <v>2.7327935222672064</v>
      </c>
      <c r="R26" s="66">
        <v>4.0609999999999999</v>
      </c>
      <c r="S26" s="66">
        <v>6.0999999999999999E-2</v>
      </c>
      <c r="T26" s="206">
        <f t="shared" si="1"/>
        <v>247.721</v>
      </c>
      <c r="U26" s="205">
        <f t="shared" si="2"/>
        <v>0.36592592592592593</v>
      </c>
      <c r="V26" s="103">
        <f t="shared" si="3"/>
        <v>0.16670040485829959</v>
      </c>
    </row>
    <row r="31" spans="1:22" x14ac:dyDescent="0.25">
      <c r="C31" s="66" t="s">
        <v>1508</v>
      </c>
      <c r="D31" s="66" t="s">
        <v>1507</v>
      </c>
      <c r="E31" s="66" t="s">
        <v>1506</v>
      </c>
      <c r="F31" s="66" t="s">
        <v>1505</v>
      </c>
      <c r="G31" s="66" t="s">
        <v>1504</v>
      </c>
    </row>
    <row r="32" spans="1:22" x14ac:dyDescent="0.25">
      <c r="B32" s="66" t="s">
        <v>1503</v>
      </c>
      <c r="C32" s="66">
        <f>D32*E32+F32</f>
        <v>5.613575</v>
      </c>
      <c r="D32" s="66">
        <v>25</v>
      </c>
      <c r="E32" s="66">
        <v>0.16897899999999999</v>
      </c>
      <c r="F32" s="66">
        <v>1.3891</v>
      </c>
      <c r="G32" s="66">
        <v>90</v>
      </c>
    </row>
    <row r="33" spans="2:20" x14ac:dyDescent="0.25">
      <c r="B33" s="66" t="s">
        <v>1502</v>
      </c>
      <c r="C33" s="66">
        <f>D33*E33+F33</f>
        <v>6.1743750000000013</v>
      </c>
      <c r="D33" s="66">
        <v>25</v>
      </c>
      <c r="E33" s="66">
        <v>0.37743900000000002</v>
      </c>
      <c r="F33" s="66">
        <v>-3.2616000000000001</v>
      </c>
      <c r="G33" s="66">
        <v>81</v>
      </c>
    </row>
    <row r="34" spans="2:20" x14ac:dyDescent="0.25">
      <c r="B34" s="66" t="s">
        <v>1502</v>
      </c>
      <c r="C34" s="66">
        <f>D34*E34+F34</f>
        <v>6.5789799999999996</v>
      </c>
      <c r="D34" s="66">
        <v>25</v>
      </c>
      <c r="E34" s="66">
        <v>0.42451800000000001</v>
      </c>
      <c r="F34" s="66">
        <v>-4.0339700000000001</v>
      </c>
      <c r="G34" s="66">
        <v>90</v>
      </c>
    </row>
    <row r="42" spans="2:20" x14ac:dyDescent="0.25">
      <c r="L42" s="66" t="s">
        <v>1501</v>
      </c>
      <c r="M42" s="66" t="s">
        <v>30</v>
      </c>
      <c r="N42" s="66" t="s">
        <v>27</v>
      </c>
      <c r="O42" s="66" t="s">
        <v>1500</v>
      </c>
      <c r="Q42" s="66" t="s">
        <v>1500</v>
      </c>
      <c r="R42" s="66" t="s">
        <v>30</v>
      </c>
      <c r="S42" s="66" t="s">
        <v>27</v>
      </c>
      <c r="T42" s="66" t="s">
        <v>1499</v>
      </c>
    </row>
    <row r="43" spans="2:20" x14ac:dyDescent="0.25">
      <c r="L43" s="66">
        <v>25</v>
      </c>
      <c r="M43" s="66">
        <v>0.37609999999999999</v>
      </c>
      <c r="N43" s="66">
        <v>-3.2376</v>
      </c>
      <c r="O43" s="203">
        <f>L43*M43+N43</f>
        <v>6.1648999999999994</v>
      </c>
      <c r="P43" s="204">
        <v>6.6</v>
      </c>
      <c r="Q43" s="66">
        <f>O43</f>
        <v>6.1648999999999994</v>
      </c>
      <c r="R43" s="66">
        <v>0.36070000000000002</v>
      </c>
      <c r="S43" s="66">
        <v>3.1867999999999999</v>
      </c>
      <c r="T43" s="201">
        <f>Q43*R43+S43</f>
        <v>5.4104794299999996</v>
      </c>
    </row>
    <row r="44" spans="2:20" x14ac:dyDescent="0.25">
      <c r="L44" s="66">
        <v>20</v>
      </c>
      <c r="M44" s="66">
        <v>0.37609999999999999</v>
      </c>
      <c r="N44" s="66">
        <v>-3.2376</v>
      </c>
      <c r="O44" s="203">
        <f>L44*M44+N44</f>
        <v>4.2843999999999998</v>
      </c>
      <c r="Q44" s="66">
        <f>O44</f>
        <v>4.2843999999999998</v>
      </c>
      <c r="R44" s="66">
        <v>0.36070000000000002</v>
      </c>
      <c r="S44" s="66">
        <v>3.1867999999999999</v>
      </c>
      <c r="T44" s="201">
        <f>Q44*R44+S44</f>
        <v>4.7321830799999995</v>
      </c>
    </row>
    <row r="45" spans="2:20" x14ac:dyDescent="0.25">
      <c r="L45" s="66">
        <v>30</v>
      </c>
      <c r="M45" s="66">
        <v>0.37609999999999999</v>
      </c>
      <c r="N45" s="66">
        <v>-3.2376</v>
      </c>
      <c r="O45" s="203">
        <f>L45*M45+N45</f>
        <v>8.045399999999999</v>
      </c>
      <c r="Q45" s="66">
        <f>O45</f>
        <v>8.045399999999999</v>
      </c>
      <c r="R45" s="66">
        <v>0.36070000000000002</v>
      </c>
      <c r="S45" s="66">
        <v>3.1867999999999999</v>
      </c>
      <c r="T45" s="201">
        <f>Q45*R45+S45</f>
        <v>6.0887757799999997</v>
      </c>
    </row>
    <row r="47" spans="2:20" x14ac:dyDescent="0.25">
      <c r="N47" s="202" t="s">
        <v>1498</v>
      </c>
      <c r="O47" s="201">
        <f>(O45-O44)/O44</f>
        <v>0.87783586966669769</v>
      </c>
      <c r="S47" s="202" t="s">
        <v>1497</v>
      </c>
      <c r="T47" s="201">
        <f>(T45-T44)/T44</f>
        <v>0.28667375650225274</v>
      </c>
    </row>
    <row r="48" spans="2:20" x14ac:dyDescent="0.25">
      <c r="M48" s="106">
        <v>0.42451800000000001</v>
      </c>
      <c r="N48" s="106">
        <v>-4.0339700000000001</v>
      </c>
    </row>
    <row r="50" spans="15:16" x14ac:dyDescent="0.25">
      <c r="O50" s="106"/>
      <c r="P50" s="66" t="s">
        <v>1496</v>
      </c>
    </row>
  </sheetData>
  <pageMargins left="0.75" right="0.75" top="1" bottom="1" header="0.5" footer="0.5"/>
  <pageSetup orientation="portrait" horizontalDpi="4294967292" verticalDpi="429496729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4"/>
  <sheetViews>
    <sheetView zoomScaleNormal="100" workbookViewId="0">
      <selection activeCell="K18" sqref="K18"/>
    </sheetView>
  </sheetViews>
  <sheetFormatPr defaultColWidth="8.85546875" defaultRowHeight="15.75" x14ac:dyDescent="0.25"/>
  <cols>
    <col min="1" max="1" width="5.85546875" style="17" bestFit="1" customWidth="1"/>
    <col min="2" max="2" width="6.42578125" style="17" bestFit="1" customWidth="1"/>
    <col min="3" max="3" width="9.28515625" style="17" customWidth="1"/>
    <col min="4" max="4" width="7.28515625" style="17" bestFit="1" customWidth="1"/>
    <col min="5" max="5" width="5" style="17" bestFit="1" customWidth="1"/>
    <col min="6" max="6" width="7.28515625" style="17" bestFit="1" customWidth="1"/>
    <col min="7" max="7" width="5.85546875" style="17" bestFit="1" customWidth="1"/>
    <col min="8" max="8" width="4.85546875" style="17" bestFit="1" customWidth="1"/>
    <col min="9" max="9" width="5.42578125" style="17" bestFit="1" customWidth="1"/>
    <col min="10" max="10" width="13.140625" style="17" customWidth="1"/>
    <col min="11" max="11" width="33.28515625" style="17" bestFit="1" customWidth="1"/>
    <col min="12" max="12" width="16.85546875" style="18" bestFit="1" customWidth="1"/>
    <col min="13" max="13" width="6.85546875" style="17" bestFit="1" customWidth="1"/>
    <col min="14" max="14" width="28.42578125" style="17" bestFit="1" customWidth="1"/>
    <col min="15" max="15" width="8.28515625" style="17" bestFit="1" customWidth="1"/>
    <col min="16" max="16" width="12.85546875" style="18" bestFit="1" customWidth="1"/>
    <col min="17" max="17" width="10.85546875" style="17" customWidth="1"/>
    <col min="18" max="18" width="16.7109375" style="17" customWidth="1"/>
    <col min="19" max="19" width="11.85546875" style="17" customWidth="1"/>
    <col min="20" max="20" width="28" style="17" customWidth="1"/>
    <col min="21" max="16384" width="8.85546875" style="17"/>
  </cols>
  <sheetData>
    <row r="1" spans="1:20" x14ac:dyDescent="0.25">
      <c r="A1" s="61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137</v>
      </c>
      <c r="H1" s="61" t="s">
        <v>138</v>
      </c>
      <c r="I1" s="61" t="s">
        <v>6</v>
      </c>
      <c r="J1" s="61" t="s">
        <v>7</v>
      </c>
      <c r="K1" s="61" t="s">
        <v>8</v>
      </c>
      <c r="L1" s="62" t="s">
        <v>9</v>
      </c>
      <c r="M1" s="61" t="s">
        <v>10</v>
      </c>
      <c r="N1" s="61" t="s">
        <v>11</v>
      </c>
      <c r="O1" s="61" t="s">
        <v>12</v>
      </c>
      <c r="P1" s="62" t="s">
        <v>13</v>
      </c>
      <c r="Q1" s="61" t="s">
        <v>14</v>
      </c>
      <c r="R1" s="61" t="s">
        <v>15</v>
      </c>
      <c r="S1" s="60" t="s">
        <v>324</v>
      </c>
      <c r="T1" s="59" t="s">
        <v>465</v>
      </c>
    </row>
    <row r="2" spans="1:20" ht="12.75" customHeight="1" x14ac:dyDescent="0.25">
      <c r="A2" s="17">
        <v>1965</v>
      </c>
      <c r="B2" s="17">
        <v>352</v>
      </c>
      <c r="C2" s="17">
        <v>630</v>
      </c>
      <c r="D2" s="17">
        <v>1</v>
      </c>
      <c r="F2" s="17">
        <v>25.5</v>
      </c>
      <c r="G2" s="17">
        <v>20.2</v>
      </c>
      <c r="H2" s="17">
        <v>7.3</v>
      </c>
      <c r="I2" s="17" t="s">
        <v>64</v>
      </c>
      <c r="J2" s="17" t="s">
        <v>455</v>
      </c>
      <c r="K2" s="17" t="s">
        <v>16</v>
      </c>
      <c r="L2" s="40">
        <v>23963</v>
      </c>
      <c r="M2" s="17">
        <v>1</v>
      </c>
      <c r="N2" s="17" t="s">
        <v>357</v>
      </c>
      <c r="O2" s="17" t="s">
        <v>21</v>
      </c>
      <c r="P2" s="37">
        <v>23963</v>
      </c>
      <c r="Q2" s="17" t="s">
        <v>458</v>
      </c>
      <c r="R2" s="17" t="s">
        <v>464</v>
      </c>
      <c r="S2" s="17" t="s">
        <v>21</v>
      </c>
    </row>
    <row r="3" spans="1:20" ht="12.75" customHeight="1" x14ac:dyDescent="0.25">
      <c r="A3" s="17">
        <v>1965</v>
      </c>
      <c r="B3" s="17">
        <v>353</v>
      </c>
      <c r="C3" s="17">
        <v>630</v>
      </c>
      <c r="D3" s="17">
        <v>2</v>
      </c>
      <c r="F3" s="17">
        <v>25</v>
      </c>
      <c r="G3" s="17">
        <v>20.6</v>
      </c>
      <c r="H3" s="17">
        <v>7.4</v>
      </c>
      <c r="I3" s="17" t="s">
        <v>64</v>
      </c>
      <c r="J3" s="17" t="s">
        <v>455</v>
      </c>
      <c r="K3" s="17" t="s">
        <v>16</v>
      </c>
      <c r="L3" s="40">
        <v>23963</v>
      </c>
      <c r="M3" s="17">
        <v>1</v>
      </c>
      <c r="N3" s="17" t="s">
        <v>357</v>
      </c>
      <c r="O3" s="17" t="s">
        <v>21</v>
      </c>
      <c r="P3" s="37">
        <v>23963</v>
      </c>
      <c r="Q3" s="17" t="s">
        <v>458</v>
      </c>
      <c r="R3" s="17" t="s">
        <v>463</v>
      </c>
      <c r="S3" s="17" t="s">
        <v>21</v>
      </c>
    </row>
    <row r="4" spans="1:20" ht="12.75" customHeight="1" x14ac:dyDescent="0.25">
      <c r="A4" s="17">
        <v>1965</v>
      </c>
      <c r="B4" s="17">
        <v>354</v>
      </c>
      <c r="C4" s="17">
        <v>630</v>
      </c>
      <c r="D4" s="17">
        <v>3</v>
      </c>
      <c r="F4" s="17">
        <v>25.5</v>
      </c>
      <c r="G4" s="17">
        <v>19.5</v>
      </c>
      <c r="H4" s="17">
        <v>7.4</v>
      </c>
      <c r="I4" s="17" t="s">
        <v>64</v>
      </c>
      <c r="J4" s="17" t="s">
        <v>455</v>
      </c>
      <c r="K4" s="17" t="s">
        <v>16</v>
      </c>
      <c r="L4" s="40">
        <v>23963</v>
      </c>
      <c r="M4" s="17">
        <v>1</v>
      </c>
      <c r="N4" s="17" t="s">
        <v>357</v>
      </c>
      <c r="O4" s="17" t="s">
        <v>21</v>
      </c>
      <c r="P4" s="37">
        <v>23963</v>
      </c>
      <c r="Q4" s="17" t="s">
        <v>458</v>
      </c>
      <c r="R4" s="17" t="s">
        <v>463</v>
      </c>
      <c r="S4" s="17" t="s">
        <v>21</v>
      </c>
    </row>
    <row r="5" spans="1:20" ht="12.75" customHeight="1" x14ac:dyDescent="0.25">
      <c r="A5" s="17">
        <v>1965</v>
      </c>
      <c r="B5" s="17">
        <v>355</v>
      </c>
      <c r="C5" s="17">
        <v>630</v>
      </c>
      <c r="D5" s="17">
        <v>4</v>
      </c>
      <c r="F5" s="17">
        <v>26</v>
      </c>
      <c r="G5" s="17">
        <v>18.899999999999999</v>
      </c>
      <c r="H5" s="17">
        <v>7</v>
      </c>
      <c r="I5" s="17" t="s">
        <v>64</v>
      </c>
      <c r="J5" s="17" t="s">
        <v>455</v>
      </c>
      <c r="K5" s="17" t="s">
        <v>16</v>
      </c>
      <c r="L5" s="40">
        <v>23963</v>
      </c>
      <c r="M5" s="17">
        <v>1</v>
      </c>
      <c r="N5" s="17" t="s">
        <v>357</v>
      </c>
      <c r="O5" s="17" t="s">
        <v>21</v>
      </c>
      <c r="P5" s="37">
        <v>23963</v>
      </c>
      <c r="Q5" s="17" t="s">
        <v>458</v>
      </c>
      <c r="R5" s="17" t="s">
        <v>463</v>
      </c>
      <c r="S5" s="17" t="s">
        <v>21</v>
      </c>
    </row>
    <row r="6" spans="1:20" ht="12.75" customHeight="1" x14ac:dyDescent="0.25">
      <c r="A6" s="17">
        <v>1965</v>
      </c>
      <c r="B6" s="17">
        <v>356</v>
      </c>
      <c r="C6" s="17">
        <v>630</v>
      </c>
      <c r="D6" s="17">
        <v>5</v>
      </c>
      <c r="F6" s="17">
        <v>25</v>
      </c>
      <c r="G6" s="17">
        <v>20.3</v>
      </c>
      <c r="H6" s="17">
        <v>7.1</v>
      </c>
      <c r="I6" s="17" t="s">
        <v>64</v>
      </c>
      <c r="J6" s="17" t="s">
        <v>455</v>
      </c>
      <c r="K6" s="17" t="s">
        <v>16</v>
      </c>
      <c r="L6" s="40">
        <v>23963</v>
      </c>
      <c r="M6" s="17">
        <v>1</v>
      </c>
      <c r="N6" s="17" t="s">
        <v>357</v>
      </c>
      <c r="O6" s="17" t="s">
        <v>21</v>
      </c>
      <c r="P6" s="37">
        <v>23963</v>
      </c>
      <c r="Q6" s="17" t="s">
        <v>458</v>
      </c>
      <c r="R6" s="17" t="s">
        <v>462</v>
      </c>
      <c r="S6" s="17" t="s">
        <v>21</v>
      </c>
    </row>
    <row r="7" spans="1:20" ht="12.75" customHeight="1" x14ac:dyDescent="0.25">
      <c r="A7" s="17">
        <v>1965</v>
      </c>
      <c r="B7" s="17">
        <v>359</v>
      </c>
      <c r="C7" s="17">
        <v>630</v>
      </c>
      <c r="D7" s="17">
        <v>9</v>
      </c>
      <c r="F7" s="17">
        <v>22</v>
      </c>
      <c r="G7" s="17">
        <v>16.899999999999999</v>
      </c>
      <c r="H7" s="17">
        <v>6.2</v>
      </c>
      <c r="I7" s="17" t="s">
        <v>64</v>
      </c>
      <c r="J7" s="17" t="s">
        <v>455</v>
      </c>
      <c r="K7" s="17" t="s">
        <v>16</v>
      </c>
      <c r="L7" s="40">
        <v>23963</v>
      </c>
      <c r="M7" s="17">
        <v>1</v>
      </c>
      <c r="N7" s="17" t="s">
        <v>357</v>
      </c>
      <c r="O7" s="17" t="s">
        <v>21</v>
      </c>
      <c r="P7" s="37">
        <v>23963</v>
      </c>
      <c r="Q7" s="17" t="s">
        <v>458</v>
      </c>
      <c r="R7" s="17" t="s">
        <v>461</v>
      </c>
      <c r="S7" s="17" t="s">
        <v>21</v>
      </c>
    </row>
    <row r="8" spans="1:20" ht="12.75" customHeight="1" x14ac:dyDescent="0.25">
      <c r="A8" s="17">
        <v>1965</v>
      </c>
      <c r="B8" s="17">
        <v>360</v>
      </c>
      <c r="C8" s="17">
        <v>630</v>
      </c>
      <c r="D8" s="17">
        <v>10</v>
      </c>
      <c r="F8" s="17">
        <v>22.2</v>
      </c>
      <c r="G8" s="17">
        <v>16.8</v>
      </c>
      <c r="H8" s="17">
        <v>6.3</v>
      </c>
      <c r="I8" s="17" t="s">
        <v>64</v>
      </c>
      <c r="J8" s="17" t="s">
        <v>455</v>
      </c>
      <c r="K8" s="17" t="s">
        <v>16</v>
      </c>
      <c r="L8" s="40">
        <v>23963</v>
      </c>
      <c r="M8" s="17">
        <v>1</v>
      </c>
      <c r="N8" s="17" t="s">
        <v>357</v>
      </c>
      <c r="O8" s="17" t="s">
        <v>21</v>
      </c>
      <c r="P8" s="37">
        <v>23963</v>
      </c>
      <c r="Q8" s="17" t="s">
        <v>460</v>
      </c>
      <c r="R8" s="17" t="s">
        <v>459</v>
      </c>
      <c r="S8" s="17" t="s">
        <v>21</v>
      </c>
    </row>
    <row r="9" spans="1:20" ht="12.75" customHeight="1" x14ac:dyDescent="0.25">
      <c r="A9" s="17">
        <v>1965</v>
      </c>
      <c r="B9" s="17">
        <v>365</v>
      </c>
      <c r="C9" s="17">
        <v>630</v>
      </c>
      <c r="D9" s="17">
        <v>11</v>
      </c>
      <c r="F9" s="17">
        <v>25.2</v>
      </c>
      <c r="G9" s="17">
        <v>16.3</v>
      </c>
      <c r="H9" s="17">
        <v>6.4</v>
      </c>
      <c r="I9" s="17" t="s">
        <v>64</v>
      </c>
      <c r="J9" s="17" t="s">
        <v>455</v>
      </c>
      <c r="K9" s="17" t="s">
        <v>16</v>
      </c>
      <c r="L9" s="40">
        <v>23963</v>
      </c>
      <c r="M9" s="17">
        <v>1</v>
      </c>
      <c r="N9" s="17" t="s">
        <v>357</v>
      </c>
      <c r="O9" s="17" t="s">
        <v>21</v>
      </c>
      <c r="P9" s="37">
        <v>23963</v>
      </c>
      <c r="Q9" s="17" t="s">
        <v>458</v>
      </c>
      <c r="R9" s="17" t="s">
        <v>457</v>
      </c>
      <c r="S9" s="17" t="s">
        <v>21</v>
      </c>
    </row>
    <row r="10" spans="1:20" ht="12.75" customHeight="1" x14ac:dyDescent="0.25">
      <c r="A10" s="17">
        <v>1965</v>
      </c>
      <c r="B10" s="17">
        <v>373</v>
      </c>
      <c r="C10" s="17">
        <v>630</v>
      </c>
      <c r="D10" s="17">
        <v>12</v>
      </c>
      <c r="F10" s="17">
        <v>24.3</v>
      </c>
      <c r="G10" s="17">
        <v>19.2</v>
      </c>
      <c r="H10" s="17">
        <v>7</v>
      </c>
      <c r="I10" s="17" t="s">
        <v>64</v>
      </c>
      <c r="J10" s="17" t="s">
        <v>455</v>
      </c>
      <c r="K10" s="17" t="s">
        <v>16</v>
      </c>
      <c r="L10" s="40">
        <v>23963</v>
      </c>
      <c r="M10" s="17">
        <v>1</v>
      </c>
      <c r="N10" s="17" t="s">
        <v>454</v>
      </c>
      <c r="O10" s="17" t="s">
        <v>21</v>
      </c>
      <c r="P10" s="37">
        <v>23964</v>
      </c>
      <c r="Q10" s="17" t="s">
        <v>60</v>
      </c>
      <c r="R10" s="17" t="s">
        <v>456</v>
      </c>
      <c r="S10" s="17" t="s">
        <v>21</v>
      </c>
    </row>
    <row r="11" spans="1:20" ht="12.75" customHeight="1" x14ac:dyDescent="0.25">
      <c r="A11" s="17">
        <v>1965</v>
      </c>
      <c r="B11" s="17">
        <v>374</v>
      </c>
      <c r="C11" s="17">
        <v>630</v>
      </c>
      <c r="D11" s="17">
        <v>13</v>
      </c>
      <c r="F11" s="17">
        <v>23.8</v>
      </c>
      <c r="G11" s="17">
        <v>18.2</v>
      </c>
      <c r="H11" s="17">
        <v>7.3</v>
      </c>
      <c r="I11" s="17" t="s">
        <v>64</v>
      </c>
      <c r="J11" s="17" t="s">
        <v>455</v>
      </c>
      <c r="K11" s="17" t="s">
        <v>16</v>
      </c>
      <c r="L11" s="40">
        <v>23963</v>
      </c>
      <c r="M11" s="17">
        <v>1</v>
      </c>
      <c r="N11" s="17" t="s">
        <v>454</v>
      </c>
      <c r="O11" s="17" t="s">
        <v>21</v>
      </c>
      <c r="P11" s="37">
        <v>23964</v>
      </c>
      <c r="Q11" s="17" t="s">
        <v>60</v>
      </c>
      <c r="R11" s="17" t="s">
        <v>56</v>
      </c>
      <c r="S11" s="17" t="s">
        <v>21</v>
      </c>
    </row>
    <row r="12" spans="1:20" ht="12.75" customHeight="1" x14ac:dyDescent="0.25">
      <c r="A12" s="17">
        <v>1966</v>
      </c>
      <c r="B12" s="17">
        <v>329</v>
      </c>
      <c r="C12" s="17">
        <v>630</v>
      </c>
      <c r="D12" s="17">
        <v>14</v>
      </c>
      <c r="F12" s="17">
        <v>20.3</v>
      </c>
      <c r="G12" s="17">
        <v>14.5</v>
      </c>
      <c r="H12" s="17">
        <v>6.2</v>
      </c>
      <c r="I12" s="17" t="s">
        <v>92</v>
      </c>
      <c r="J12" s="17" t="s">
        <v>74</v>
      </c>
      <c r="K12" s="17" t="s">
        <v>16</v>
      </c>
      <c r="L12" s="40">
        <v>24331</v>
      </c>
      <c r="M12" s="17">
        <v>1</v>
      </c>
      <c r="N12" s="17" t="s">
        <v>51</v>
      </c>
      <c r="O12" s="17" t="s">
        <v>21</v>
      </c>
      <c r="P12" s="37">
        <v>24331</v>
      </c>
      <c r="Q12" s="17" t="s">
        <v>316</v>
      </c>
      <c r="R12" s="17" t="s">
        <v>26</v>
      </c>
      <c r="S12" s="17" t="s">
        <v>21</v>
      </c>
    </row>
    <row r="13" spans="1:20" ht="12.75" customHeight="1" x14ac:dyDescent="0.25">
      <c r="A13" s="17">
        <v>1966</v>
      </c>
      <c r="B13" s="17">
        <v>330</v>
      </c>
      <c r="C13" s="17">
        <v>630</v>
      </c>
      <c r="D13" s="17">
        <v>15</v>
      </c>
      <c r="F13" s="17">
        <v>20.3</v>
      </c>
      <c r="G13" s="17">
        <v>14.1</v>
      </c>
      <c r="H13" s="17">
        <v>5.8</v>
      </c>
      <c r="I13" s="17" t="s">
        <v>92</v>
      </c>
      <c r="J13" s="17" t="s">
        <v>74</v>
      </c>
      <c r="K13" s="17" t="s">
        <v>16</v>
      </c>
      <c r="L13" s="40">
        <v>24331</v>
      </c>
      <c r="M13" s="17">
        <v>1</v>
      </c>
      <c r="N13" s="17" t="s">
        <v>51</v>
      </c>
      <c r="O13" s="17" t="s">
        <v>21</v>
      </c>
      <c r="P13" s="37">
        <v>24331</v>
      </c>
      <c r="Q13" s="17" t="s">
        <v>316</v>
      </c>
      <c r="R13" s="17" t="s">
        <v>26</v>
      </c>
      <c r="S13" s="17" t="s">
        <v>21</v>
      </c>
    </row>
    <row r="14" spans="1:20" ht="12.75" customHeight="1" x14ac:dyDescent="0.25">
      <c r="A14" s="17">
        <v>1964</v>
      </c>
      <c r="B14" s="17">
        <v>920</v>
      </c>
      <c r="C14" s="17">
        <v>630</v>
      </c>
      <c r="D14" s="17">
        <v>7</v>
      </c>
      <c r="F14" s="17">
        <v>19.5</v>
      </c>
      <c r="G14" s="17">
        <v>14.9</v>
      </c>
      <c r="H14" s="17">
        <v>5.8</v>
      </c>
      <c r="I14" s="17" t="s">
        <v>49</v>
      </c>
      <c r="J14" s="17" t="s">
        <v>452</v>
      </c>
      <c r="K14" s="17" t="s">
        <v>16</v>
      </c>
      <c r="L14" s="40">
        <v>23618</v>
      </c>
      <c r="M14" s="17">
        <v>2</v>
      </c>
      <c r="N14" s="17" t="s">
        <v>451</v>
      </c>
      <c r="O14" s="17" t="s">
        <v>21</v>
      </c>
      <c r="P14" s="37">
        <v>23618</v>
      </c>
      <c r="Q14" s="17" t="s">
        <v>453</v>
      </c>
      <c r="R14" s="17" t="s">
        <v>26</v>
      </c>
      <c r="S14" s="17" t="s">
        <v>21</v>
      </c>
    </row>
    <row r="15" spans="1:20" ht="12.75" customHeight="1" x14ac:dyDescent="0.25">
      <c r="A15" s="17">
        <v>1964</v>
      </c>
      <c r="B15" s="17">
        <v>922</v>
      </c>
      <c r="C15" s="17">
        <v>630</v>
      </c>
      <c r="D15" s="17">
        <v>8</v>
      </c>
      <c r="F15" s="17">
        <v>19</v>
      </c>
      <c r="G15" s="17">
        <v>14.6</v>
      </c>
      <c r="H15" s="17">
        <v>5.7</v>
      </c>
      <c r="I15" s="17" t="s">
        <v>49</v>
      </c>
      <c r="J15" s="17" t="s">
        <v>452</v>
      </c>
      <c r="K15" s="17" t="s">
        <v>16</v>
      </c>
      <c r="L15" s="40">
        <v>23618</v>
      </c>
      <c r="M15" s="17">
        <v>2</v>
      </c>
      <c r="N15" s="17" t="s">
        <v>451</v>
      </c>
      <c r="O15" s="17" t="s">
        <v>21</v>
      </c>
      <c r="P15" s="37">
        <v>23618</v>
      </c>
      <c r="Q15" s="17" t="s">
        <v>450</v>
      </c>
      <c r="R15" s="17" t="s">
        <v>26</v>
      </c>
      <c r="S15" s="17" t="s">
        <v>21</v>
      </c>
    </row>
    <row r="16" spans="1:20" ht="12.75" customHeight="1" x14ac:dyDescent="0.25">
      <c r="A16" s="17">
        <v>1967</v>
      </c>
      <c r="B16" s="17">
        <v>109</v>
      </c>
      <c r="C16" s="17">
        <v>630</v>
      </c>
      <c r="D16" s="17">
        <v>17</v>
      </c>
      <c r="F16" s="17">
        <v>22.6</v>
      </c>
      <c r="G16" s="17">
        <v>16.100000000000001</v>
      </c>
      <c r="H16" s="17">
        <v>6.9</v>
      </c>
      <c r="I16" s="17" t="s">
        <v>49</v>
      </c>
      <c r="J16" s="17" t="s">
        <v>449</v>
      </c>
      <c r="K16" s="17" t="s">
        <v>16</v>
      </c>
      <c r="L16" s="40">
        <v>24686</v>
      </c>
      <c r="M16" s="17">
        <v>2</v>
      </c>
      <c r="N16" s="17" t="s">
        <v>448</v>
      </c>
      <c r="O16" s="17" t="s">
        <v>21</v>
      </c>
      <c r="P16" s="37">
        <v>24686</v>
      </c>
      <c r="Q16" s="17" t="s">
        <v>447</v>
      </c>
      <c r="R16" s="17" t="s">
        <v>26</v>
      </c>
      <c r="S16" s="17" t="s">
        <v>21</v>
      </c>
    </row>
    <row r="17" spans="1:19" ht="12.75" customHeight="1" x14ac:dyDescent="0.25">
      <c r="A17" s="55">
        <v>1964</v>
      </c>
      <c r="B17" s="55">
        <v>594</v>
      </c>
      <c r="C17" s="55">
        <v>630</v>
      </c>
      <c r="D17" s="55">
        <v>16</v>
      </c>
      <c r="E17" s="55"/>
      <c r="F17" s="55">
        <v>26.3</v>
      </c>
      <c r="G17" s="55">
        <v>17.100000000000001</v>
      </c>
      <c r="H17" s="55">
        <v>7.7</v>
      </c>
      <c r="I17" s="55" t="s">
        <v>57</v>
      </c>
      <c r="J17" s="55" t="s">
        <v>446</v>
      </c>
      <c r="K17" s="58" t="s">
        <v>445</v>
      </c>
      <c r="L17" s="57">
        <v>23601</v>
      </c>
      <c r="M17" s="55">
        <v>1</v>
      </c>
      <c r="N17" s="55" t="s">
        <v>444</v>
      </c>
      <c r="O17" s="55" t="s">
        <v>21</v>
      </c>
      <c r="P17" s="56">
        <v>23601</v>
      </c>
      <c r="Q17" s="55" t="s">
        <v>443</v>
      </c>
      <c r="R17" s="55" t="s">
        <v>26</v>
      </c>
      <c r="S17" s="55" t="s">
        <v>21</v>
      </c>
    </row>
    <row r="18" spans="1:19" ht="12.75" customHeight="1" x14ac:dyDescent="0.25">
      <c r="A18" s="17">
        <v>1965</v>
      </c>
      <c r="B18" s="17">
        <v>503</v>
      </c>
      <c r="C18" s="17">
        <v>630</v>
      </c>
      <c r="D18" s="17">
        <v>6</v>
      </c>
      <c r="F18" s="17">
        <v>24.3</v>
      </c>
      <c r="G18" s="17">
        <v>18.899999999999999</v>
      </c>
      <c r="H18" s="17">
        <v>7.3</v>
      </c>
      <c r="I18" s="17" t="s">
        <v>442</v>
      </c>
      <c r="J18" s="17" t="s">
        <v>441</v>
      </c>
      <c r="K18" s="17" t="s">
        <v>16</v>
      </c>
      <c r="L18" s="40">
        <v>23979</v>
      </c>
      <c r="M18" s="17">
        <v>0</v>
      </c>
      <c r="N18" s="17" t="s">
        <v>440</v>
      </c>
      <c r="O18" s="17" t="s">
        <v>21</v>
      </c>
      <c r="P18" s="37">
        <v>23979</v>
      </c>
      <c r="Q18" s="17" t="s">
        <v>16</v>
      </c>
      <c r="R18" s="17" t="s">
        <v>26</v>
      </c>
      <c r="S18" s="17" t="s">
        <v>21</v>
      </c>
    </row>
    <row r="19" spans="1:19" ht="12.75" customHeight="1" x14ac:dyDescent="0.25">
      <c r="A19" s="48">
        <v>2011</v>
      </c>
      <c r="B19" s="31" t="s">
        <v>439</v>
      </c>
      <c r="C19" s="44">
        <v>630</v>
      </c>
      <c r="D19" s="31"/>
      <c r="E19" s="31"/>
      <c r="F19" s="31">
        <v>20.3</v>
      </c>
      <c r="G19" s="34">
        <v>19.593067068575735</v>
      </c>
      <c r="H19" s="31">
        <v>7.0579999999999998</v>
      </c>
      <c r="I19" s="48" t="s">
        <v>129</v>
      </c>
      <c r="J19" s="48" t="s">
        <v>303</v>
      </c>
      <c r="K19" s="31" t="s">
        <v>332</v>
      </c>
      <c r="L19" s="45" t="s">
        <v>358</v>
      </c>
      <c r="M19" s="31"/>
      <c r="N19" s="44" t="s">
        <v>377</v>
      </c>
      <c r="O19" s="31" t="s">
        <v>320</v>
      </c>
      <c r="P19" s="43">
        <v>40767.4375</v>
      </c>
      <c r="Q19" s="42" t="s">
        <v>376</v>
      </c>
      <c r="R19" s="35" t="s">
        <v>322</v>
      </c>
      <c r="S19" s="35" t="s">
        <v>320</v>
      </c>
    </row>
    <row r="20" spans="1:19" ht="12.75" customHeight="1" x14ac:dyDescent="0.25">
      <c r="A20" s="52">
        <v>1996</v>
      </c>
      <c r="B20" s="17" t="s">
        <v>438</v>
      </c>
      <c r="C20" s="51">
        <v>630</v>
      </c>
      <c r="F20" s="17">
        <v>27</v>
      </c>
      <c r="G20" s="17">
        <v>21.2</v>
      </c>
      <c r="H20" s="17">
        <v>7.56</v>
      </c>
      <c r="I20" s="35" t="s">
        <v>129</v>
      </c>
      <c r="J20" s="35" t="s">
        <v>300</v>
      </c>
      <c r="K20" s="17" t="s">
        <v>437</v>
      </c>
      <c r="L20" s="17" t="s">
        <v>358</v>
      </c>
      <c r="N20" s="49" t="s">
        <v>357</v>
      </c>
      <c r="O20" s="38" t="s">
        <v>320</v>
      </c>
      <c r="P20" s="37">
        <v>35309</v>
      </c>
      <c r="R20" s="35" t="s">
        <v>322</v>
      </c>
      <c r="S20" s="35" t="s">
        <v>320</v>
      </c>
    </row>
    <row r="21" spans="1:19" ht="12.75" customHeight="1" x14ac:dyDescent="0.25">
      <c r="A21" s="52">
        <v>1996</v>
      </c>
      <c r="B21" s="17" t="s">
        <v>438</v>
      </c>
      <c r="C21" s="51">
        <v>630</v>
      </c>
      <c r="F21" s="17">
        <v>27</v>
      </c>
      <c r="G21" s="17">
        <v>22</v>
      </c>
      <c r="H21" s="17">
        <v>8.27</v>
      </c>
      <c r="I21" s="54" t="s">
        <v>129</v>
      </c>
      <c r="J21" s="38" t="s">
        <v>300</v>
      </c>
      <c r="K21" s="17" t="s">
        <v>437</v>
      </c>
      <c r="L21" s="17" t="s">
        <v>358</v>
      </c>
      <c r="N21" s="49" t="s">
        <v>357</v>
      </c>
      <c r="O21" s="38" t="s">
        <v>320</v>
      </c>
      <c r="P21" s="37">
        <v>35309</v>
      </c>
      <c r="R21" s="35" t="s">
        <v>322</v>
      </c>
      <c r="S21" s="35" t="s">
        <v>320</v>
      </c>
    </row>
    <row r="22" spans="1:19" ht="12.75" customHeight="1" x14ac:dyDescent="0.25">
      <c r="A22" s="52">
        <v>1998</v>
      </c>
      <c r="B22" s="17" t="s">
        <v>436</v>
      </c>
      <c r="C22" s="51">
        <v>630</v>
      </c>
      <c r="D22" s="17" t="s">
        <v>435</v>
      </c>
      <c r="F22" s="17">
        <v>22</v>
      </c>
      <c r="G22" s="17">
        <v>18.5</v>
      </c>
      <c r="H22" s="17">
        <v>7.1689999999999996</v>
      </c>
      <c r="I22" s="54" t="s">
        <v>301</v>
      </c>
      <c r="J22" s="38" t="s">
        <v>302</v>
      </c>
      <c r="K22" s="17" t="s">
        <v>277</v>
      </c>
      <c r="L22" s="40">
        <v>36005.9375</v>
      </c>
      <c r="N22" s="49" t="s">
        <v>357</v>
      </c>
      <c r="O22" s="35" t="s">
        <v>320</v>
      </c>
      <c r="P22" s="37">
        <v>36005.9375</v>
      </c>
      <c r="R22" s="35" t="s">
        <v>321</v>
      </c>
      <c r="S22" s="35" t="s">
        <v>320</v>
      </c>
    </row>
    <row r="23" spans="1:19" ht="12.75" customHeight="1" x14ac:dyDescent="0.25">
      <c r="A23" s="52">
        <v>2010</v>
      </c>
      <c r="B23" s="17" t="s">
        <v>434</v>
      </c>
      <c r="C23" s="51">
        <v>630</v>
      </c>
      <c r="D23" s="17" t="s">
        <v>433</v>
      </c>
      <c r="F23" s="17">
        <v>19.600000000000001</v>
      </c>
      <c r="G23" s="17">
        <v>15.184381780000001</v>
      </c>
      <c r="H23" s="17">
        <v>5.7320000000000002</v>
      </c>
      <c r="I23" s="54" t="s">
        <v>301</v>
      </c>
      <c r="J23" s="38" t="s">
        <v>302</v>
      </c>
      <c r="K23" s="17" t="s">
        <v>407</v>
      </c>
      <c r="L23" s="40">
        <v>40432.345138888886</v>
      </c>
      <c r="N23" s="49" t="s">
        <v>357</v>
      </c>
      <c r="O23" s="38" t="s">
        <v>320</v>
      </c>
      <c r="P23" s="37">
        <v>40432.345138888886</v>
      </c>
      <c r="R23" s="35" t="s">
        <v>321</v>
      </c>
      <c r="S23" s="35" t="s">
        <v>320</v>
      </c>
    </row>
    <row r="24" spans="1:19" ht="12.75" customHeight="1" x14ac:dyDescent="0.25">
      <c r="A24" s="52">
        <v>2010</v>
      </c>
      <c r="B24" s="17" t="s">
        <v>432</v>
      </c>
      <c r="C24" s="51">
        <v>630</v>
      </c>
      <c r="D24" s="17" t="s">
        <v>431</v>
      </c>
      <c r="F24" s="17">
        <v>19.600000000000001</v>
      </c>
      <c r="G24" s="17">
        <v>15.906680809999999</v>
      </c>
      <c r="H24" s="17">
        <v>5.6310000000000002</v>
      </c>
      <c r="I24" s="54" t="s">
        <v>301</v>
      </c>
      <c r="J24" s="38" t="s">
        <v>302</v>
      </c>
      <c r="K24" s="17" t="s">
        <v>407</v>
      </c>
      <c r="L24" s="40">
        <v>40432.354166666664</v>
      </c>
      <c r="N24" s="49" t="s">
        <v>357</v>
      </c>
      <c r="O24" s="38" t="s">
        <v>320</v>
      </c>
      <c r="P24" s="37">
        <v>40432.354166666664</v>
      </c>
      <c r="R24" s="35" t="s">
        <v>321</v>
      </c>
      <c r="S24" s="35" t="s">
        <v>320</v>
      </c>
    </row>
    <row r="25" spans="1:19" ht="12.75" customHeight="1" x14ac:dyDescent="0.25">
      <c r="A25" s="52">
        <v>2010</v>
      </c>
      <c r="B25" s="17" t="s">
        <v>430</v>
      </c>
      <c r="C25" s="51">
        <v>630</v>
      </c>
      <c r="D25" s="17" t="s">
        <v>429</v>
      </c>
      <c r="F25" s="17">
        <v>19.600000000000001</v>
      </c>
      <c r="G25" s="17">
        <v>15.11169514</v>
      </c>
      <c r="H25" s="17">
        <v>5.4509999999999996</v>
      </c>
      <c r="I25" s="54" t="s">
        <v>301</v>
      </c>
      <c r="J25" s="38" t="s">
        <v>302</v>
      </c>
      <c r="K25" s="17" t="s">
        <v>407</v>
      </c>
      <c r="L25" s="40">
        <v>40432.364583333336</v>
      </c>
      <c r="N25" s="49" t="s">
        <v>357</v>
      </c>
      <c r="O25" s="38" t="s">
        <v>320</v>
      </c>
      <c r="P25" s="37">
        <v>40432.364583333336</v>
      </c>
      <c r="R25" s="35" t="s">
        <v>321</v>
      </c>
      <c r="S25" s="35" t="s">
        <v>320</v>
      </c>
    </row>
    <row r="26" spans="1:19" ht="12.75" customHeight="1" x14ac:dyDescent="0.25">
      <c r="A26" s="52">
        <v>2010</v>
      </c>
      <c r="B26" s="17" t="s">
        <v>428</v>
      </c>
      <c r="C26" s="51">
        <v>630</v>
      </c>
      <c r="D26" s="17" t="s">
        <v>427</v>
      </c>
      <c r="F26" s="17">
        <v>19.600000000000001</v>
      </c>
      <c r="G26" s="17">
        <v>14.85148515</v>
      </c>
      <c r="H26" s="17">
        <v>5.7370000000000001</v>
      </c>
      <c r="I26" s="54" t="s">
        <v>301</v>
      </c>
      <c r="J26" s="38" t="s">
        <v>302</v>
      </c>
      <c r="K26" s="17" t="s">
        <v>404</v>
      </c>
      <c r="L26" s="40">
        <v>40433.290972222225</v>
      </c>
      <c r="N26" s="49" t="s">
        <v>357</v>
      </c>
      <c r="O26" s="38" t="s">
        <v>320</v>
      </c>
      <c r="P26" s="37">
        <v>40433.290972222225</v>
      </c>
      <c r="R26" s="35" t="s">
        <v>321</v>
      </c>
      <c r="S26" s="35" t="s">
        <v>320</v>
      </c>
    </row>
    <row r="27" spans="1:19" ht="12.75" customHeight="1" x14ac:dyDescent="0.25">
      <c r="A27" s="52">
        <v>2010</v>
      </c>
      <c r="B27" s="17" t="s">
        <v>426</v>
      </c>
      <c r="C27" s="51">
        <v>630</v>
      </c>
      <c r="D27" s="17" t="s">
        <v>425</v>
      </c>
      <c r="F27" s="17">
        <v>19.8</v>
      </c>
      <c r="G27" s="17">
        <v>15.2866242</v>
      </c>
      <c r="H27" s="17">
        <v>5.5490000000000004</v>
      </c>
      <c r="I27" s="54" t="s">
        <v>301</v>
      </c>
      <c r="J27" s="38" t="s">
        <v>302</v>
      </c>
      <c r="K27" s="17" t="s">
        <v>404</v>
      </c>
      <c r="L27" s="40">
        <v>40433.342361111114</v>
      </c>
      <c r="N27" s="49" t="s">
        <v>357</v>
      </c>
      <c r="O27" s="38" t="s">
        <v>320</v>
      </c>
      <c r="P27" s="37">
        <v>40433.342361111114</v>
      </c>
      <c r="R27" s="35" t="s">
        <v>321</v>
      </c>
      <c r="S27" s="35" t="s">
        <v>320</v>
      </c>
    </row>
    <row r="28" spans="1:19" ht="12.75" customHeight="1" x14ac:dyDescent="0.25">
      <c r="A28" s="52">
        <v>1998</v>
      </c>
      <c r="B28" s="17" t="s">
        <v>424</v>
      </c>
      <c r="C28" s="51">
        <v>630</v>
      </c>
      <c r="F28" s="17">
        <v>22</v>
      </c>
      <c r="G28" s="17">
        <v>17.2</v>
      </c>
      <c r="H28" s="17">
        <v>6.9269999999999996</v>
      </c>
      <c r="I28" s="54" t="s">
        <v>301</v>
      </c>
      <c r="J28" s="38" t="s">
        <v>302</v>
      </c>
      <c r="K28" s="17" t="s">
        <v>277</v>
      </c>
      <c r="L28" s="17" t="s">
        <v>358</v>
      </c>
      <c r="N28" s="49" t="s">
        <v>357</v>
      </c>
      <c r="O28" s="38" t="s">
        <v>320</v>
      </c>
      <c r="P28" s="37">
        <v>36005.9375</v>
      </c>
      <c r="R28" s="35" t="s">
        <v>321</v>
      </c>
      <c r="S28" s="35" t="s">
        <v>320</v>
      </c>
    </row>
    <row r="29" spans="1:19" ht="12.75" customHeight="1" x14ac:dyDescent="0.25">
      <c r="A29" s="52">
        <v>1998</v>
      </c>
      <c r="B29" s="17" t="s">
        <v>423</v>
      </c>
      <c r="C29" s="51">
        <v>630</v>
      </c>
      <c r="F29" s="17">
        <v>22</v>
      </c>
      <c r="G29" s="17">
        <v>18</v>
      </c>
      <c r="H29" s="17">
        <v>7.0410000000000004</v>
      </c>
      <c r="I29" s="54" t="s">
        <v>301</v>
      </c>
      <c r="J29" s="38" t="s">
        <v>302</v>
      </c>
      <c r="K29" s="17" t="s">
        <v>277</v>
      </c>
      <c r="L29" s="17" t="s">
        <v>358</v>
      </c>
      <c r="N29" s="49" t="s">
        <v>357</v>
      </c>
      <c r="O29" s="38" t="s">
        <v>320</v>
      </c>
      <c r="P29" s="37">
        <v>36005.9375</v>
      </c>
      <c r="R29" s="35" t="s">
        <v>321</v>
      </c>
      <c r="S29" s="35" t="s">
        <v>320</v>
      </c>
    </row>
    <row r="30" spans="1:19" ht="12.75" customHeight="1" x14ac:dyDescent="0.25">
      <c r="A30" s="52">
        <v>1998</v>
      </c>
      <c r="B30" s="17" t="s">
        <v>422</v>
      </c>
      <c r="C30" s="51">
        <v>630</v>
      </c>
      <c r="F30" s="17">
        <v>26</v>
      </c>
      <c r="G30" s="17">
        <v>19.3</v>
      </c>
      <c r="H30" s="17">
        <v>8.0909999999999993</v>
      </c>
      <c r="I30" s="54" t="s">
        <v>301</v>
      </c>
      <c r="J30" s="38" t="s">
        <v>302</v>
      </c>
      <c r="K30" s="17" t="s">
        <v>277</v>
      </c>
      <c r="L30" s="17" t="s">
        <v>358</v>
      </c>
      <c r="N30" s="49" t="s">
        <v>357</v>
      </c>
      <c r="O30" s="38" t="s">
        <v>320</v>
      </c>
      <c r="P30" s="37">
        <v>36006.8125</v>
      </c>
      <c r="R30" s="35" t="s">
        <v>321</v>
      </c>
      <c r="S30" s="35" t="s">
        <v>320</v>
      </c>
    </row>
    <row r="31" spans="1:19" ht="12.75" customHeight="1" x14ac:dyDescent="0.25">
      <c r="A31" s="52">
        <v>1998</v>
      </c>
      <c r="B31" s="17" t="s">
        <v>421</v>
      </c>
      <c r="C31" s="51">
        <v>630</v>
      </c>
      <c r="F31" s="17">
        <v>26</v>
      </c>
      <c r="G31" s="17">
        <v>20</v>
      </c>
      <c r="H31" s="17">
        <v>7.2469999999999999</v>
      </c>
      <c r="I31" s="54" t="s">
        <v>301</v>
      </c>
      <c r="J31" s="38" t="s">
        <v>302</v>
      </c>
      <c r="K31" s="17" t="s">
        <v>277</v>
      </c>
      <c r="L31" s="17" t="s">
        <v>358</v>
      </c>
      <c r="N31" s="49" t="s">
        <v>357</v>
      </c>
      <c r="O31" s="38" t="s">
        <v>320</v>
      </c>
      <c r="P31" s="37">
        <v>36006.8125</v>
      </c>
      <c r="R31" s="35" t="s">
        <v>321</v>
      </c>
      <c r="S31" s="35" t="s">
        <v>320</v>
      </c>
    </row>
    <row r="32" spans="1:19" ht="12.75" customHeight="1" x14ac:dyDescent="0.25">
      <c r="A32" s="52">
        <v>1998</v>
      </c>
      <c r="B32" s="17" t="s">
        <v>420</v>
      </c>
      <c r="C32" s="51">
        <v>630</v>
      </c>
      <c r="F32" s="17">
        <v>26</v>
      </c>
      <c r="G32" s="17">
        <v>20.100000000000001</v>
      </c>
      <c r="H32" s="17">
        <v>7.22</v>
      </c>
      <c r="I32" s="54" t="s">
        <v>301</v>
      </c>
      <c r="J32" s="38" t="s">
        <v>302</v>
      </c>
      <c r="K32" s="17" t="s">
        <v>277</v>
      </c>
      <c r="L32" s="17" t="s">
        <v>358</v>
      </c>
      <c r="N32" s="49" t="s">
        <v>357</v>
      </c>
      <c r="O32" s="38" t="s">
        <v>320</v>
      </c>
      <c r="P32" s="37">
        <v>36006.8125</v>
      </c>
      <c r="R32" s="35" t="s">
        <v>321</v>
      </c>
      <c r="S32" s="35" t="s">
        <v>320</v>
      </c>
    </row>
    <row r="33" spans="1:19" ht="12.75" customHeight="1" x14ac:dyDescent="0.25">
      <c r="A33" s="52">
        <v>1998</v>
      </c>
      <c r="B33" s="17" t="s">
        <v>419</v>
      </c>
      <c r="C33" s="51">
        <v>630</v>
      </c>
      <c r="F33" s="17">
        <v>26</v>
      </c>
      <c r="G33" s="17">
        <v>19.899999999999999</v>
      </c>
      <c r="H33" s="17">
        <v>7.524</v>
      </c>
      <c r="I33" s="54" t="s">
        <v>301</v>
      </c>
      <c r="J33" s="38" t="s">
        <v>302</v>
      </c>
      <c r="K33" s="17" t="s">
        <v>277</v>
      </c>
      <c r="L33" s="17" t="s">
        <v>358</v>
      </c>
      <c r="N33" s="49" t="s">
        <v>357</v>
      </c>
      <c r="O33" s="38" t="s">
        <v>320</v>
      </c>
      <c r="P33" s="37">
        <v>36006.8125</v>
      </c>
      <c r="R33" s="35" t="s">
        <v>321</v>
      </c>
      <c r="S33" s="35" t="s">
        <v>320</v>
      </c>
    </row>
    <row r="34" spans="1:19" ht="12.75" customHeight="1" x14ac:dyDescent="0.25">
      <c r="A34" s="52">
        <v>1998</v>
      </c>
      <c r="B34" s="17" t="s">
        <v>418</v>
      </c>
      <c r="C34" s="51">
        <v>630</v>
      </c>
      <c r="F34" s="17">
        <v>26</v>
      </c>
      <c r="G34" s="17">
        <v>19.600000000000001</v>
      </c>
      <c r="H34" s="17">
        <v>7.36</v>
      </c>
      <c r="I34" s="35" t="s">
        <v>301</v>
      </c>
      <c r="J34" s="35" t="s">
        <v>302</v>
      </c>
      <c r="K34" s="17" t="s">
        <v>277</v>
      </c>
      <c r="L34" s="17" t="s">
        <v>358</v>
      </c>
      <c r="N34" s="49" t="s">
        <v>357</v>
      </c>
      <c r="O34" s="38" t="s">
        <v>320</v>
      </c>
      <c r="P34" s="37">
        <v>36006.8125</v>
      </c>
      <c r="R34" s="35" t="s">
        <v>321</v>
      </c>
      <c r="S34" s="35" t="s">
        <v>320</v>
      </c>
    </row>
    <row r="35" spans="1:19" ht="12.75" customHeight="1" x14ac:dyDescent="0.25">
      <c r="A35" s="52">
        <v>1998</v>
      </c>
      <c r="B35" s="17" t="s">
        <v>417</v>
      </c>
      <c r="C35" s="51">
        <v>630</v>
      </c>
      <c r="F35" s="17">
        <v>22.5</v>
      </c>
      <c r="G35" s="17">
        <v>17.399999999999999</v>
      </c>
      <c r="H35" s="17">
        <v>6.8849999999999998</v>
      </c>
      <c r="I35" s="35" t="s">
        <v>301</v>
      </c>
      <c r="J35" s="35" t="s">
        <v>302</v>
      </c>
      <c r="K35" s="17" t="s">
        <v>277</v>
      </c>
      <c r="L35" s="17" t="s">
        <v>358</v>
      </c>
      <c r="N35" s="49" t="s">
        <v>357</v>
      </c>
      <c r="O35" s="38" t="s">
        <v>320</v>
      </c>
      <c r="P35" s="37">
        <v>36008.940972222219</v>
      </c>
      <c r="R35" s="35" t="s">
        <v>321</v>
      </c>
      <c r="S35" s="35" t="s">
        <v>320</v>
      </c>
    </row>
    <row r="36" spans="1:19" ht="12.75" customHeight="1" x14ac:dyDescent="0.25">
      <c r="A36" s="52">
        <v>1998</v>
      </c>
      <c r="B36" s="17" t="s">
        <v>416</v>
      </c>
      <c r="C36" s="51">
        <v>630</v>
      </c>
      <c r="F36" s="17">
        <v>22.5</v>
      </c>
      <c r="G36" s="17">
        <v>17.5</v>
      </c>
      <c r="H36" s="17">
        <v>6.8049999999999997</v>
      </c>
      <c r="I36" s="35" t="s">
        <v>301</v>
      </c>
      <c r="J36" s="35" t="s">
        <v>302</v>
      </c>
      <c r="K36" s="17" t="s">
        <v>277</v>
      </c>
      <c r="L36" s="17" t="s">
        <v>358</v>
      </c>
      <c r="N36" s="49" t="s">
        <v>357</v>
      </c>
      <c r="O36" s="38" t="s">
        <v>320</v>
      </c>
      <c r="P36" s="37">
        <v>36008.940972222219</v>
      </c>
      <c r="R36" s="35" t="s">
        <v>321</v>
      </c>
      <c r="S36" s="35" t="s">
        <v>320</v>
      </c>
    </row>
    <row r="37" spans="1:19" ht="12.75" customHeight="1" x14ac:dyDescent="0.25">
      <c r="A37" s="52">
        <v>1998</v>
      </c>
      <c r="B37" s="17" t="s">
        <v>415</v>
      </c>
      <c r="C37" s="51">
        <v>630</v>
      </c>
      <c r="F37" s="17">
        <v>19.5</v>
      </c>
      <c r="G37" s="17">
        <v>15.4</v>
      </c>
      <c r="H37" s="17">
        <v>5.5629999999999997</v>
      </c>
      <c r="I37" s="35" t="s">
        <v>301</v>
      </c>
      <c r="J37" s="35" t="s">
        <v>302</v>
      </c>
      <c r="K37" s="17" t="s">
        <v>277</v>
      </c>
      <c r="L37" s="17" t="s">
        <v>358</v>
      </c>
      <c r="N37" s="49" t="s">
        <v>357</v>
      </c>
      <c r="O37" s="38" t="s">
        <v>320</v>
      </c>
      <c r="P37" s="37">
        <v>36009.291666666664</v>
      </c>
      <c r="R37" s="35" t="s">
        <v>321</v>
      </c>
      <c r="S37" s="35" t="s">
        <v>320</v>
      </c>
    </row>
    <row r="38" spans="1:19" ht="12.75" customHeight="1" x14ac:dyDescent="0.25">
      <c r="A38" s="52">
        <v>1998</v>
      </c>
      <c r="B38" s="17" t="s">
        <v>414</v>
      </c>
      <c r="C38" s="51">
        <v>630</v>
      </c>
      <c r="F38" s="17">
        <v>19.5</v>
      </c>
      <c r="G38" s="17">
        <v>14.9</v>
      </c>
      <c r="H38" s="17">
        <v>5.98</v>
      </c>
      <c r="I38" s="35" t="s">
        <v>301</v>
      </c>
      <c r="J38" s="35" t="s">
        <v>302</v>
      </c>
      <c r="K38" s="17" t="s">
        <v>277</v>
      </c>
      <c r="L38" s="17" t="s">
        <v>358</v>
      </c>
      <c r="N38" s="49" t="s">
        <v>357</v>
      </c>
      <c r="O38" s="38" t="s">
        <v>320</v>
      </c>
      <c r="P38" s="37">
        <v>36009.291666666664</v>
      </c>
      <c r="R38" s="35" t="s">
        <v>321</v>
      </c>
      <c r="S38" s="35" t="s">
        <v>320</v>
      </c>
    </row>
    <row r="39" spans="1:19" ht="12.75" customHeight="1" x14ac:dyDescent="0.25">
      <c r="A39" s="52">
        <v>1998</v>
      </c>
      <c r="B39" s="17" t="s">
        <v>413</v>
      </c>
      <c r="C39" s="51">
        <v>630</v>
      </c>
      <c r="F39" s="17">
        <v>19.5</v>
      </c>
      <c r="G39" s="17">
        <v>15.8</v>
      </c>
      <c r="H39" s="17">
        <v>5.6479999999999997</v>
      </c>
      <c r="I39" s="35" t="s">
        <v>301</v>
      </c>
      <c r="J39" s="35" t="s">
        <v>302</v>
      </c>
      <c r="K39" s="17" t="s">
        <v>277</v>
      </c>
      <c r="L39" s="17" t="s">
        <v>358</v>
      </c>
      <c r="N39" s="49" t="s">
        <v>357</v>
      </c>
      <c r="O39" s="38" t="s">
        <v>320</v>
      </c>
      <c r="P39" s="37">
        <v>36009.291666666664</v>
      </c>
      <c r="R39" s="35" t="s">
        <v>321</v>
      </c>
      <c r="S39" s="35" t="s">
        <v>320</v>
      </c>
    </row>
    <row r="40" spans="1:19" ht="12.75" customHeight="1" x14ac:dyDescent="0.25">
      <c r="A40" s="52">
        <v>2010</v>
      </c>
      <c r="B40" s="17" t="s">
        <v>412</v>
      </c>
      <c r="C40" s="51">
        <v>630</v>
      </c>
      <c r="F40" s="17">
        <v>19.399999999999999</v>
      </c>
      <c r="G40" s="17">
        <v>15.54404145</v>
      </c>
      <c r="H40" s="17">
        <v>5.7770000000000001</v>
      </c>
      <c r="I40" s="35" t="s">
        <v>301</v>
      </c>
      <c r="J40" s="35" t="s">
        <v>302</v>
      </c>
      <c r="K40" s="17" t="s">
        <v>407</v>
      </c>
      <c r="L40" s="17" t="s">
        <v>358</v>
      </c>
      <c r="N40" s="49" t="s">
        <v>357</v>
      </c>
      <c r="O40" s="38" t="s">
        <v>320</v>
      </c>
      <c r="P40" s="37">
        <v>40432.305555555555</v>
      </c>
      <c r="R40" s="35" t="s">
        <v>321</v>
      </c>
      <c r="S40" s="35" t="s">
        <v>320</v>
      </c>
    </row>
    <row r="41" spans="1:19" ht="12.75" customHeight="1" x14ac:dyDescent="0.25">
      <c r="A41" s="52">
        <v>2010</v>
      </c>
      <c r="B41" s="17" t="s">
        <v>412</v>
      </c>
      <c r="C41" s="51">
        <v>630</v>
      </c>
      <c r="F41" s="17">
        <v>19.399999999999999</v>
      </c>
      <c r="G41" s="17">
        <v>15.48886738</v>
      </c>
      <c r="H41" s="17">
        <v>5.6769999999999996</v>
      </c>
      <c r="I41" s="35" t="s">
        <v>301</v>
      </c>
      <c r="J41" s="35" t="s">
        <v>302</v>
      </c>
      <c r="K41" s="17" t="s">
        <v>407</v>
      </c>
      <c r="L41" s="17" t="s">
        <v>358</v>
      </c>
      <c r="N41" s="49" t="s">
        <v>357</v>
      </c>
      <c r="O41" s="38" t="s">
        <v>320</v>
      </c>
      <c r="P41" s="37">
        <v>40432.305555555555</v>
      </c>
      <c r="R41" s="35" t="s">
        <v>321</v>
      </c>
      <c r="S41" s="35" t="s">
        <v>320</v>
      </c>
    </row>
    <row r="42" spans="1:19" ht="12.75" customHeight="1" x14ac:dyDescent="0.25">
      <c r="A42" s="52">
        <v>2010</v>
      </c>
      <c r="B42" s="17" t="s">
        <v>411</v>
      </c>
      <c r="C42" s="51">
        <v>630</v>
      </c>
      <c r="F42" s="17">
        <v>19.399999999999999</v>
      </c>
      <c r="G42" s="17">
        <v>15.492253870000001</v>
      </c>
      <c r="H42" s="17">
        <v>5.43</v>
      </c>
      <c r="I42" s="35" t="s">
        <v>301</v>
      </c>
      <c r="J42" s="35" t="s">
        <v>302</v>
      </c>
      <c r="K42" s="17" t="s">
        <v>407</v>
      </c>
      <c r="L42" s="17" t="s">
        <v>358</v>
      </c>
      <c r="N42" s="49" t="s">
        <v>357</v>
      </c>
      <c r="O42" s="38" t="s">
        <v>320</v>
      </c>
      <c r="P42" s="37">
        <v>40432.313888888886</v>
      </c>
      <c r="R42" s="35" t="s">
        <v>321</v>
      </c>
      <c r="S42" s="35" t="s">
        <v>320</v>
      </c>
    </row>
    <row r="43" spans="1:19" ht="12.75" customHeight="1" x14ac:dyDescent="0.25">
      <c r="A43" s="52">
        <v>2010</v>
      </c>
      <c r="B43" s="17" t="s">
        <v>411</v>
      </c>
      <c r="C43" s="51">
        <v>630</v>
      </c>
      <c r="F43" s="17">
        <v>19.399999999999999</v>
      </c>
      <c r="G43" s="17">
        <v>14.6780303</v>
      </c>
      <c r="H43" s="17">
        <v>5.4720000000000004</v>
      </c>
      <c r="I43" s="35" t="s">
        <v>301</v>
      </c>
      <c r="J43" s="35" t="s">
        <v>302</v>
      </c>
      <c r="K43" s="17" t="s">
        <v>407</v>
      </c>
      <c r="L43" s="17" t="s">
        <v>358</v>
      </c>
      <c r="N43" s="49" t="s">
        <v>357</v>
      </c>
      <c r="O43" s="38" t="s">
        <v>320</v>
      </c>
      <c r="P43" s="37">
        <v>40432.313888888886</v>
      </c>
      <c r="R43" s="35" t="s">
        <v>321</v>
      </c>
      <c r="S43" s="35" t="s">
        <v>320</v>
      </c>
    </row>
    <row r="44" spans="1:19" ht="12.75" customHeight="1" x14ac:dyDescent="0.25">
      <c r="A44" s="52">
        <v>2010</v>
      </c>
      <c r="B44" s="17" t="s">
        <v>410</v>
      </c>
      <c r="C44" s="51">
        <v>630</v>
      </c>
      <c r="F44" s="17">
        <v>19.600000000000001</v>
      </c>
      <c r="G44" s="17">
        <v>14.83541956</v>
      </c>
      <c r="H44" s="17">
        <v>5.6369999999999996</v>
      </c>
      <c r="I44" s="35" t="s">
        <v>301</v>
      </c>
      <c r="J44" s="35" t="s">
        <v>302</v>
      </c>
      <c r="K44" s="17" t="s">
        <v>407</v>
      </c>
      <c r="L44" s="17" t="s">
        <v>358</v>
      </c>
      <c r="N44" s="49" t="s">
        <v>357</v>
      </c>
      <c r="O44" s="38" t="s">
        <v>320</v>
      </c>
      <c r="P44" s="37">
        <v>40432.368750000001</v>
      </c>
      <c r="R44" s="35" t="s">
        <v>321</v>
      </c>
      <c r="S44" s="35" t="s">
        <v>320</v>
      </c>
    </row>
    <row r="45" spans="1:19" ht="12.75" customHeight="1" x14ac:dyDescent="0.25">
      <c r="A45" s="52">
        <v>2010</v>
      </c>
      <c r="B45" s="17" t="s">
        <v>409</v>
      </c>
      <c r="C45" s="51">
        <v>630</v>
      </c>
      <c r="F45" s="17">
        <v>19.600000000000001</v>
      </c>
      <c r="G45" s="17">
        <v>14.24979044</v>
      </c>
      <c r="H45" s="17">
        <v>5.5549999999999997</v>
      </c>
      <c r="I45" s="35" t="s">
        <v>301</v>
      </c>
      <c r="J45" s="35" t="s">
        <v>302</v>
      </c>
      <c r="K45" s="17" t="s">
        <v>407</v>
      </c>
      <c r="L45" s="17" t="s">
        <v>358</v>
      </c>
      <c r="N45" s="49" t="s">
        <v>357</v>
      </c>
      <c r="O45" s="38" t="s">
        <v>320</v>
      </c>
      <c r="P45" s="37">
        <v>40432.375</v>
      </c>
      <c r="R45" s="35" t="s">
        <v>321</v>
      </c>
      <c r="S45" s="35" t="s">
        <v>320</v>
      </c>
    </row>
    <row r="46" spans="1:19" ht="12.75" customHeight="1" x14ac:dyDescent="0.25">
      <c r="A46" s="52">
        <v>2010</v>
      </c>
      <c r="B46" s="17" t="s">
        <v>408</v>
      </c>
      <c r="C46" s="51">
        <v>630</v>
      </c>
      <c r="F46" s="17">
        <v>19.600000000000001</v>
      </c>
      <c r="G46" s="17">
        <v>15.328019619999999</v>
      </c>
      <c r="H46" s="17">
        <v>5.5640000000000001</v>
      </c>
      <c r="I46" s="38" t="s">
        <v>301</v>
      </c>
      <c r="J46" s="38" t="s">
        <v>302</v>
      </c>
      <c r="K46" s="17" t="s">
        <v>407</v>
      </c>
      <c r="L46" s="17" t="s">
        <v>358</v>
      </c>
      <c r="N46" s="49" t="s">
        <v>357</v>
      </c>
      <c r="O46" s="38" t="s">
        <v>320</v>
      </c>
      <c r="P46" s="37">
        <v>40432.376388888886</v>
      </c>
      <c r="R46" s="35" t="s">
        <v>321</v>
      </c>
      <c r="S46" s="35" t="s">
        <v>320</v>
      </c>
    </row>
    <row r="47" spans="1:19" ht="12.75" customHeight="1" x14ac:dyDescent="0.25">
      <c r="A47" s="52">
        <v>2010</v>
      </c>
      <c r="B47" s="17" t="s">
        <v>406</v>
      </c>
      <c r="C47" s="51">
        <v>630</v>
      </c>
      <c r="F47" s="17">
        <v>19.600000000000001</v>
      </c>
      <c r="G47" s="17">
        <v>15.141540490000001</v>
      </c>
      <c r="H47" s="17">
        <v>5.6509999999999998</v>
      </c>
      <c r="I47" s="38" t="s">
        <v>301</v>
      </c>
      <c r="J47" s="38" t="s">
        <v>302</v>
      </c>
      <c r="K47" s="17" t="s">
        <v>404</v>
      </c>
      <c r="L47" s="17" t="s">
        <v>358</v>
      </c>
      <c r="N47" s="49" t="s">
        <v>357</v>
      </c>
      <c r="O47" s="38" t="s">
        <v>320</v>
      </c>
      <c r="P47" s="37">
        <v>40433.297222222223</v>
      </c>
      <c r="R47" s="35" t="s">
        <v>321</v>
      </c>
      <c r="S47" s="35" t="s">
        <v>320</v>
      </c>
    </row>
    <row r="48" spans="1:19" ht="12.75" customHeight="1" x14ac:dyDescent="0.25">
      <c r="A48" s="52">
        <v>2010</v>
      </c>
      <c r="B48" s="17" t="s">
        <v>405</v>
      </c>
      <c r="C48" s="51">
        <v>630</v>
      </c>
      <c r="F48" s="17">
        <v>19.600000000000001</v>
      </c>
      <c r="G48" s="17">
        <v>14.95726496</v>
      </c>
      <c r="H48" s="17">
        <v>5.4969999999999999</v>
      </c>
      <c r="I48" s="38" t="s">
        <v>301</v>
      </c>
      <c r="J48" s="38" t="s">
        <v>302</v>
      </c>
      <c r="K48" s="17" t="s">
        <v>404</v>
      </c>
      <c r="L48" s="17" t="s">
        <v>358</v>
      </c>
      <c r="N48" s="49" t="s">
        <v>357</v>
      </c>
      <c r="O48" s="38" t="s">
        <v>320</v>
      </c>
      <c r="P48" s="37">
        <v>40433.338888888888</v>
      </c>
      <c r="R48" s="35" t="s">
        <v>321</v>
      </c>
      <c r="S48" s="35" t="s">
        <v>320</v>
      </c>
    </row>
    <row r="49" spans="1:19" ht="12.75" customHeight="1" x14ac:dyDescent="0.25">
      <c r="A49" s="52">
        <v>2010</v>
      </c>
      <c r="B49" s="17" t="s">
        <v>390</v>
      </c>
      <c r="C49" s="51">
        <v>630</v>
      </c>
      <c r="D49" s="17" t="s">
        <v>403</v>
      </c>
      <c r="F49" s="17">
        <v>21.1</v>
      </c>
      <c r="G49" s="17">
        <v>17.391304349999999</v>
      </c>
      <c r="H49" s="17">
        <v>6.44</v>
      </c>
      <c r="I49" s="17" t="s">
        <v>129</v>
      </c>
      <c r="J49" s="17" t="s">
        <v>303</v>
      </c>
      <c r="K49" s="17" t="s">
        <v>296</v>
      </c>
      <c r="L49" s="40">
        <v>40417.455555555556</v>
      </c>
      <c r="N49" s="49" t="s">
        <v>357</v>
      </c>
      <c r="O49" s="38" t="s">
        <v>320</v>
      </c>
      <c r="P49" s="37">
        <v>40417.455555555556</v>
      </c>
      <c r="R49" s="35" t="s">
        <v>321</v>
      </c>
      <c r="S49" s="35" t="s">
        <v>320</v>
      </c>
    </row>
    <row r="50" spans="1:19" ht="12.75" customHeight="1" x14ac:dyDescent="0.25">
      <c r="A50" s="52">
        <v>2010</v>
      </c>
      <c r="B50" s="17" t="s">
        <v>387</v>
      </c>
      <c r="C50" s="51">
        <v>630</v>
      </c>
      <c r="D50" s="17" t="s">
        <v>402</v>
      </c>
      <c r="F50" s="17">
        <v>21.1</v>
      </c>
      <c r="G50" s="17">
        <v>17.699115039999999</v>
      </c>
      <c r="H50" s="17">
        <v>6.4980000000000002</v>
      </c>
      <c r="I50" s="17" t="s">
        <v>129</v>
      </c>
      <c r="J50" s="17" t="s">
        <v>303</v>
      </c>
      <c r="K50" s="17" t="s">
        <v>296</v>
      </c>
      <c r="L50" s="40">
        <v>40417.482638888891</v>
      </c>
      <c r="N50" s="49" t="s">
        <v>357</v>
      </c>
      <c r="O50" s="38" t="s">
        <v>320</v>
      </c>
      <c r="P50" s="37">
        <v>40417.482638888891</v>
      </c>
      <c r="R50" s="35" t="s">
        <v>321</v>
      </c>
      <c r="S50" s="35" t="s">
        <v>320</v>
      </c>
    </row>
    <row r="51" spans="1:19" ht="12.75" customHeight="1" x14ac:dyDescent="0.25">
      <c r="A51" s="52">
        <v>2010</v>
      </c>
      <c r="B51" s="17" t="s">
        <v>243</v>
      </c>
      <c r="C51" s="51">
        <v>630</v>
      </c>
      <c r="D51" s="17" t="s">
        <v>401</v>
      </c>
      <c r="F51" s="17">
        <v>21.1</v>
      </c>
      <c r="G51" s="17">
        <v>19.305019309999999</v>
      </c>
      <c r="H51" s="17">
        <v>7.3029999999999999</v>
      </c>
      <c r="I51" s="17" t="s">
        <v>129</v>
      </c>
      <c r="J51" s="17" t="s">
        <v>303</v>
      </c>
      <c r="K51" s="17" t="s">
        <v>296</v>
      </c>
      <c r="L51" s="40">
        <v>40417.497916666667</v>
      </c>
      <c r="N51" s="49" t="s">
        <v>357</v>
      </c>
      <c r="O51" s="38" t="s">
        <v>320</v>
      </c>
      <c r="P51" s="37">
        <v>40417.497916666667</v>
      </c>
      <c r="R51" s="35" t="s">
        <v>321</v>
      </c>
      <c r="S51" s="35" t="s">
        <v>320</v>
      </c>
    </row>
    <row r="52" spans="1:19" ht="12.75" customHeight="1" x14ac:dyDescent="0.25">
      <c r="A52" s="52">
        <v>2010</v>
      </c>
      <c r="B52" s="17" t="s">
        <v>400</v>
      </c>
      <c r="C52" s="51">
        <v>630</v>
      </c>
      <c r="D52" s="17" t="s">
        <v>399</v>
      </c>
      <c r="F52" s="17">
        <v>23</v>
      </c>
      <c r="G52" s="17">
        <v>18.23416507</v>
      </c>
      <c r="H52" s="17">
        <v>6.9189999999999996</v>
      </c>
      <c r="I52" s="17" t="s">
        <v>129</v>
      </c>
      <c r="J52" s="17" t="s">
        <v>303</v>
      </c>
      <c r="K52" s="17" t="s">
        <v>296</v>
      </c>
      <c r="L52" s="40">
        <v>40419.355555555558</v>
      </c>
      <c r="N52" s="49" t="s">
        <v>357</v>
      </c>
      <c r="O52" s="38" t="s">
        <v>320</v>
      </c>
      <c r="P52" s="37">
        <v>40419.355555555558</v>
      </c>
      <c r="R52" s="35" t="s">
        <v>321</v>
      </c>
      <c r="S52" s="35" t="s">
        <v>320</v>
      </c>
    </row>
    <row r="53" spans="1:19" ht="12.75" customHeight="1" x14ac:dyDescent="0.25">
      <c r="A53" s="48">
        <v>2011</v>
      </c>
      <c r="B53" s="31" t="s">
        <v>398</v>
      </c>
      <c r="C53" s="44">
        <v>630</v>
      </c>
      <c r="D53" s="31" t="s">
        <v>397</v>
      </c>
      <c r="E53" s="31"/>
      <c r="F53" s="31">
        <v>22</v>
      </c>
      <c r="G53" s="34">
        <v>18.024032042723633</v>
      </c>
      <c r="H53" s="31">
        <v>6.3070000000000004</v>
      </c>
      <c r="I53" s="31" t="s">
        <v>129</v>
      </c>
      <c r="J53" s="31" t="s">
        <v>303</v>
      </c>
      <c r="K53" s="31" t="s">
        <v>332</v>
      </c>
      <c r="L53" s="53">
        <v>40767</v>
      </c>
      <c r="M53" s="31"/>
      <c r="N53" s="44" t="s">
        <v>396</v>
      </c>
      <c r="O53" s="31" t="s">
        <v>320</v>
      </c>
      <c r="P53" s="43">
        <v>40775.598611111112</v>
      </c>
      <c r="Q53" s="42" t="s">
        <v>334</v>
      </c>
      <c r="R53" s="35" t="s">
        <v>321</v>
      </c>
      <c r="S53" s="35" t="s">
        <v>320</v>
      </c>
    </row>
    <row r="54" spans="1:19" ht="12.75" customHeight="1" x14ac:dyDescent="0.25">
      <c r="A54" s="48">
        <v>2011</v>
      </c>
      <c r="B54" s="31" t="s">
        <v>395</v>
      </c>
      <c r="C54" s="44">
        <v>630</v>
      </c>
      <c r="D54" s="31" t="s">
        <v>394</v>
      </c>
      <c r="E54" s="31"/>
      <c r="F54" s="31">
        <v>20.3</v>
      </c>
      <c r="G54" s="34">
        <v>18.994413407821227</v>
      </c>
      <c r="H54" s="31">
        <v>6.944</v>
      </c>
      <c r="I54" s="31" t="s">
        <v>129</v>
      </c>
      <c r="J54" s="31" t="s">
        <v>303</v>
      </c>
      <c r="K54" s="31" t="s">
        <v>332</v>
      </c>
      <c r="L54" s="53">
        <v>40767</v>
      </c>
      <c r="M54" s="31"/>
      <c r="N54" s="44" t="s">
        <v>377</v>
      </c>
      <c r="O54" s="31" t="s">
        <v>320</v>
      </c>
      <c r="P54" s="43">
        <v>40767.445138888892</v>
      </c>
      <c r="Q54" s="42" t="s">
        <v>376</v>
      </c>
      <c r="R54" s="35" t="s">
        <v>321</v>
      </c>
      <c r="S54" s="35" t="s">
        <v>320</v>
      </c>
    </row>
    <row r="55" spans="1:19" ht="12.75" customHeight="1" x14ac:dyDescent="0.25">
      <c r="A55" s="48">
        <v>2011</v>
      </c>
      <c r="B55" s="31" t="s">
        <v>393</v>
      </c>
      <c r="C55" s="44">
        <v>630</v>
      </c>
      <c r="D55" s="31" t="s">
        <v>392</v>
      </c>
      <c r="E55" s="31"/>
      <c r="F55" s="31">
        <v>21.7</v>
      </c>
      <c r="G55" s="34">
        <v>17.113095238095237</v>
      </c>
      <c r="H55" s="31">
        <v>6.6289999999999996</v>
      </c>
      <c r="I55" s="47" t="s">
        <v>129</v>
      </c>
      <c r="J55" s="31" t="s">
        <v>303</v>
      </c>
      <c r="K55" s="31" t="s">
        <v>332</v>
      </c>
      <c r="L55" s="53">
        <v>40767</v>
      </c>
      <c r="M55" s="31"/>
      <c r="N55" s="44" t="s">
        <v>391</v>
      </c>
      <c r="O55" s="31" t="s">
        <v>320</v>
      </c>
      <c r="P55" s="43">
        <v>40772.29583333333</v>
      </c>
      <c r="Q55" s="42" t="s">
        <v>334</v>
      </c>
      <c r="R55" s="35" t="s">
        <v>321</v>
      </c>
      <c r="S55" s="35" t="s">
        <v>320</v>
      </c>
    </row>
    <row r="56" spans="1:19" ht="12.75" customHeight="1" x14ac:dyDescent="0.25">
      <c r="A56" s="52">
        <v>2010</v>
      </c>
      <c r="B56" s="17" t="s">
        <v>239</v>
      </c>
      <c r="C56" s="51">
        <v>630</v>
      </c>
      <c r="F56" s="17">
        <v>21.1</v>
      </c>
      <c r="G56" s="17">
        <v>17.661097850000001</v>
      </c>
      <c r="H56" s="17">
        <v>7.2169999999999996</v>
      </c>
      <c r="I56" s="50" t="s">
        <v>129</v>
      </c>
      <c r="J56" s="17" t="s">
        <v>303</v>
      </c>
      <c r="K56" s="17" t="s">
        <v>296</v>
      </c>
      <c r="L56" s="17" t="s">
        <v>358</v>
      </c>
      <c r="N56" s="49" t="s">
        <v>357</v>
      </c>
      <c r="O56" s="38" t="s">
        <v>320</v>
      </c>
      <c r="P56" s="37">
        <v>40417.45208333333</v>
      </c>
      <c r="R56" s="35" t="s">
        <v>321</v>
      </c>
      <c r="S56" s="35" t="s">
        <v>320</v>
      </c>
    </row>
    <row r="57" spans="1:19" ht="12.75" customHeight="1" x14ac:dyDescent="0.25">
      <c r="A57" s="52">
        <v>2010</v>
      </c>
      <c r="B57" s="17" t="s">
        <v>390</v>
      </c>
      <c r="C57" s="51">
        <v>630</v>
      </c>
      <c r="F57" s="17">
        <v>21.1</v>
      </c>
      <c r="G57" s="17">
        <v>17.45068285</v>
      </c>
      <c r="H57" s="17">
        <v>6.4249999999999998</v>
      </c>
      <c r="I57" s="50" t="s">
        <v>129</v>
      </c>
      <c r="J57" s="17" t="s">
        <v>303</v>
      </c>
      <c r="K57" s="17" t="s">
        <v>296</v>
      </c>
      <c r="L57" s="17" t="s">
        <v>358</v>
      </c>
      <c r="N57" s="49" t="s">
        <v>357</v>
      </c>
      <c r="O57" s="38" t="s">
        <v>320</v>
      </c>
      <c r="P57" s="37">
        <v>40417.455555555556</v>
      </c>
      <c r="R57" s="35" t="s">
        <v>321</v>
      </c>
      <c r="S57" s="35" t="s">
        <v>320</v>
      </c>
    </row>
    <row r="58" spans="1:19" ht="12.75" customHeight="1" x14ac:dyDescent="0.25">
      <c r="A58" s="52">
        <v>2010</v>
      </c>
      <c r="B58" s="17" t="s">
        <v>389</v>
      </c>
      <c r="C58" s="51">
        <v>630</v>
      </c>
      <c r="F58" s="17">
        <v>21.1</v>
      </c>
      <c r="G58" s="17">
        <v>17.621145370000001</v>
      </c>
      <c r="H58" s="17">
        <v>6.44</v>
      </c>
      <c r="I58" s="50" t="s">
        <v>129</v>
      </c>
      <c r="J58" s="17" t="s">
        <v>303</v>
      </c>
      <c r="K58" s="17" t="s">
        <v>296</v>
      </c>
      <c r="L58" s="17" t="s">
        <v>358</v>
      </c>
      <c r="N58" s="49" t="s">
        <v>357</v>
      </c>
      <c r="O58" s="38" t="s">
        <v>320</v>
      </c>
      <c r="P58" s="37">
        <v>40417.459027777775</v>
      </c>
      <c r="R58" s="35" t="s">
        <v>321</v>
      </c>
      <c r="S58" s="35" t="s">
        <v>320</v>
      </c>
    </row>
    <row r="59" spans="1:19" ht="12.75" customHeight="1" x14ac:dyDescent="0.25">
      <c r="A59" s="52">
        <v>2010</v>
      </c>
      <c r="B59" s="17" t="s">
        <v>388</v>
      </c>
      <c r="C59" s="51">
        <v>630</v>
      </c>
      <c r="F59" s="17">
        <v>21.1</v>
      </c>
      <c r="G59" s="17">
        <v>17.798286090000001</v>
      </c>
      <c r="H59" s="17">
        <v>6.64</v>
      </c>
      <c r="I59" s="50" t="s">
        <v>129</v>
      </c>
      <c r="J59" s="17" t="s">
        <v>303</v>
      </c>
      <c r="K59" s="17" t="s">
        <v>296</v>
      </c>
      <c r="L59" s="17" t="s">
        <v>358</v>
      </c>
      <c r="N59" s="49" t="s">
        <v>357</v>
      </c>
      <c r="O59" s="38" t="s">
        <v>320</v>
      </c>
      <c r="P59" s="37">
        <v>40417.477083333331</v>
      </c>
      <c r="R59" s="35" t="s">
        <v>321</v>
      </c>
      <c r="S59" s="35" t="s">
        <v>320</v>
      </c>
    </row>
    <row r="60" spans="1:19" ht="12.75" customHeight="1" x14ac:dyDescent="0.25">
      <c r="A60" s="52">
        <v>2010</v>
      </c>
      <c r="B60" s="17" t="s">
        <v>387</v>
      </c>
      <c r="C60" s="51">
        <v>630</v>
      </c>
      <c r="F60" s="17">
        <v>21.1</v>
      </c>
      <c r="G60" s="17">
        <v>18.140589569999999</v>
      </c>
      <c r="H60" s="17">
        <v>6.5149999999999997</v>
      </c>
      <c r="I60" s="50" t="s">
        <v>129</v>
      </c>
      <c r="J60" s="17" t="s">
        <v>303</v>
      </c>
      <c r="K60" s="17" t="s">
        <v>296</v>
      </c>
      <c r="L60" s="17" t="s">
        <v>358</v>
      </c>
      <c r="N60" s="49" t="s">
        <v>357</v>
      </c>
      <c r="O60" s="38" t="s">
        <v>320</v>
      </c>
      <c r="P60" s="37">
        <v>40417.482638888891</v>
      </c>
      <c r="R60" s="35" t="s">
        <v>321</v>
      </c>
      <c r="S60" s="35" t="s">
        <v>320</v>
      </c>
    </row>
    <row r="61" spans="1:19" ht="12.75" customHeight="1" x14ac:dyDescent="0.25">
      <c r="A61" s="48">
        <v>2011</v>
      </c>
      <c r="B61" s="31" t="s">
        <v>386</v>
      </c>
      <c r="C61" s="44">
        <v>630</v>
      </c>
      <c r="D61" s="31" t="s">
        <v>385</v>
      </c>
      <c r="E61" s="31"/>
      <c r="F61" s="31">
        <v>20.3</v>
      </c>
      <c r="G61" s="34">
        <v>16.889514426460238</v>
      </c>
      <c r="H61" s="31">
        <v>6.3570000000000002</v>
      </c>
      <c r="I61" s="47" t="s">
        <v>129</v>
      </c>
      <c r="J61" s="31" t="s">
        <v>303</v>
      </c>
      <c r="K61" s="31" t="s">
        <v>332</v>
      </c>
      <c r="L61" s="45" t="s">
        <v>358</v>
      </c>
      <c r="M61" s="31"/>
      <c r="N61" s="44" t="s">
        <v>377</v>
      </c>
      <c r="O61" s="31" t="s">
        <v>320</v>
      </c>
      <c r="P61" s="43">
        <v>40767.43472222222</v>
      </c>
      <c r="Q61" s="42" t="s">
        <v>376</v>
      </c>
      <c r="R61" s="35" t="s">
        <v>321</v>
      </c>
      <c r="S61" s="35" t="s">
        <v>320</v>
      </c>
    </row>
    <row r="62" spans="1:19" ht="12.75" customHeight="1" x14ac:dyDescent="0.25">
      <c r="A62" s="48">
        <v>2011</v>
      </c>
      <c r="B62" s="31" t="s">
        <v>384</v>
      </c>
      <c r="C62" s="44">
        <v>630</v>
      </c>
      <c r="D62" s="31"/>
      <c r="E62" s="31"/>
      <c r="F62" s="31">
        <v>20.3</v>
      </c>
      <c r="G62" s="34">
        <v>16.284680337756335</v>
      </c>
      <c r="H62" s="31">
        <v>6.1619999999999999</v>
      </c>
      <c r="I62" s="47" t="s">
        <v>129</v>
      </c>
      <c r="J62" s="31" t="s">
        <v>303</v>
      </c>
      <c r="K62" s="31" t="s">
        <v>332</v>
      </c>
      <c r="L62" s="45" t="s">
        <v>358</v>
      </c>
      <c r="M62" s="31"/>
      <c r="N62" s="44" t="s">
        <v>377</v>
      </c>
      <c r="O62" s="31" t="s">
        <v>320</v>
      </c>
      <c r="P62" s="43">
        <v>40767.413888888892</v>
      </c>
      <c r="Q62" s="42" t="s">
        <v>376</v>
      </c>
      <c r="R62" s="35" t="s">
        <v>321</v>
      </c>
      <c r="S62" s="35" t="s">
        <v>320</v>
      </c>
    </row>
    <row r="63" spans="1:19" ht="12.75" customHeight="1" x14ac:dyDescent="0.25">
      <c r="A63" s="48">
        <v>2011</v>
      </c>
      <c r="B63" s="31" t="s">
        <v>383</v>
      </c>
      <c r="C63" s="44">
        <v>630</v>
      </c>
      <c r="D63" s="31"/>
      <c r="E63" s="31"/>
      <c r="F63" s="31">
        <v>20.3</v>
      </c>
      <c r="G63" s="34">
        <v>15.815085158150852</v>
      </c>
      <c r="H63" s="31">
        <v>5.7210000000000001</v>
      </c>
      <c r="I63" s="47" t="s">
        <v>129</v>
      </c>
      <c r="J63" s="31" t="s">
        <v>303</v>
      </c>
      <c r="K63" s="31" t="s">
        <v>332</v>
      </c>
      <c r="L63" s="45" t="s">
        <v>358</v>
      </c>
      <c r="M63" s="31"/>
      <c r="N63" s="44" t="s">
        <v>377</v>
      </c>
      <c r="O63" s="31" t="s">
        <v>320</v>
      </c>
      <c r="P63" s="43">
        <v>40767.419444444444</v>
      </c>
      <c r="Q63" s="42" t="s">
        <v>376</v>
      </c>
      <c r="R63" s="35" t="s">
        <v>321</v>
      </c>
      <c r="S63" s="35" t="s">
        <v>320</v>
      </c>
    </row>
    <row r="64" spans="1:19" ht="12.75" customHeight="1" x14ac:dyDescent="0.25">
      <c r="A64" s="48">
        <v>2011</v>
      </c>
      <c r="B64" s="31" t="s">
        <v>382</v>
      </c>
      <c r="C64" s="44">
        <v>630</v>
      </c>
      <c r="D64" s="31"/>
      <c r="E64" s="31"/>
      <c r="F64" s="31">
        <v>20.3</v>
      </c>
      <c r="G64" s="34">
        <v>16.655100624566273</v>
      </c>
      <c r="H64" s="31">
        <v>6.52</v>
      </c>
      <c r="I64" s="47" t="s">
        <v>129</v>
      </c>
      <c r="J64" s="31" t="s">
        <v>303</v>
      </c>
      <c r="K64" s="31" t="s">
        <v>332</v>
      </c>
      <c r="L64" s="45" t="s">
        <v>358</v>
      </c>
      <c r="M64" s="31"/>
      <c r="N64" s="44" t="s">
        <v>377</v>
      </c>
      <c r="O64" s="31" t="s">
        <v>320</v>
      </c>
      <c r="P64" s="43">
        <v>40767.433333333334</v>
      </c>
      <c r="Q64" s="42" t="s">
        <v>376</v>
      </c>
      <c r="R64" s="35" t="s">
        <v>321</v>
      </c>
      <c r="S64" s="35" t="s">
        <v>320</v>
      </c>
    </row>
    <row r="65" spans="1:36" ht="12.75" customHeight="1" x14ac:dyDescent="0.25">
      <c r="A65" s="48">
        <v>2011</v>
      </c>
      <c r="B65" s="31" t="s">
        <v>381</v>
      </c>
      <c r="C65" s="44">
        <v>630</v>
      </c>
      <c r="D65" s="31"/>
      <c r="E65" s="31"/>
      <c r="F65" s="31">
        <v>20.3</v>
      </c>
      <c r="G65" s="34">
        <v>17.170891251022077</v>
      </c>
      <c r="H65" s="31">
        <v>6.2919999999999998</v>
      </c>
      <c r="I65" s="47" t="s">
        <v>129</v>
      </c>
      <c r="J65" s="31" t="s">
        <v>303</v>
      </c>
      <c r="K65" s="31" t="s">
        <v>332</v>
      </c>
      <c r="L65" s="45" t="s">
        <v>358</v>
      </c>
      <c r="M65" s="31"/>
      <c r="N65" s="44" t="s">
        <v>377</v>
      </c>
      <c r="O65" s="31" t="s">
        <v>320</v>
      </c>
      <c r="P65" s="43">
        <v>40767.441666666666</v>
      </c>
      <c r="Q65" s="42" t="s">
        <v>376</v>
      </c>
      <c r="R65" s="35" t="s">
        <v>321</v>
      </c>
      <c r="S65" s="35" t="s">
        <v>320</v>
      </c>
    </row>
    <row r="66" spans="1:36" ht="12.75" customHeight="1" x14ac:dyDescent="0.25">
      <c r="A66" s="48">
        <v>2011</v>
      </c>
      <c r="B66" s="31" t="s">
        <v>380</v>
      </c>
      <c r="C66" s="44">
        <v>630</v>
      </c>
      <c r="D66" s="31"/>
      <c r="E66" s="31"/>
      <c r="F66" s="31">
        <v>20.3</v>
      </c>
      <c r="G66" s="34">
        <v>16.511867905056761</v>
      </c>
      <c r="H66" s="31">
        <v>6.6760000000000002</v>
      </c>
      <c r="I66" s="47" t="s">
        <v>129</v>
      </c>
      <c r="J66" s="31" t="s">
        <v>303</v>
      </c>
      <c r="K66" s="31" t="s">
        <v>332</v>
      </c>
      <c r="L66" s="45" t="s">
        <v>358</v>
      </c>
      <c r="M66" s="31"/>
      <c r="N66" s="44" t="s">
        <v>377</v>
      </c>
      <c r="O66" s="31" t="s">
        <v>320</v>
      </c>
      <c r="P66" s="43">
        <v>40767.447916666664</v>
      </c>
      <c r="Q66" s="42" t="s">
        <v>376</v>
      </c>
      <c r="R66" s="35" t="s">
        <v>321</v>
      </c>
      <c r="S66" s="35" t="s">
        <v>320</v>
      </c>
    </row>
    <row r="67" spans="1:36" ht="12.75" customHeight="1" x14ac:dyDescent="0.25">
      <c r="A67" s="48">
        <v>2011</v>
      </c>
      <c r="B67" s="31" t="s">
        <v>379</v>
      </c>
      <c r="C67" s="44">
        <v>630</v>
      </c>
      <c r="D67" s="31"/>
      <c r="E67" s="31"/>
      <c r="F67" s="31">
        <v>20.3</v>
      </c>
      <c r="G67" s="34">
        <v>17.456359102244388</v>
      </c>
      <c r="H67" s="31">
        <v>6.7389999999999999</v>
      </c>
      <c r="I67" s="47" t="s">
        <v>129</v>
      </c>
      <c r="J67" s="31" t="s">
        <v>303</v>
      </c>
      <c r="K67" s="31" t="s">
        <v>332</v>
      </c>
      <c r="L67" s="45" t="s">
        <v>358</v>
      </c>
      <c r="M67" s="31"/>
      <c r="N67" s="44" t="s">
        <v>377</v>
      </c>
      <c r="O67" s="31" t="s">
        <v>320</v>
      </c>
      <c r="P67" s="43">
        <v>40767.451388888891</v>
      </c>
      <c r="Q67" s="42" t="s">
        <v>376</v>
      </c>
      <c r="R67" s="35" t="s">
        <v>321</v>
      </c>
      <c r="S67" s="35" t="s">
        <v>320</v>
      </c>
    </row>
    <row r="68" spans="1:36" ht="15.75" customHeight="1" x14ac:dyDescent="0.25">
      <c r="A68" s="48">
        <v>2011</v>
      </c>
      <c r="B68" s="31" t="s">
        <v>378</v>
      </c>
      <c r="C68" s="44">
        <v>630</v>
      </c>
      <c r="D68" s="31"/>
      <c r="E68" s="31"/>
      <c r="F68" s="31">
        <v>20.3</v>
      </c>
      <c r="G68" s="34">
        <v>18.385291766586732</v>
      </c>
      <c r="H68" s="31">
        <v>6.694</v>
      </c>
      <c r="I68" s="47" t="s">
        <v>129</v>
      </c>
      <c r="J68" s="46" t="s">
        <v>303</v>
      </c>
      <c r="K68" s="31" t="s">
        <v>332</v>
      </c>
      <c r="L68" s="45" t="s">
        <v>358</v>
      </c>
      <c r="M68" s="31"/>
      <c r="N68" s="44" t="s">
        <v>377</v>
      </c>
      <c r="O68" s="31" t="s">
        <v>320</v>
      </c>
      <c r="P68" s="43">
        <v>40767.453472222223</v>
      </c>
      <c r="Q68" s="42" t="s">
        <v>376</v>
      </c>
      <c r="R68" s="35" t="s">
        <v>321</v>
      </c>
      <c r="S68" s="35" t="s">
        <v>320</v>
      </c>
    </row>
    <row r="69" spans="1:36" s="31" customFormat="1" ht="15.75" customHeight="1" x14ac:dyDescent="0.25">
      <c r="A69" s="39">
        <v>2010</v>
      </c>
      <c r="B69" s="17" t="s">
        <v>375</v>
      </c>
      <c r="C69" s="39">
        <v>630</v>
      </c>
      <c r="D69" s="17" t="s">
        <v>374</v>
      </c>
      <c r="E69" s="17"/>
      <c r="F69" s="17">
        <v>22</v>
      </c>
      <c r="G69" s="17">
        <v>16.620498609999999</v>
      </c>
      <c r="H69" s="17">
        <v>6.0609999999999999</v>
      </c>
      <c r="I69" s="38" t="s">
        <v>129</v>
      </c>
      <c r="J69" s="38" t="s">
        <v>300</v>
      </c>
      <c r="K69" s="17" t="s">
        <v>359</v>
      </c>
      <c r="L69" s="40">
        <v>40405.362500000003</v>
      </c>
      <c r="M69" s="17"/>
      <c r="N69" s="38" t="s">
        <v>357</v>
      </c>
      <c r="O69" s="38" t="s">
        <v>320</v>
      </c>
      <c r="P69" s="37">
        <v>40405.362500000003</v>
      </c>
      <c r="Q69" s="41"/>
      <c r="R69" s="35" t="s">
        <v>321</v>
      </c>
      <c r="S69" s="35" t="s">
        <v>320</v>
      </c>
      <c r="AE69" s="34"/>
      <c r="AH69" s="33"/>
      <c r="AI69" s="32"/>
      <c r="AJ69" s="32"/>
    </row>
    <row r="70" spans="1:36" s="31" customFormat="1" ht="15.75" customHeight="1" x14ac:dyDescent="0.25">
      <c r="A70" s="39">
        <v>2010</v>
      </c>
      <c r="B70" s="17" t="s">
        <v>373</v>
      </c>
      <c r="C70" s="39">
        <v>630</v>
      </c>
      <c r="D70" s="17" t="s">
        <v>372</v>
      </c>
      <c r="E70" s="17"/>
      <c r="F70" s="17">
        <v>24.5</v>
      </c>
      <c r="G70" s="17">
        <v>19.867549669999999</v>
      </c>
      <c r="H70" s="17">
        <v>7.3630000000000004</v>
      </c>
      <c r="I70" s="38" t="s">
        <v>129</v>
      </c>
      <c r="J70" s="38" t="s">
        <v>300</v>
      </c>
      <c r="K70" s="17" t="s">
        <v>359</v>
      </c>
      <c r="L70" s="40">
        <v>40405.627083333333</v>
      </c>
      <c r="M70" s="17"/>
      <c r="N70" s="38" t="s">
        <v>357</v>
      </c>
      <c r="O70" s="38" t="s">
        <v>320</v>
      </c>
      <c r="P70" s="37">
        <v>40405.627083333333</v>
      </c>
      <c r="Q70" s="36"/>
      <c r="R70" s="35" t="s">
        <v>321</v>
      </c>
      <c r="S70" s="35" t="s">
        <v>320</v>
      </c>
      <c r="AE70" s="34"/>
      <c r="AH70" s="33"/>
      <c r="AI70" s="32"/>
      <c r="AJ70" s="32"/>
    </row>
    <row r="71" spans="1:36" s="31" customFormat="1" ht="15.75" customHeight="1" x14ac:dyDescent="0.25">
      <c r="A71" s="39">
        <v>2010</v>
      </c>
      <c r="B71" s="17" t="s">
        <v>371</v>
      </c>
      <c r="C71" s="39">
        <v>630</v>
      </c>
      <c r="D71" s="17" t="s">
        <v>370</v>
      </c>
      <c r="E71" s="17"/>
      <c r="F71" s="17">
        <v>24.5</v>
      </c>
      <c r="G71" s="17">
        <v>22.058823530000002</v>
      </c>
      <c r="H71" s="17">
        <v>7.6449999999999996</v>
      </c>
      <c r="I71" s="38" t="s">
        <v>129</v>
      </c>
      <c r="J71" s="38" t="s">
        <v>300</v>
      </c>
      <c r="K71" s="17" t="s">
        <v>359</v>
      </c>
      <c r="L71" s="40">
        <v>40405.638194444444</v>
      </c>
      <c r="M71" s="17"/>
      <c r="N71" s="38" t="s">
        <v>357</v>
      </c>
      <c r="O71" s="38" t="s">
        <v>320</v>
      </c>
      <c r="P71" s="37">
        <v>40405.638194444444</v>
      </c>
      <c r="Q71" s="41"/>
      <c r="R71" s="35" t="s">
        <v>321</v>
      </c>
      <c r="S71" s="35" t="s">
        <v>320</v>
      </c>
      <c r="AE71" s="34"/>
      <c r="AH71" s="33"/>
      <c r="AI71" s="32"/>
      <c r="AJ71" s="32"/>
    </row>
    <row r="72" spans="1:36" s="31" customFormat="1" x14ac:dyDescent="0.25">
      <c r="A72" s="39">
        <v>2010</v>
      </c>
      <c r="B72" s="17" t="s">
        <v>369</v>
      </c>
      <c r="C72" s="39">
        <v>630</v>
      </c>
      <c r="D72" s="17" t="s">
        <v>368</v>
      </c>
      <c r="E72" s="17"/>
      <c r="F72" s="17">
        <v>24.5</v>
      </c>
      <c r="G72" s="17">
        <v>21.1038961</v>
      </c>
      <c r="H72" s="17">
        <v>7.7359999999999998</v>
      </c>
      <c r="I72" s="38" t="s">
        <v>129</v>
      </c>
      <c r="J72" s="38" t="s">
        <v>300</v>
      </c>
      <c r="K72" s="17" t="s">
        <v>359</v>
      </c>
      <c r="L72" s="40">
        <v>40405.651388888888</v>
      </c>
      <c r="M72" s="17"/>
      <c r="N72" s="38" t="s">
        <v>357</v>
      </c>
      <c r="O72" s="38" t="s">
        <v>320</v>
      </c>
      <c r="P72" s="37">
        <v>40405.651388888888</v>
      </c>
      <c r="Q72" s="36"/>
      <c r="R72" s="35" t="s">
        <v>321</v>
      </c>
      <c r="S72" s="35" t="s">
        <v>320</v>
      </c>
      <c r="AE72" s="34"/>
      <c r="AH72" s="33"/>
      <c r="AI72" s="32"/>
      <c r="AJ72" s="32"/>
    </row>
    <row r="73" spans="1:36" s="31" customFormat="1" x14ac:dyDescent="0.25">
      <c r="A73" s="39">
        <v>2010</v>
      </c>
      <c r="B73" s="17" t="s">
        <v>367</v>
      </c>
      <c r="C73" s="39">
        <v>630</v>
      </c>
      <c r="D73" s="17" t="s">
        <v>366</v>
      </c>
      <c r="E73" s="17"/>
      <c r="F73" s="17">
        <v>24.5</v>
      </c>
      <c r="G73" s="17">
        <v>21.598272139999999</v>
      </c>
      <c r="H73" s="17">
        <v>8.048</v>
      </c>
      <c r="I73" s="38" t="s">
        <v>129</v>
      </c>
      <c r="J73" s="38" t="s">
        <v>300</v>
      </c>
      <c r="K73" s="17" t="s">
        <v>359</v>
      </c>
      <c r="L73" s="40">
        <v>40405.663888888892</v>
      </c>
      <c r="M73" s="17"/>
      <c r="N73" s="38" t="s">
        <v>357</v>
      </c>
      <c r="O73" s="38" t="s">
        <v>320</v>
      </c>
      <c r="P73" s="37">
        <v>40405.663888888892</v>
      </c>
      <c r="Q73" s="36"/>
      <c r="R73" s="35" t="s">
        <v>321</v>
      </c>
      <c r="S73" s="35" t="s">
        <v>320</v>
      </c>
      <c r="AE73" s="34"/>
      <c r="AH73" s="33"/>
      <c r="AI73" s="32"/>
      <c r="AJ73" s="32"/>
    </row>
    <row r="74" spans="1:36" s="31" customFormat="1" x14ac:dyDescent="0.25">
      <c r="A74" s="39">
        <v>2009</v>
      </c>
      <c r="B74" s="17" t="s">
        <v>365</v>
      </c>
      <c r="C74" s="39">
        <v>630</v>
      </c>
      <c r="D74" s="17"/>
      <c r="E74" s="17"/>
      <c r="F74" s="17">
        <v>22</v>
      </c>
      <c r="G74" s="17">
        <v>19</v>
      </c>
      <c r="H74" s="17">
        <v>6.907</v>
      </c>
      <c r="I74" s="38" t="s">
        <v>129</v>
      </c>
      <c r="J74" s="38" t="s">
        <v>300</v>
      </c>
      <c r="K74" s="17" t="s">
        <v>364</v>
      </c>
      <c r="L74" s="17" t="s">
        <v>358</v>
      </c>
      <c r="M74" s="17"/>
      <c r="N74" s="38" t="s">
        <v>357</v>
      </c>
      <c r="O74" s="38" t="s">
        <v>320</v>
      </c>
      <c r="P74" s="37">
        <v>40076.602083333331</v>
      </c>
      <c r="Q74" s="36"/>
      <c r="R74" s="35" t="s">
        <v>321</v>
      </c>
      <c r="S74" s="35" t="s">
        <v>320</v>
      </c>
      <c r="AE74" s="34"/>
      <c r="AH74" s="33"/>
      <c r="AI74" s="32"/>
      <c r="AJ74" s="32"/>
    </row>
    <row r="75" spans="1:36" s="31" customFormat="1" x14ac:dyDescent="0.25">
      <c r="A75" s="39">
        <v>2009</v>
      </c>
      <c r="B75" s="17" t="s">
        <v>365</v>
      </c>
      <c r="C75" s="39">
        <v>630</v>
      </c>
      <c r="D75" s="17"/>
      <c r="E75" s="17"/>
      <c r="F75" s="17">
        <v>22</v>
      </c>
      <c r="G75" s="17">
        <v>19.100000000000001</v>
      </c>
      <c r="H75" s="17">
        <v>7.0209999999999999</v>
      </c>
      <c r="I75" s="38" t="s">
        <v>129</v>
      </c>
      <c r="J75" s="38" t="s">
        <v>300</v>
      </c>
      <c r="K75" s="17" t="s">
        <v>364</v>
      </c>
      <c r="L75" s="17" t="s">
        <v>358</v>
      </c>
      <c r="M75" s="17"/>
      <c r="N75" s="38" t="s">
        <v>357</v>
      </c>
      <c r="O75" s="38" t="s">
        <v>320</v>
      </c>
      <c r="P75" s="37">
        <v>40076.602083333331</v>
      </c>
      <c r="Q75" s="36"/>
      <c r="R75" s="35" t="s">
        <v>321</v>
      </c>
      <c r="S75" s="35" t="s">
        <v>320</v>
      </c>
      <c r="AE75" s="34"/>
      <c r="AH75" s="33"/>
      <c r="AI75" s="32"/>
      <c r="AJ75" s="32"/>
    </row>
    <row r="76" spans="1:36" s="31" customFormat="1" x14ac:dyDescent="0.25">
      <c r="A76" s="39">
        <v>2010</v>
      </c>
      <c r="B76" s="17" t="s">
        <v>363</v>
      </c>
      <c r="C76" s="39">
        <v>630</v>
      </c>
      <c r="D76" s="17"/>
      <c r="E76" s="17"/>
      <c r="F76" s="17">
        <v>21.2</v>
      </c>
      <c r="G76" s="17">
        <v>16.589861750000001</v>
      </c>
      <c r="H76" s="17">
        <v>6.3129999999999997</v>
      </c>
      <c r="I76" s="38" t="s">
        <v>129</v>
      </c>
      <c r="J76" s="38" t="s">
        <v>300</v>
      </c>
      <c r="K76" s="17" t="s">
        <v>359</v>
      </c>
      <c r="L76" s="17" t="s">
        <v>358</v>
      </c>
      <c r="M76" s="17"/>
      <c r="N76" s="38" t="s">
        <v>357</v>
      </c>
      <c r="O76" s="38" t="s">
        <v>320</v>
      </c>
      <c r="P76" s="37">
        <v>40405.329861111109</v>
      </c>
      <c r="Q76" s="36"/>
      <c r="R76" s="35" t="s">
        <v>321</v>
      </c>
      <c r="S76" s="35" t="s">
        <v>320</v>
      </c>
      <c r="AE76" s="34"/>
      <c r="AH76" s="33"/>
      <c r="AI76" s="32"/>
      <c r="AJ76" s="32"/>
    </row>
    <row r="77" spans="1:36" s="31" customFormat="1" x14ac:dyDescent="0.25">
      <c r="A77" s="39">
        <v>2010</v>
      </c>
      <c r="B77" s="17" t="s">
        <v>363</v>
      </c>
      <c r="C77" s="39">
        <v>630</v>
      </c>
      <c r="D77" s="17"/>
      <c r="E77" s="17"/>
      <c r="F77" s="17">
        <v>21.2</v>
      </c>
      <c r="G77" s="17">
        <v>16.73173452</v>
      </c>
      <c r="H77" s="17">
        <v>6.05</v>
      </c>
      <c r="I77" s="38" t="s">
        <v>129</v>
      </c>
      <c r="J77" s="38" t="s">
        <v>300</v>
      </c>
      <c r="K77" s="17" t="s">
        <v>359</v>
      </c>
      <c r="L77" s="17" t="s">
        <v>358</v>
      </c>
      <c r="M77" s="17"/>
      <c r="N77" s="38" t="s">
        <v>357</v>
      </c>
      <c r="O77" s="38" t="s">
        <v>320</v>
      </c>
      <c r="P77" s="37">
        <v>40405.329861111109</v>
      </c>
      <c r="Q77" s="36"/>
      <c r="R77" s="35" t="s">
        <v>321</v>
      </c>
      <c r="S77" s="35" t="s">
        <v>320</v>
      </c>
      <c r="AE77" s="34"/>
      <c r="AH77" s="33"/>
      <c r="AI77" s="32"/>
      <c r="AJ77" s="32"/>
    </row>
    <row r="78" spans="1:36" s="31" customFormat="1" x14ac:dyDescent="0.25">
      <c r="A78" s="39">
        <v>2010</v>
      </c>
      <c r="B78" s="17" t="s">
        <v>362</v>
      </c>
      <c r="C78" s="39">
        <v>630</v>
      </c>
      <c r="D78" s="17"/>
      <c r="E78" s="17"/>
      <c r="F78" s="17">
        <v>21.2</v>
      </c>
      <c r="G78" s="17">
        <v>16.405135520000002</v>
      </c>
      <c r="H78" s="17">
        <v>6.093</v>
      </c>
      <c r="I78" s="38" t="s">
        <v>129</v>
      </c>
      <c r="J78" s="38" t="s">
        <v>300</v>
      </c>
      <c r="K78" s="17" t="s">
        <v>359</v>
      </c>
      <c r="L78" s="17" t="s">
        <v>358</v>
      </c>
      <c r="M78" s="17"/>
      <c r="N78" s="38" t="s">
        <v>357</v>
      </c>
      <c r="O78" s="38" t="s">
        <v>320</v>
      </c>
      <c r="P78" s="37">
        <v>40405.329861111109</v>
      </c>
      <c r="Q78" s="36"/>
      <c r="R78" s="35" t="s">
        <v>321</v>
      </c>
      <c r="S78" s="35" t="s">
        <v>320</v>
      </c>
      <c r="AE78" s="34"/>
      <c r="AH78" s="33"/>
      <c r="AI78" s="32"/>
      <c r="AJ78" s="32"/>
    </row>
    <row r="79" spans="1:36" s="31" customFormat="1" x14ac:dyDescent="0.25">
      <c r="A79" s="39">
        <v>2010</v>
      </c>
      <c r="B79" s="17" t="s">
        <v>361</v>
      </c>
      <c r="C79" s="39">
        <v>630</v>
      </c>
      <c r="D79" s="17"/>
      <c r="E79" s="17"/>
      <c r="F79" s="17">
        <v>21.2</v>
      </c>
      <c r="G79" s="17">
        <v>17.36745887</v>
      </c>
      <c r="H79" s="17">
        <v>6.2089999999999996</v>
      </c>
      <c r="I79" s="38" t="s">
        <v>129</v>
      </c>
      <c r="J79" s="38" t="s">
        <v>300</v>
      </c>
      <c r="K79" s="17" t="s">
        <v>359</v>
      </c>
      <c r="L79" s="17" t="s">
        <v>358</v>
      </c>
      <c r="M79" s="17"/>
      <c r="N79" s="38" t="s">
        <v>357</v>
      </c>
      <c r="O79" s="38" t="s">
        <v>320</v>
      </c>
      <c r="P79" s="37">
        <v>40405.334722222222</v>
      </c>
      <c r="Q79" s="36"/>
      <c r="R79" s="35" t="s">
        <v>321</v>
      </c>
      <c r="S79" s="35" t="s">
        <v>320</v>
      </c>
      <c r="AE79" s="34"/>
      <c r="AH79" s="33"/>
      <c r="AI79" s="32"/>
      <c r="AJ79" s="32"/>
    </row>
    <row r="80" spans="1:36" s="31" customFormat="1" x14ac:dyDescent="0.25">
      <c r="A80" s="39">
        <v>2010</v>
      </c>
      <c r="B80" s="17" t="s">
        <v>360</v>
      </c>
      <c r="C80" s="39">
        <v>630</v>
      </c>
      <c r="D80" s="17"/>
      <c r="E80" s="17"/>
      <c r="F80" s="17">
        <v>21.2</v>
      </c>
      <c r="G80" s="17">
        <v>17.331022529999998</v>
      </c>
      <c r="H80" s="17">
        <v>6.2050000000000001</v>
      </c>
      <c r="I80" s="38" t="s">
        <v>129</v>
      </c>
      <c r="J80" s="38" t="s">
        <v>300</v>
      </c>
      <c r="K80" s="17" t="s">
        <v>359</v>
      </c>
      <c r="L80" s="17" t="s">
        <v>358</v>
      </c>
      <c r="M80" s="17"/>
      <c r="N80" s="38" t="s">
        <v>357</v>
      </c>
      <c r="O80" s="38" t="s">
        <v>320</v>
      </c>
      <c r="P80" s="37">
        <v>40405.336111111108</v>
      </c>
      <c r="Q80" s="36"/>
      <c r="R80" s="35" t="s">
        <v>321</v>
      </c>
      <c r="S80" s="35" t="s">
        <v>320</v>
      </c>
      <c r="AE80" s="34"/>
      <c r="AH80" s="33"/>
      <c r="AI80" s="32"/>
      <c r="AJ80" s="32"/>
    </row>
    <row r="82" spans="8:14" x14ac:dyDescent="0.25">
      <c r="H82" s="16" t="s">
        <v>327</v>
      </c>
      <c r="N82" s="16" t="s">
        <v>328</v>
      </c>
    </row>
    <row r="187" spans="6:19" x14ac:dyDescent="0.25">
      <c r="F187" s="30">
        <v>20.3</v>
      </c>
      <c r="G187" s="30">
        <v>16.8</v>
      </c>
      <c r="H187" s="12" t="s">
        <v>356</v>
      </c>
      <c r="I187" s="30"/>
      <c r="J187" s="30"/>
      <c r="K187" s="30"/>
      <c r="L187" s="30"/>
      <c r="N187" s="30">
        <v>14</v>
      </c>
      <c r="O187" s="30">
        <f>14*0.3545+0.3213</f>
        <v>5.2843</v>
      </c>
      <c r="P187" s="12" t="s">
        <v>356</v>
      </c>
      <c r="Q187" s="30"/>
      <c r="R187" s="30"/>
      <c r="S187" s="30"/>
    </row>
    <row r="188" spans="6:19" x14ac:dyDescent="0.25">
      <c r="F188" s="30">
        <v>24.5</v>
      </c>
      <c r="G188" s="30">
        <v>20.7</v>
      </c>
      <c r="H188" s="12" t="s">
        <v>356</v>
      </c>
      <c r="I188" s="30"/>
      <c r="J188" s="30"/>
      <c r="K188" s="30"/>
      <c r="L188" s="30"/>
      <c r="N188" s="30">
        <v>21</v>
      </c>
      <c r="O188" s="30">
        <f>21*0.3545+0.3213</f>
        <v>7.7657999999999996</v>
      </c>
      <c r="P188" s="12" t="s">
        <v>356</v>
      </c>
      <c r="Q188" s="30"/>
      <c r="R188" s="30"/>
      <c r="S188" s="30"/>
    </row>
    <row r="190" spans="6:19" x14ac:dyDescent="0.25">
      <c r="F190" s="30">
        <v>19.399999999999999</v>
      </c>
      <c r="G190" s="17">
        <v>15.2</v>
      </c>
      <c r="H190" s="12" t="s">
        <v>355</v>
      </c>
    </row>
    <row r="191" spans="6:19" x14ac:dyDescent="0.25">
      <c r="F191" s="30">
        <v>26</v>
      </c>
      <c r="G191" s="17">
        <v>20</v>
      </c>
      <c r="H191" s="12" t="s">
        <v>355</v>
      </c>
    </row>
    <row r="193" spans="6:8" x14ac:dyDescent="0.25">
      <c r="F193" s="30"/>
      <c r="H193" s="12"/>
    </row>
    <row r="194" spans="6:8" x14ac:dyDescent="0.25">
      <c r="F194" s="30"/>
      <c r="H194" s="12"/>
    </row>
  </sheetData>
  <printOptions gridLines="1"/>
  <pageMargins left="0.75" right="0.75" top="1" bottom="1" header="0.5" footer="0.5"/>
  <pageSetup orientation="landscape" r:id="rId1"/>
  <headerFooter alignWithMargins="0">
    <oddHeader>&amp;C630 - &amp;"Arial,Italic"Anaxipha&amp;"Arial,Regular" n.sp. 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5"/>
  <sheetViews>
    <sheetView topLeftCell="A73" zoomScaleNormal="100" workbookViewId="0">
      <selection activeCell="S103" sqref="S103"/>
    </sheetView>
  </sheetViews>
  <sheetFormatPr defaultColWidth="12.42578125" defaultRowHeight="15.75" x14ac:dyDescent="0.25"/>
  <cols>
    <col min="1" max="1" width="7.140625" style="63" customWidth="1"/>
    <col min="2" max="2" width="14.5703125" style="63" customWidth="1"/>
    <col min="3" max="3" width="8.140625" style="63" customWidth="1"/>
    <col min="4" max="4" width="7.140625" style="63" customWidth="1"/>
    <col min="5" max="5" width="5.85546875" style="63" customWidth="1"/>
    <col min="6" max="6" width="7.7109375" style="63" customWidth="1"/>
    <col min="7" max="7" width="9" style="63" customWidth="1"/>
    <col min="8" max="9" width="6.85546875" style="63" customWidth="1"/>
    <col min="10" max="10" width="12.42578125" style="63"/>
    <col min="11" max="11" width="7.140625" style="63" customWidth="1"/>
    <col min="12" max="12" width="9.140625" style="65" customWidth="1"/>
    <col min="13" max="13" width="24.140625" style="63" customWidth="1"/>
    <col min="14" max="14" width="12.42578125" style="63"/>
    <col min="15" max="15" width="10.42578125" style="63" customWidth="1"/>
    <col min="16" max="16" width="10.5703125" style="64" customWidth="1"/>
    <col min="17" max="19" width="12.42578125" style="63"/>
    <col min="20" max="20" width="17.28515625" style="63" customWidth="1"/>
    <col min="21" max="16384" width="12.42578125" style="63"/>
  </cols>
  <sheetData>
    <row r="1" spans="1:20" x14ac:dyDescent="0.25">
      <c r="A1" s="61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558</v>
      </c>
      <c r="H1" s="61" t="s">
        <v>138</v>
      </c>
      <c r="I1" s="61" t="s">
        <v>6</v>
      </c>
      <c r="J1" s="61" t="s">
        <v>7</v>
      </c>
      <c r="K1" s="61" t="s">
        <v>8</v>
      </c>
      <c r="L1" s="78" t="s">
        <v>9</v>
      </c>
      <c r="M1" s="61" t="s">
        <v>10</v>
      </c>
      <c r="N1" s="61" t="s">
        <v>11</v>
      </c>
      <c r="O1" s="61" t="s">
        <v>12</v>
      </c>
      <c r="P1" s="77" t="s">
        <v>13</v>
      </c>
      <c r="Q1" s="61" t="s">
        <v>14</v>
      </c>
      <c r="R1" s="61" t="s">
        <v>15</v>
      </c>
      <c r="S1" s="60" t="s">
        <v>324</v>
      </c>
      <c r="T1" s="59" t="s">
        <v>465</v>
      </c>
    </row>
    <row r="2" spans="1:20" ht="15.75" customHeight="1" x14ac:dyDescent="0.25">
      <c r="A2" s="2">
        <v>1964</v>
      </c>
      <c r="B2" s="2">
        <v>511</v>
      </c>
      <c r="C2" s="2">
        <v>610</v>
      </c>
      <c r="D2" s="2">
        <v>8</v>
      </c>
      <c r="E2" s="75" t="s">
        <v>27</v>
      </c>
      <c r="F2" s="2">
        <v>24.6</v>
      </c>
      <c r="G2" s="2">
        <v>8.8000000000000007</v>
      </c>
      <c r="H2" s="2">
        <v>6.5</v>
      </c>
      <c r="I2" s="75" t="s">
        <v>550</v>
      </c>
      <c r="J2" s="75" t="s">
        <v>557</v>
      </c>
      <c r="K2" s="75" t="s">
        <v>556</v>
      </c>
      <c r="L2" s="76">
        <v>23586</v>
      </c>
      <c r="M2" s="2">
        <v>2</v>
      </c>
      <c r="N2" s="75" t="s">
        <v>555</v>
      </c>
      <c r="O2" s="75" t="s">
        <v>554</v>
      </c>
      <c r="P2" s="76">
        <v>23593</v>
      </c>
      <c r="Q2" s="75" t="s">
        <v>537</v>
      </c>
      <c r="R2" s="75" t="s">
        <v>536</v>
      </c>
      <c r="S2" s="74" t="s">
        <v>535</v>
      </c>
      <c r="T2" s="74"/>
    </row>
    <row r="3" spans="1:20" ht="15.75" customHeight="1" x14ac:dyDescent="0.25">
      <c r="A3" s="2">
        <v>1964</v>
      </c>
      <c r="B3" s="2">
        <v>512</v>
      </c>
      <c r="C3" s="2">
        <v>610</v>
      </c>
      <c r="D3" s="2">
        <v>8</v>
      </c>
      <c r="E3" s="75" t="s">
        <v>30</v>
      </c>
      <c r="F3" s="2">
        <v>31.1</v>
      </c>
      <c r="G3" s="2">
        <v>12.7</v>
      </c>
      <c r="H3" s="2">
        <v>7.4</v>
      </c>
      <c r="I3" s="75" t="s">
        <v>550</v>
      </c>
      <c r="J3" s="75" t="s">
        <v>557</v>
      </c>
      <c r="K3" s="75" t="s">
        <v>556</v>
      </c>
      <c r="L3" s="76">
        <v>23586</v>
      </c>
      <c r="M3" s="2">
        <v>2</v>
      </c>
      <c r="N3" s="75" t="s">
        <v>555</v>
      </c>
      <c r="O3" s="75" t="s">
        <v>554</v>
      </c>
      <c r="P3" s="76">
        <v>23593</v>
      </c>
      <c r="Q3" s="75" t="s">
        <v>540</v>
      </c>
      <c r="R3" s="75" t="s">
        <v>26</v>
      </c>
      <c r="S3" s="74" t="s">
        <v>535</v>
      </c>
      <c r="T3" s="74"/>
    </row>
    <row r="4" spans="1:20" ht="15.75" customHeight="1" x14ac:dyDescent="0.25">
      <c r="A4" s="2">
        <v>1965</v>
      </c>
      <c r="B4" s="2">
        <v>125</v>
      </c>
      <c r="C4" s="2">
        <v>610</v>
      </c>
      <c r="D4" s="2">
        <v>10</v>
      </c>
      <c r="E4" s="75" t="s">
        <v>16</v>
      </c>
      <c r="F4" s="2">
        <v>25.7</v>
      </c>
      <c r="G4" s="2">
        <v>8.1999999999999993</v>
      </c>
      <c r="H4" s="2">
        <v>6.6</v>
      </c>
      <c r="I4" s="75" t="s">
        <v>550</v>
      </c>
      <c r="J4" s="75" t="s">
        <v>553</v>
      </c>
      <c r="K4" s="75" t="s">
        <v>552</v>
      </c>
      <c r="L4" s="76">
        <v>23919</v>
      </c>
      <c r="M4" s="2">
        <v>1</v>
      </c>
      <c r="N4" s="75" t="s">
        <v>551</v>
      </c>
      <c r="O4" s="75" t="s">
        <v>535</v>
      </c>
      <c r="P4" s="76">
        <v>23930</v>
      </c>
      <c r="Q4" s="75" t="s">
        <v>537</v>
      </c>
      <c r="R4" s="75" t="s">
        <v>536</v>
      </c>
      <c r="S4" s="74" t="s">
        <v>535</v>
      </c>
      <c r="T4" s="74"/>
    </row>
    <row r="5" spans="1:20" ht="15.75" customHeight="1" x14ac:dyDescent="0.25">
      <c r="A5" s="2">
        <v>1965</v>
      </c>
      <c r="B5" s="2">
        <v>126</v>
      </c>
      <c r="C5" s="2">
        <v>610</v>
      </c>
      <c r="D5" s="2">
        <v>11</v>
      </c>
      <c r="E5" s="75" t="s">
        <v>16</v>
      </c>
      <c r="F5" s="2">
        <v>25.7</v>
      </c>
      <c r="G5" s="2">
        <v>8.6999999999999993</v>
      </c>
      <c r="H5" s="2">
        <v>6.3</v>
      </c>
      <c r="I5" s="75" t="s">
        <v>550</v>
      </c>
      <c r="J5" s="75" t="s">
        <v>553</v>
      </c>
      <c r="K5" s="75" t="s">
        <v>552</v>
      </c>
      <c r="L5" s="76">
        <v>23919</v>
      </c>
      <c r="M5" s="2">
        <v>1</v>
      </c>
      <c r="N5" s="75" t="s">
        <v>551</v>
      </c>
      <c r="O5" s="75" t="s">
        <v>535</v>
      </c>
      <c r="P5" s="76">
        <v>23930</v>
      </c>
      <c r="Q5" s="75" t="s">
        <v>537</v>
      </c>
      <c r="R5" s="75" t="s">
        <v>536</v>
      </c>
      <c r="S5" s="74" t="s">
        <v>535</v>
      </c>
      <c r="T5" s="74"/>
    </row>
    <row r="6" spans="1:20" ht="15.75" customHeight="1" x14ac:dyDescent="0.25">
      <c r="A6" s="2">
        <v>1968</v>
      </c>
      <c r="B6" s="2">
        <v>74</v>
      </c>
      <c r="C6" s="2">
        <v>610</v>
      </c>
      <c r="D6" s="2">
        <v>21</v>
      </c>
      <c r="E6" s="75" t="s">
        <v>16</v>
      </c>
      <c r="F6" s="2">
        <v>29</v>
      </c>
      <c r="G6" s="2">
        <v>10</v>
      </c>
      <c r="H6" s="2">
        <v>7.2</v>
      </c>
      <c r="I6" s="75" t="s">
        <v>550</v>
      </c>
      <c r="J6" s="75" t="s">
        <v>549</v>
      </c>
      <c r="K6" s="75" t="s">
        <v>548</v>
      </c>
      <c r="L6" s="76">
        <v>25039</v>
      </c>
      <c r="M6" s="2">
        <v>1</v>
      </c>
      <c r="N6" s="75" t="s">
        <v>546</v>
      </c>
      <c r="O6" s="75" t="s">
        <v>21</v>
      </c>
      <c r="P6" s="76">
        <v>25039</v>
      </c>
      <c r="Q6" s="75" t="s">
        <v>541</v>
      </c>
      <c r="R6" s="75" t="s">
        <v>118</v>
      </c>
      <c r="S6" s="74" t="s">
        <v>21</v>
      </c>
      <c r="T6" s="74"/>
    </row>
    <row r="7" spans="1:20" ht="15.75" customHeight="1" x14ac:dyDescent="0.25">
      <c r="A7" s="2">
        <v>1968</v>
      </c>
      <c r="B7" s="2">
        <v>75</v>
      </c>
      <c r="C7" s="2">
        <v>610</v>
      </c>
      <c r="D7" s="2">
        <v>22</v>
      </c>
      <c r="E7" s="75" t="s">
        <v>16</v>
      </c>
      <c r="F7" s="2">
        <v>29</v>
      </c>
      <c r="G7" s="2">
        <v>10.6</v>
      </c>
      <c r="H7" s="2">
        <v>6.9</v>
      </c>
      <c r="I7" s="75" t="s">
        <v>550</v>
      </c>
      <c r="J7" s="75" t="s">
        <v>549</v>
      </c>
      <c r="K7" s="75" t="s">
        <v>548</v>
      </c>
      <c r="L7" s="76">
        <v>25039</v>
      </c>
      <c r="M7" s="2">
        <v>1</v>
      </c>
      <c r="N7" s="75" t="s">
        <v>541</v>
      </c>
      <c r="O7" s="75" t="s">
        <v>21</v>
      </c>
      <c r="P7" s="76">
        <v>25039</v>
      </c>
      <c r="Q7" s="75" t="s">
        <v>541</v>
      </c>
      <c r="R7" s="75" t="s">
        <v>118</v>
      </c>
      <c r="S7" s="74" t="s">
        <v>21</v>
      </c>
      <c r="T7" s="74"/>
    </row>
    <row r="8" spans="1:20" ht="15.75" customHeight="1" x14ac:dyDescent="0.25">
      <c r="A8" s="2">
        <v>1968</v>
      </c>
      <c r="B8" s="2">
        <v>76</v>
      </c>
      <c r="C8" s="2">
        <v>610</v>
      </c>
      <c r="D8" s="2">
        <v>23</v>
      </c>
      <c r="E8" s="75" t="s">
        <v>16</v>
      </c>
      <c r="F8" s="2">
        <v>29</v>
      </c>
      <c r="G8" s="2">
        <v>10.1</v>
      </c>
      <c r="H8" s="2">
        <v>7.2</v>
      </c>
      <c r="I8" s="75" t="s">
        <v>550</v>
      </c>
      <c r="J8" s="75" t="s">
        <v>549</v>
      </c>
      <c r="K8" s="75" t="s">
        <v>548</v>
      </c>
      <c r="L8" s="76">
        <v>25039</v>
      </c>
      <c r="M8" s="2">
        <v>1</v>
      </c>
      <c r="N8" s="75" t="s">
        <v>541</v>
      </c>
      <c r="O8" s="75" t="s">
        <v>21</v>
      </c>
      <c r="P8" s="76">
        <v>25039</v>
      </c>
      <c r="Q8" s="75" t="s">
        <v>541</v>
      </c>
      <c r="R8" s="75" t="s">
        <v>26</v>
      </c>
      <c r="S8" s="74" t="s">
        <v>21</v>
      </c>
      <c r="T8" s="74"/>
    </row>
    <row r="9" spans="1:20" ht="15.75" customHeight="1" x14ac:dyDescent="0.25">
      <c r="A9" s="2">
        <v>1964</v>
      </c>
      <c r="B9" s="2">
        <v>420</v>
      </c>
      <c r="C9" s="2">
        <v>610</v>
      </c>
      <c r="D9" s="2">
        <v>4</v>
      </c>
      <c r="E9" s="75" t="s">
        <v>16</v>
      </c>
      <c r="F9" s="2">
        <v>23.8</v>
      </c>
      <c r="G9" s="2">
        <v>7.9</v>
      </c>
      <c r="H9" s="2">
        <v>5.8</v>
      </c>
      <c r="I9" s="75" t="s">
        <v>301</v>
      </c>
      <c r="J9" s="75" t="s">
        <v>542</v>
      </c>
      <c r="K9" s="75" t="s">
        <v>547</v>
      </c>
      <c r="L9" s="76">
        <v>23585</v>
      </c>
      <c r="M9" s="2">
        <v>1</v>
      </c>
      <c r="N9" s="75" t="s">
        <v>546</v>
      </c>
      <c r="O9" s="75" t="s">
        <v>21</v>
      </c>
      <c r="P9" s="76">
        <v>23585</v>
      </c>
      <c r="Q9" s="75" t="s">
        <v>541</v>
      </c>
      <c r="R9" s="75" t="s">
        <v>26</v>
      </c>
      <c r="S9" s="74" t="s">
        <v>21</v>
      </c>
      <c r="T9" s="74"/>
    </row>
    <row r="10" spans="1:20" ht="15.75" customHeight="1" x14ac:dyDescent="0.25">
      <c r="A10" s="2">
        <v>1964</v>
      </c>
      <c r="B10" s="2">
        <v>477</v>
      </c>
      <c r="C10" s="2">
        <v>610</v>
      </c>
      <c r="D10" s="2">
        <v>6</v>
      </c>
      <c r="E10" s="75" t="s">
        <v>27</v>
      </c>
      <c r="F10" s="2">
        <v>24.8</v>
      </c>
      <c r="G10" s="2">
        <v>8.6</v>
      </c>
      <c r="H10" s="2">
        <v>6.4</v>
      </c>
      <c r="I10" s="75" t="s">
        <v>301</v>
      </c>
      <c r="J10" s="75" t="s">
        <v>542</v>
      </c>
      <c r="K10" s="75" t="s">
        <v>545</v>
      </c>
      <c r="L10" s="76">
        <v>23585</v>
      </c>
      <c r="M10" s="2">
        <v>1</v>
      </c>
      <c r="N10" s="75" t="s">
        <v>541</v>
      </c>
      <c r="O10" s="75" t="s">
        <v>21</v>
      </c>
      <c r="P10" s="76">
        <v>23590</v>
      </c>
      <c r="Q10" s="75" t="s">
        <v>537</v>
      </c>
      <c r="R10" s="75" t="s">
        <v>26</v>
      </c>
      <c r="S10" s="74" t="s">
        <v>21</v>
      </c>
      <c r="T10" s="74"/>
    </row>
    <row r="11" spans="1:20" ht="15.75" customHeight="1" x14ac:dyDescent="0.25">
      <c r="A11" s="2">
        <v>1964</v>
      </c>
      <c r="B11" s="2">
        <v>494</v>
      </c>
      <c r="C11" s="2">
        <v>610</v>
      </c>
      <c r="D11" s="2">
        <v>6</v>
      </c>
      <c r="E11" s="75" t="s">
        <v>30</v>
      </c>
      <c r="F11" s="2">
        <v>30</v>
      </c>
      <c r="G11" s="2">
        <v>9.6</v>
      </c>
      <c r="H11" s="2">
        <v>7.1</v>
      </c>
      <c r="I11" s="75" t="s">
        <v>301</v>
      </c>
      <c r="J11" s="75" t="s">
        <v>542</v>
      </c>
      <c r="K11" s="75" t="s">
        <v>545</v>
      </c>
      <c r="L11" s="76">
        <v>23585</v>
      </c>
      <c r="M11" s="2">
        <v>1</v>
      </c>
      <c r="N11" s="75" t="s">
        <v>541</v>
      </c>
      <c r="O11" s="75" t="s">
        <v>21</v>
      </c>
      <c r="P11" s="76">
        <v>23592</v>
      </c>
      <c r="Q11" s="75" t="s">
        <v>540</v>
      </c>
      <c r="R11" s="75" t="s">
        <v>536</v>
      </c>
      <c r="S11" s="74" t="s">
        <v>21</v>
      </c>
      <c r="T11" s="74"/>
    </row>
    <row r="12" spans="1:20" ht="15.75" customHeight="1" x14ac:dyDescent="0.25">
      <c r="A12" s="2">
        <v>1964</v>
      </c>
      <c r="B12" s="2">
        <v>505</v>
      </c>
      <c r="C12" s="2">
        <v>610</v>
      </c>
      <c r="D12" s="2">
        <v>7</v>
      </c>
      <c r="E12" s="75" t="s">
        <v>16</v>
      </c>
      <c r="F12" s="2">
        <v>24.5</v>
      </c>
      <c r="G12" s="2">
        <v>8.1999999999999993</v>
      </c>
      <c r="H12" s="2">
        <v>6.4</v>
      </c>
      <c r="I12" s="75" t="s">
        <v>301</v>
      </c>
      <c r="J12" s="75" t="s">
        <v>542</v>
      </c>
      <c r="K12" s="75" t="s">
        <v>544</v>
      </c>
      <c r="L12" s="76">
        <v>23585</v>
      </c>
      <c r="M12" s="2">
        <v>1</v>
      </c>
      <c r="N12" s="75" t="s">
        <v>541</v>
      </c>
      <c r="O12" s="75" t="s">
        <v>21</v>
      </c>
      <c r="P12" s="76">
        <v>23593</v>
      </c>
      <c r="Q12" s="75" t="s">
        <v>537</v>
      </c>
      <c r="R12" s="75" t="s">
        <v>536</v>
      </c>
      <c r="S12" s="74" t="s">
        <v>21</v>
      </c>
      <c r="T12" s="74"/>
    </row>
    <row r="13" spans="1:20" ht="15.75" customHeight="1" x14ac:dyDescent="0.25">
      <c r="A13" s="2">
        <v>1964</v>
      </c>
      <c r="B13" s="2">
        <v>793</v>
      </c>
      <c r="C13" s="2">
        <v>610</v>
      </c>
      <c r="D13" s="2">
        <v>9</v>
      </c>
      <c r="E13" s="75" t="s">
        <v>27</v>
      </c>
      <c r="F13" s="2">
        <v>24.5</v>
      </c>
      <c r="G13" s="2">
        <v>8.6</v>
      </c>
      <c r="H13" s="2">
        <v>6.3</v>
      </c>
      <c r="I13" s="75" t="s">
        <v>301</v>
      </c>
      <c r="J13" s="75" t="s">
        <v>542</v>
      </c>
      <c r="K13" s="75" t="s">
        <v>16</v>
      </c>
      <c r="L13" s="76">
        <v>23585</v>
      </c>
      <c r="M13" s="2">
        <v>1</v>
      </c>
      <c r="N13" s="75" t="s">
        <v>541</v>
      </c>
      <c r="O13" s="75" t="s">
        <v>21</v>
      </c>
      <c r="P13" s="76">
        <v>23609</v>
      </c>
      <c r="Q13" s="75" t="s">
        <v>537</v>
      </c>
      <c r="R13" s="75" t="s">
        <v>26</v>
      </c>
      <c r="S13" s="74" t="s">
        <v>21</v>
      </c>
      <c r="T13" s="74"/>
    </row>
    <row r="14" spans="1:20" ht="15.75" customHeight="1" x14ac:dyDescent="0.25">
      <c r="A14" s="2">
        <v>1964</v>
      </c>
      <c r="B14" s="2">
        <v>773</v>
      </c>
      <c r="C14" s="2">
        <v>610</v>
      </c>
      <c r="D14" s="2">
        <v>9</v>
      </c>
      <c r="E14" s="75" t="s">
        <v>30</v>
      </c>
      <c r="F14" s="2">
        <v>20.9</v>
      </c>
      <c r="G14" s="2">
        <v>7.2</v>
      </c>
      <c r="H14" s="2">
        <v>5.8</v>
      </c>
      <c r="I14" s="75" t="s">
        <v>301</v>
      </c>
      <c r="J14" s="75" t="s">
        <v>542</v>
      </c>
      <c r="K14" s="75" t="s">
        <v>16</v>
      </c>
      <c r="L14" s="76">
        <v>23585</v>
      </c>
      <c r="M14" s="2">
        <v>1</v>
      </c>
      <c r="N14" s="75" t="s">
        <v>541</v>
      </c>
      <c r="O14" s="75" t="s">
        <v>21</v>
      </c>
      <c r="P14" s="76">
        <v>23608</v>
      </c>
      <c r="Q14" s="75" t="s">
        <v>540</v>
      </c>
      <c r="R14" s="75" t="s">
        <v>536</v>
      </c>
      <c r="S14" s="74" t="s">
        <v>21</v>
      </c>
      <c r="T14" s="74"/>
    </row>
    <row r="15" spans="1:20" ht="15.75" customHeight="1" x14ac:dyDescent="0.25">
      <c r="A15" s="2">
        <v>1964</v>
      </c>
      <c r="B15" s="2">
        <v>844</v>
      </c>
      <c r="C15" s="2">
        <v>610</v>
      </c>
      <c r="D15" s="2">
        <v>9</v>
      </c>
      <c r="E15" s="75" t="s">
        <v>543</v>
      </c>
      <c r="F15" s="2">
        <v>31.1</v>
      </c>
      <c r="G15" s="2">
        <v>10.5</v>
      </c>
      <c r="H15" s="2">
        <v>7.4</v>
      </c>
      <c r="I15" s="75" t="s">
        <v>301</v>
      </c>
      <c r="J15" s="75" t="s">
        <v>542</v>
      </c>
      <c r="K15" s="75" t="s">
        <v>16</v>
      </c>
      <c r="L15" s="76">
        <v>23585</v>
      </c>
      <c r="M15" s="2">
        <v>1</v>
      </c>
      <c r="N15" s="75" t="s">
        <v>541</v>
      </c>
      <c r="O15" s="75" t="s">
        <v>21</v>
      </c>
      <c r="P15" s="76">
        <v>23613</v>
      </c>
      <c r="Q15" s="75" t="s">
        <v>540</v>
      </c>
      <c r="R15" s="75" t="s">
        <v>26</v>
      </c>
      <c r="S15" s="74" t="s">
        <v>21</v>
      </c>
      <c r="T15" s="74"/>
    </row>
    <row r="16" spans="1:20" ht="15.75" customHeight="1" x14ac:dyDescent="0.25">
      <c r="A16" s="2">
        <v>1965</v>
      </c>
      <c r="B16" s="2">
        <v>654</v>
      </c>
      <c r="C16" s="2">
        <v>610</v>
      </c>
      <c r="D16" s="2">
        <v>12</v>
      </c>
      <c r="E16" s="75" t="s">
        <v>16</v>
      </c>
      <c r="F16" s="2">
        <v>25.3</v>
      </c>
      <c r="G16" s="2">
        <v>8.5</v>
      </c>
      <c r="H16" s="2">
        <v>7.1</v>
      </c>
      <c r="I16" s="75" t="s">
        <v>530</v>
      </c>
      <c r="J16" s="75" t="s">
        <v>529</v>
      </c>
      <c r="K16" s="75" t="s">
        <v>539</v>
      </c>
      <c r="L16" s="76">
        <v>23979</v>
      </c>
      <c r="M16" s="2">
        <v>1</v>
      </c>
      <c r="N16" s="75" t="s">
        <v>538</v>
      </c>
      <c r="O16" s="75" t="s">
        <v>21</v>
      </c>
      <c r="P16" s="76">
        <v>23987</v>
      </c>
      <c r="Q16" s="75" t="s">
        <v>537</v>
      </c>
      <c r="R16" s="75" t="s">
        <v>536</v>
      </c>
      <c r="S16" s="74" t="s">
        <v>535</v>
      </c>
      <c r="T16" s="74"/>
    </row>
    <row r="17" spans="1:20" ht="15.75" customHeight="1" x14ac:dyDescent="0.25">
      <c r="A17" s="2">
        <v>1965</v>
      </c>
      <c r="B17" s="2">
        <v>474</v>
      </c>
      <c r="C17" s="2">
        <v>610</v>
      </c>
      <c r="D17" s="2">
        <v>13</v>
      </c>
      <c r="E17" s="75" t="s">
        <v>16</v>
      </c>
      <c r="F17" s="2">
        <v>27.3</v>
      </c>
      <c r="G17" s="2">
        <v>8.6999999999999993</v>
      </c>
      <c r="H17" s="2">
        <v>7</v>
      </c>
      <c r="I17" s="75" t="s">
        <v>530</v>
      </c>
      <c r="J17" s="75" t="s">
        <v>529</v>
      </c>
      <c r="K17" s="75" t="s">
        <v>16</v>
      </c>
      <c r="L17" s="76">
        <v>23979</v>
      </c>
      <c r="M17" s="2">
        <v>1</v>
      </c>
      <c r="N17" s="75" t="s">
        <v>533</v>
      </c>
      <c r="O17" s="75" t="s">
        <v>21</v>
      </c>
      <c r="P17" s="76">
        <v>23979</v>
      </c>
      <c r="Q17" s="75" t="s">
        <v>534</v>
      </c>
      <c r="R17" s="75" t="s">
        <v>80</v>
      </c>
      <c r="S17" s="74" t="s">
        <v>21</v>
      </c>
      <c r="T17" s="74"/>
    </row>
    <row r="18" spans="1:20" ht="15.75" customHeight="1" x14ac:dyDescent="0.25">
      <c r="A18" s="2">
        <v>1965</v>
      </c>
      <c r="B18" s="2">
        <v>475</v>
      </c>
      <c r="C18" s="2">
        <v>610</v>
      </c>
      <c r="D18" s="2">
        <v>14</v>
      </c>
      <c r="E18" s="75" t="s">
        <v>16</v>
      </c>
      <c r="F18" s="2">
        <v>27.3</v>
      </c>
      <c r="G18" s="2">
        <v>7.8</v>
      </c>
      <c r="H18" s="2">
        <v>6.9</v>
      </c>
      <c r="I18" s="75" t="s">
        <v>530</v>
      </c>
      <c r="J18" s="75" t="s">
        <v>529</v>
      </c>
      <c r="K18" s="75" t="s">
        <v>16</v>
      </c>
      <c r="L18" s="76">
        <v>23979</v>
      </c>
      <c r="M18" s="2">
        <v>1</v>
      </c>
      <c r="N18" s="75" t="s">
        <v>533</v>
      </c>
      <c r="O18" s="75" t="s">
        <v>21</v>
      </c>
      <c r="P18" s="76">
        <v>23979</v>
      </c>
      <c r="Q18" s="75" t="s">
        <v>532</v>
      </c>
      <c r="R18" s="75" t="s">
        <v>80</v>
      </c>
      <c r="S18" s="74" t="s">
        <v>21</v>
      </c>
      <c r="T18" s="74"/>
    </row>
    <row r="19" spans="1:20" ht="15.75" customHeight="1" x14ac:dyDescent="0.25">
      <c r="A19" s="2">
        <v>1965</v>
      </c>
      <c r="B19" s="2">
        <v>478</v>
      </c>
      <c r="C19" s="2">
        <v>610</v>
      </c>
      <c r="D19" s="2">
        <v>15</v>
      </c>
      <c r="E19" s="75" t="s">
        <v>16</v>
      </c>
      <c r="F19" s="2">
        <v>29</v>
      </c>
      <c r="G19" s="2">
        <v>9.6</v>
      </c>
      <c r="H19" s="2">
        <v>7.1</v>
      </c>
      <c r="I19" s="75" t="s">
        <v>530</v>
      </c>
      <c r="J19" s="75" t="s">
        <v>529</v>
      </c>
      <c r="K19" s="75" t="s">
        <v>16</v>
      </c>
      <c r="L19" s="76">
        <v>23979</v>
      </c>
      <c r="M19" s="2">
        <v>2</v>
      </c>
      <c r="N19" s="75" t="s">
        <v>531</v>
      </c>
      <c r="O19" s="75" t="s">
        <v>21</v>
      </c>
      <c r="P19" s="76">
        <v>23979</v>
      </c>
      <c r="Q19" s="75" t="s">
        <v>532</v>
      </c>
      <c r="R19" s="75" t="s">
        <v>80</v>
      </c>
      <c r="S19" s="74" t="s">
        <v>21</v>
      </c>
      <c r="T19" s="74"/>
    </row>
    <row r="20" spans="1:20" ht="15.75" customHeight="1" x14ac:dyDescent="0.25">
      <c r="A20" s="2">
        <v>1965</v>
      </c>
      <c r="B20" s="2">
        <v>479</v>
      </c>
      <c r="C20" s="2">
        <v>610</v>
      </c>
      <c r="D20" s="2">
        <v>16</v>
      </c>
      <c r="E20" s="75" t="s">
        <v>16</v>
      </c>
      <c r="F20" s="2">
        <v>29.5</v>
      </c>
      <c r="G20" s="2">
        <v>9.1</v>
      </c>
      <c r="H20" s="2">
        <v>7.3</v>
      </c>
      <c r="I20" s="75" t="s">
        <v>530</v>
      </c>
      <c r="J20" s="75" t="s">
        <v>529</v>
      </c>
      <c r="K20" s="75" t="s">
        <v>16</v>
      </c>
      <c r="L20" s="76">
        <v>23979</v>
      </c>
      <c r="M20" s="2">
        <v>2</v>
      </c>
      <c r="N20" s="75" t="s">
        <v>531</v>
      </c>
      <c r="O20" s="75" t="s">
        <v>21</v>
      </c>
      <c r="P20" s="76">
        <v>23979</v>
      </c>
      <c r="Q20" s="75" t="s">
        <v>16</v>
      </c>
      <c r="R20" s="75" t="s">
        <v>80</v>
      </c>
      <c r="S20" s="74" t="s">
        <v>21</v>
      </c>
      <c r="T20" s="74"/>
    </row>
    <row r="21" spans="1:20" ht="15.75" customHeight="1" x14ac:dyDescent="0.25">
      <c r="A21" s="2">
        <v>1965</v>
      </c>
      <c r="B21" s="2">
        <v>550</v>
      </c>
      <c r="C21" s="2">
        <v>610</v>
      </c>
      <c r="D21" s="2">
        <v>18</v>
      </c>
      <c r="E21" s="75" t="s">
        <v>16</v>
      </c>
      <c r="F21" s="2">
        <v>25.2</v>
      </c>
      <c r="G21" s="2">
        <v>7.8</v>
      </c>
      <c r="H21" s="2">
        <v>7.1</v>
      </c>
      <c r="I21" s="75" t="s">
        <v>530</v>
      </c>
      <c r="J21" s="75" t="s">
        <v>529</v>
      </c>
      <c r="K21" s="75" t="s">
        <v>16</v>
      </c>
      <c r="L21" s="76">
        <v>23979</v>
      </c>
      <c r="M21" s="2">
        <v>1</v>
      </c>
      <c r="N21" s="75" t="s">
        <v>528</v>
      </c>
      <c r="O21" s="75" t="s">
        <v>21</v>
      </c>
      <c r="P21" s="76">
        <v>23982</v>
      </c>
      <c r="Q21" s="75" t="s">
        <v>60</v>
      </c>
      <c r="R21" s="75" t="s">
        <v>26</v>
      </c>
      <c r="S21" s="74" t="s">
        <v>21</v>
      </c>
      <c r="T21" s="74"/>
    </row>
    <row r="22" spans="1:20" x14ac:dyDescent="0.25">
      <c r="A22" s="52">
        <v>1996</v>
      </c>
      <c r="B22" s="63" t="s">
        <v>527</v>
      </c>
      <c r="C22" s="51">
        <v>610</v>
      </c>
      <c r="F22" s="63">
        <v>25</v>
      </c>
      <c r="G22" s="63">
        <v>8.81</v>
      </c>
      <c r="H22" s="63">
        <v>6.91</v>
      </c>
      <c r="I22" s="35" t="s">
        <v>85</v>
      </c>
      <c r="J22" s="35" t="s">
        <v>492</v>
      </c>
      <c r="K22" s="63" t="s">
        <v>526</v>
      </c>
      <c r="L22" s="65" t="s">
        <v>358</v>
      </c>
      <c r="N22" s="35" t="s">
        <v>469</v>
      </c>
      <c r="P22" s="64">
        <v>35302</v>
      </c>
      <c r="R22" s="63" t="s">
        <v>322</v>
      </c>
      <c r="S22" s="35" t="s">
        <v>320</v>
      </c>
    </row>
    <row r="23" spans="1:20" x14ac:dyDescent="0.25">
      <c r="A23" s="52">
        <v>1996</v>
      </c>
      <c r="B23" s="63" t="s">
        <v>525</v>
      </c>
      <c r="C23" s="51">
        <v>610</v>
      </c>
      <c r="F23" s="63">
        <v>24.5</v>
      </c>
      <c r="G23" s="63">
        <v>8.8000000000000007</v>
      </c>
      <c r="H23" s="63">
        <v>7.7</v>
      </c>
      <c r="I23" s="35" t="s">
        <v>85</v>
      </c>
      <c r="J23" s="35" t="s">
        <v>492</v>
      </c>
      <c r="K23" s="63" t="s">
        <v>509</v>
      </c>
      <c r="L23" s="65" t="s">
        <v>358</v>
      </c>
      <c r="N23" s="35" t="s">
        <v>469</v>
      </c>
      <c r="P23" s="64">
        <v>35327</v>
      </c>
      <c r="R23" s="63" t="s">
        <v>322</v>
      </c>
      <c r="S23" s="35" t="s">
        <v>320</v>
      </c>
    </row>
    <row r="24" spans="1:20" x14ac:dyDescent="0.25">
      <c r="A24" s="52">
        <v>1996</v>
      </c>
      <c r="B24" s="63" t="s">
        <v>525</v>
      </c>
      <c r="C24" s="51">
        <v>610</v>
      </c>
      <c r="F24" s="63">
        <v>24.5</v>
      </c>
      <c r="G24" s="63">
        <v>10.25</v>
      </c>
      <c r="H24" s="63">
        <v>7.47</v>
      </c>
      <c r="I24" s="35" t="s">
        <v>85</v>
      </c>
      <c r="J24" s="35" t="s">
        <v>492</v>
      </c>
      <c r="K24" s="63" t="s">
        <v>509</v>
      </c>
      <c r="L24" s="65" t="s">
        <v>358</v>
      </c>
      <c r="N24" s="35" t="s">
        <v>469</v>
      </c>
      <c r="P24" s="64">
        <v>35327</v>
      </c>
      <c r="R24" s="63" t="s">
        <v>322</v>
      </c>
      <c r="S24" s="35" t="s">
        <v>320</v>
      </c>
    </row>
    <row r="25" spans="1:20" x14ac:dyDescent="0.25">
      <c r="A25" s="52">
        <v>1996</v>
      </c>
      <c r="B25" s="63" t="s">
        <v>525</v>
      </c>
      <c r="C25" s="51">
        <v>610</v>
      </c>
      <c r="F25" s="63">
        <v>24.5</v>
      </c>
      <c r="G25" s="63">
        <v>8.9</v>
      </c>
      <c r="H25" s="63">
        <v>6.85</v>
      </c>
      <c r="I25" s="35" t="s">
        <v>85</v>
      </c>
      <c r="J25" s="35" t="s">
        <v>492</v>
      </c>
      <c r="K25" s="63" t="s">
        <v>509</v>
      </c>
      <c r="L25" s="65" t="s">
        <v>358</v>
      </c>
      <c r="N25" s="35" t="s">
        <v>469</v>
      </c>
      <c r="P25" s="64">
        <v>35327</v>
      </c>
      <c r="R25" s="63" t="s">
        <v>322</v>
      </c>
      <c r="S25" s="35" t="s">
        <v>320</v>
      </c>
    </row>
    <row r="26" spans="1:20" x14ac:dyDescent="0.25">
      <c r="A26" s="52">
        <v>1997</v>
      </c>
      <c r="B26" s="63" t="s">
        <v>524</v>
      </c>
      <c r="C26" s="51">
        <v>610</v>
      </c>
      <c r="F26" s="63">
        <v>18</v>
      </c>
      <c r="G26" s="63">
        <v>7.48</v>
      </c>
      <c r="H26" s="63">
        <v>5.83</v>
      </c>
      <c r="I26" s="35" t="s">
        <v>85</v>
      </c>
      <c r="J26" s="35" t="s">
        <v>492</v>
      </c>
      <c r="K26" s="63" t="s">
        <v>504</v>
      </c>
      <c r="L26" s="65" t="s">
        <v>358</v>
      </c>
      <c r="N26" s="35" t="s">
        <v>469</v>
      </c>
      <c r="P26" s="64">
        <v>35661</v>
      </c>
      <c r="R26" s="63" t="s">
        <v>322</v>
      </c>
      <c r="S26" s="35" t="s">
        <v>320</v>
      </c>
    </row>
    <row r="27" spans="1:20" x14ac:dyDescent="0.25">
      <c r="A27" s="52">
        <v>1997</v>
      </c>
      <c r="B27" s="63" t="s">
        <v>523</v>
      </c>
      <c r="C27" s="51">
        <v>610</v>
      </c>
      <c r="F27" s="63">
        <v>20</v>
      </c>
      <c r="G27" s="63">
        <v>6.26</v>
      </c>
      <c r="H27" s="63">
        <v>5.25</v>
      </c>
      <c r="I27" s="35" t="s">
        <v>85</v>
      </c>
      <c r="J27" s="35" t="s">
        <v>492</v>
      </c>
      <c r="K27" s="63" t="s">
        <v>504</v>
      </c>
      <c r="L27" s="65" t="s">
        <v>358</v>
      </c>
      <c r="N27" s="35" t="s">
        <v>469</v>
      </c>
      <c r="P27" s="64">
        <v>35661</v>
      </c>
      <c r="R27" s="63" t="s">
        <v>322</v>
      </c>
      <c r="S27" s="35" t="s">
        <v>320</v>
      </c>
    </row>
    <row r="28" spans="1:20" x14ac:dyDescent="0.25">
      <c r="A28" s="52">
        <v>1997</v>
      </c>
      <c r="B28" s="63" t="s">
        <v>523</v>
      </c>
      <c r="C28" s="51">
        <v>610</v>
      </c>
      <c r="F28" s="63">
        <v>20</v>
      </c>
      <c r="G28" s="63">
        <v>8.0399999999999991</v>
      </c>
      <c r="H28" s="63">
        <v>6.18</v>
      </c>
      <c r="I28" s="35" t="s">
        <v>85</v>
      </c>
      <c r="J28" s="35" t="s">
        <v>492</v>
      </c>
      <c r="K28" s="63" t="s">
        <v>504</v>
      </c>
      <c r="L28" s="65" t="s">
        <v>358</v>
      </c>
      <c r="N28" s="35" t="s">
        <v>469</v>
      </c>
      <c r="P28" s="64">
        <v>35661</v>
      </c>
      <c r="R28" s="63" t="s">
        <v>322</v>
      </c>
      <c r="S28" s="35" t="s">
        <v>320</v>
      </c>
    </row>
    <row r="29" spans="1:20" x14ac:dyDescent="0.25">
      <c r="A29" s="52">
        <v>1997</v>
      </c>
      <c r="B29" s="63" t="s">
        <v>523</v>
      </c>
      <c r="C29" s="51">
        <v>610</v>
      </c>
      <c r="F29" s="63">
        <v>20</v>
      </c>
      <c r="G29" s="63">
        <v>7.54</v>
      </c>
      <c r="H29" s="63">
        <v>6.59</v>
      </c>
      <c r="I29" s="35" t="s">
        <v>85</v>
      </c>
      <c r="J29" s="35" t="s">
        <v>492</v>
      </c>
      <c r="K29" s="63" t="s">
        <v>504</v>
      </c>
      <c r="L29" s="65" t="s">
        <v>358</v>
      </c>
      <c r="N29" s="35" t="s">
        <v>469</v>
      </c>
      <c r="P29" s="64">
        <v>35661</v>
      </c>
      <c r="R29" s="63" t="s">
        <v>322</v>
      </c>
      <c r="S29" s="35" t="s">
        <v>320</v>
      </c>
    </row>
    <row r="30" spans="1:20" x14ac:dyDescent="0.25">
      <c r="A30" s="52">
        <v>1997</v>
      </c>
      <c r="B30" s="63" t="s">
        <v>522</v>
      </c>
      <c r="C30" s="51">
        <v>610</v>
      </c>
      <c r="F30" s="63">
        <v>20</v>
      </c>
      <c r="G30" s="63">
        <v>7.01</v>
      </c>
      <c r="H30" s="63">
        <v>5.63</v>
      </c>
      <c r="I30" s="35" t="s">
        <v>85</v>
      </c>
      <c r="J30" s="35" t="s">
        <v>492</v>
      </c>
      <c r="K30" s="63" t="s">
        <v>504</v>
      </c>
      <c r="L30" s="65" t="s">
        <v>358</v>
      </c>
      <c r="N30" s="35" t="s">
        <v>469</v>
      </c>
      <c r="P30" s="64">
        <v>35661</v>
      </c>
      <c r="R30" s="63" t="s">
        <v>322</v>
      </c>
      <c r="S30" s="35" t="s">
        <v>320</v>
      </c>
    </row>
    <row r="31" spans="1:20" x14ac:dyDescent="0.25">
      <c r="A31" s="52">
        <v>1997</v>
      </c>
      <c r="B31" s="63" t="s">
        <v>522</v>
      </c>
      <c r="C31" s="51">
        <v>610</v>
      </c>
      <c r="F31" s="63">
        <v>20</v>
      </c>
      <c r="G31" s="63">
        <v>6.85</v>
      </c>
      <c r="H31" s="63">
        <v>6.01</v>
      </c>
      <c r="I31" s="35" t="s">
        <v>85</v>
      </c>
      <c r="J31" s="35" t="s">
        <v>492</v>
      </c>
      <c r="K31" s="63" t="s">
        <v>504</v>
      </c>
      <c r="L31" s="65" t="s">
        <v>358</v>
      </c>
      <c r="N31" s="35" t="s">
        <v>469</v>
      </c>
      <c r="P31" s="64">
        <v>35661</v>
      </c>
      <c r="R31" s="63" t="s">
        <v>322</v>
      </c>
      <c r="S31" s="35" t="s">
        <v>320</v>
      </c>
    </row>
    <row r="32" spans="1:20" x14ac:dyDescent="0.25">
      <c r="A32" s="52">
        <v>1997</v>
      </c>
      <c r="B32" s="63" t="s">
        <v>522</v>
      </c>
      <c r="C32" s="51">
        <v>610</v>
      </c>
      <c r="F32" s="63">
        <v>20</v>
      </c>
      <c r="G32" s="63">
        <v>8.3000000000000007</v>
      </c>
      <c r="H32" s="63">
        <v>6.67</v>
      </c>
      <c r="I32" s="35" t="s">
        <v>85</v>
      </c>
      <c r="J32" s="35" t="s">
        <v>492</v>
      </c>
      <c r="K32" s="63" t="s">
        <v>504</v>
      </c>
      <c r="L32" s="65" t="s">
        <v>358</v>
      </c>
      <c r="N32" s="35" t="s">
        <v>469</v>
      </c>
      <c r="P32" s="64">
        <v>35661</v>
      </c>
      <c r="R32" s="63" t="s">
        <v>322</v>
      </c>
      <c r="S32" s="35" t="s">
        <v>320</v>
      </c>
    </row>
    <row r="33" spans="1:19" x14ac:dyDescent="0.25">
      <c r="A33" s="52">
        <v>2009</v>
      </c>
      <c r="B33" s="63" t="s">
        <v>500</v>
      </c>
      <c r="C33" s="51">
        <v>610</v>
      </c>
      <c r="F33" s="73"/>
      <c r="G33" s="63">
        <v>6.9</v>
      </c>
      <c r="H33" s="63">
        <v>5.3810000000000002</v>
      </c>
      <c r="I33" s="35" t="s">
        <v>85</v>
      </c>
      <c r="J33" s="35" t="s">
        <v>492</v>
      </c>
      <c r="K33" s="63" t="s">
        <v>499</v>
      </c>
      <c r="L33" s="65" t="s">
        <v>358</v>
      </c>
      <c r="N33" s="35" t="s">
        <v>469</v>
      </c>
      <c r="P33" s="64">
        <v>40062.359027777777</v>
      </c>
      <c r="R33" s="63" t="s">
        <v>322</v>
      </c>
      <c r="S33" s="35" t="s">
        <v>320</v>
      </c>
    </row>
    <row r="34" spans="1:19" x14ac:dyDescent="0.25">
      <c r="A34" s="52">
        <v>2009</v>
      </c>
      <c r="B34" s="63" t="s">
        <v>500</v>
      </c>
      <c r="C34" s="51">
        <v>610</v>
      </c>
      <c r="F34" s="73"/>
      <c r="G34" s="63">
        <v>7.2</v>
      </c>
      <c r="H34" s="63">
        <v>5.68</v>
      </c>
      <c r="I34" s="35" t="s">
        <v>85</v>
      </c>
      <c r="J34" s="35" t="s">
        <v>492</v>
      </c>
      <c r="K34" s="63" t="s">
        <v>499</v>
      </c>
      <c r="L34" s="65" t="s">
        <v>358</v>
      </c>
      <c r="N34" s="35" t="s">
        <v>469</v>
      </c>
      <c r="P34" s="64">
        <v>40062.359027777777</v>
      </c>
      <c r="R34" s="63" t="s">
        <v>322</v>
      </c>
      <c r="S34" s="35" t="s">
        <v>320</v>
      </c>
    </row>
    <row r="35" spans="1:19" x14ac:dyDescent="0.25">
      <c r="A35" s="52">
        <v>2009</v>
      </c>
      <c r="B35" s="63" t="s">
        <v>500</v>
      </c>
      <c r="C35" s="51">
        <v>610</v>
      </c>
      <c r="F35" s="73"/>
      <c r="G35" s="63">
        <v>9</v>
      </c>
      <c r="H35" s="63">
        <v>7.0389999999999997</v>
      </c>
      <c r="I35" s="35" t="s">
        <v>85</v>
      </c>
      <c r="J35" s="35" t="s">
        <v>492</v>
      </c>
      <c r="K35" s="63" t="s">
        <v>499</v>
      </c>
      <c r="L35" s="65" t="s">
        <v>358</v>
      </c>
      <c r="N35" s="35" t="s">
        <v>469</v>
      </c>
      <c r="P35" s="64">
        <v>40062.359027777777</v>
      </c>
      <c r="R35" s="63" t="s">
        <v>322</v>
      </c>
      <c r="S35" s="35" t="s">
        <v>320</v>
      </c>
    </row>
    <row r="36" spans="1:19" x14ac:dyDescent="0.25">
      <c r="A36" s="52">
        <v>1996</v>
      </c>
      <c r="B36" s="63" t="s">
        <v>521</v>
      </c>
      <c r="C36" s="51">
        <v>610</v>
      </c>
      <c r="D36" s="63" t="s">
        <v>519</v>
      </c>
      <c r="F36" s="63">
        <v>21.5</v>
      </c>
      <c r="G36" s="63">
        <v>6.54</v>
      </c>
      <c r="H36" s="63">
        <v>6.53</v>
      </c>
      <c r="I36" s="35" t="s">
        <v>85</v>
      </c>
      <c r="J36" s="35" t="s">
        <v>492</v>
      </c>
      <c r="K36" s="63" t="s">
        <v>509</v>
      </c>
      <c r="L36" s="65">
        <v>35301</v>
      </c>
      <c r="N36" s="35" t="s">
        <v>469</v>
      </c>
      <c r="O36" s="63" t="s">
        <v>320</v>
      </c>
      <c r="P36" s="64">
        <v>35307</v>
      </c>
      <c r="R36" s="63" t="s">
        <v>321</v>
      </c>
      <c r="S36" s="35" t="s">
        <v>320</v>
      </c>
    </row>
    <row r="37" spans="1:19" x14ac:dyDescent="0.25">
      <c r="A37" s="52">
        <v>1996</v>
      </c>
      <c r="B37" s="63" t="s">
        <v>520</v>
      </c>
      <c r="C37" s="51">
        <v>610</v>
      </c>
      <c r="D37" s="63" t="s">
        <v>519</v>
      </c>
      <c r="F37" s="63">
        <v>21.5</v>
      </c>
      <c r="G37" s="63">
        <v>6.66</v>
      </c>
      <c r="H37" s="63">
        <v>6.21</v>
      </c>
      <c r="I37" s="35" t="s">
        <v>85</v>
      </c>
      <c r="J37" s="35" t="s">
        <v>492</v>
      </c>
      <c r="K37" s="63" t="s">
        <v>509</v>
      </c>
      <c r="L37" s="65">
        <v>35301</v>
      </c>
      <c r="N37" s="35" t="s">
        <v>469</v>
      </c>
      <c r="O37" s="63" t="s">
        <v>320</v>
      </c>
      <c r="P37" s="64">
        <v>35308</v>
      </c>
      <c r="R37" s="63" t="s">
        <v>321</v>
      </c>
      <c r="S37" s="35" t="s">
        <v>320</v>
      </c>
    </row>
    <row r="38" spans="1:19" x14ac:dyDescent="0.25">
      <c r="A38" s="52">
        <v>1996</v>
      </c>
      <c r="B38" s="63" t="s">
        <v>518</v>
      </c>
      <c r="C38" s="51">
        <v>610</v>
      </c>
      <c r="F38" s="63">
        <v>21.5</v>
      </c>
      <c r="G38" s="63">
        <v>6.8</v>
      </c>
      <c r="H38" s="63">
        <v>6.24</v>
      </c>
      <c r="I38" s="35" t="s">
        <v>85</v>
      </c>
      <c r="J38" s="35" t="s">
        <v>492</v>
      </c>
      <c r="K38" s="63" t="s">
        <v>509</v>
      </c>
      <c r="L38" s="65">
        <v>35301</v>
      </c>
      <c r="N38" s="35" t="s">
        <v>469</v>
      </c>
      <c r="O38" s="63" t="s">
        <v>320</v>
      </c>
      <c r="P38" s="64">
        <v>35308</v>
      </c>
      <c r="R38" s="63" t="s">
        <v>321</v>
      </c>
      <c r="S38" s="35" t="s">
        <v>320</v>
      </c>
    </row>
    <row r="39" spans="1:19" x14ac:dyDescent="0.25">
      <c r="A39" s="52">
        <v>1996</v>
      </c>
      <c r="B39" s="63" t="s">
        <v>517</v>
      </c>
      <c r="C39" s="51">
        <v>610</v>
      </c>
      <c r="D39" s="63" t="s">
        <v>516</v>
      </c>
      <c r="F39" s="63">
        <v>21.5</v>
      </c>
      <c r="G39" s="63">
        <v>7.05</v>
      </c>
      <c r="H39" s="63">
        <v>5.92</v>
      </c>
      <c r="I39" s="35" t="s">
        <v>85</v>
      </c>
      <c r="J39" s="35" t="s">
        <v>492</v>
      </c>
      <c r="K39" s="63" t="s">
        <v>509</v>
      </c>
      <c r="L39" s="65">
        <v>35301</v>
      </c>
      <c r="N39" s="35" t="s">
        <v>469</v>
      </c>
      <c r="O39" s="63" t="s">
        <v>320</v>
      </c>
      <c r="P39" s="64">
        <v>35308</v>
      </c>
      <c r="R39" s="63" t="s">
        <v>321</v>
      </c>
      <c r="S39" s="35" t="s">
        <v>320</v>
      </c>
    </row>
    <row r="40" spans="1:19" x14ac:dyDescent="0.25">
      <c r="A40" s="52">
        <v>1996</v>
      </c>
      <c r="B40" s="63" t="s">
        <v>515</v>
      </c>
      <c r="C40" s="51">
        <v>610</v>
      </c>
      <c r="F40" s="63">
        <v>17</v>
      </c>
      <c r="G40" s="63">
        <v>5.29</v>
      </c>
      <c r="H40" s="63">
        <v>5.57</v>
      </c>
      <c r="I40" s="35" t="s">
        <v>85</v>
      </c>
      <c r="J40" s="35" t="s">
        <v>492</v>
      </c>
      <c r="K40" s="63" t="s">
        <v>509</v>
      </c>
      <c r="L40" s="65" t="s">
        <v>358</v>
      </c>
      <c r="N40" s="35" t="s">
        <v>469</v>
      </c>
      <c r="P40" s="64">
        <v>35328</v>
      </c>
      <c r="R40" s="63" t="s">
        <v>321</v>
      </c>
      <c r="S40" s="35" t="s">
        <v>320</v>
      </c>
    </row>
    <row r="41" spans="1:19" x14ac:dyDescent="0.25">
      <c r="A41" s="52">
        <v>1996</v>
      </c>
      <c r="B41" s="63" t="s">
        <v>514</v>
      </c>
      <c r="C41" s="51">
        <v>610</v>
      </c>
      <c r="F41" s="63">
        <v>17</v>
      </c>
      <c r="G41" s="63">
        <v>5.85</v>
      </c>
      <c r="H41" s="63">
        <v>5.31</v>
      </c>
      <c r="I41" s="35" t="s">
        <v>85</v>
      </c>
      <c r="J41" s="35" t="s">
        <v>492</v>
      </c>
      <c r="K41" s="63" t="s">
        <v>509</v>
      </c>
      <c r="L41" s="65" t="s">
        <v>358</v>
      </c>
      <c r="N41" s="35" t="s">
        <v>469</v>
      </c>
      <c r="P41" s="64">
        <v>35328</v>
      </c>
      <c r="R41" s="63" t="s">
        <v>321</v>
      </c>
      <c r="S41" s="35" t="s">
        <v>320</v>
      </c>
    </row>
    <row r="42" spans="1:19" x14ac:dyDescent="0.25">
      <c r="A42" s="52">
        <v>1996</v>
      </c>
      <c r="B42" s="63" t="s">
        <v>513</v>
      </c>
      <c r="C42" s="51">
        <v>610</v>
      </c>
      <c r="F42" s="63">
        <v>17</v>
      </c>
      <c r="G42" s="63">
        <v>4.97</v>
      </c>
      <c r="H42" s="63">
        <v>5.61</v>
      </c>
      <c r="I42" s="35" t="s">
        <v>85</v>
      </c>
      <c r="J42" s="35" t="s">
        <v>492</v>
      </c>
      <c r="K42" s="63" t="s">
        <v>509</v>
      </c>
      <c r="L42" s="65" t="s">
        <v>358</v>
      </c>
      <c r="N42" s="35" t="s">
        <v>469</v>
      </c>
      <c r="P42" s="64">
        <v>35328</v>
      </c>
      <c r="R42" s="63" t="s">
        <v>321</v>
      </c>
      <c r="S42" s="35" t="s">
        <v>320</v>
      </c>
    </row>
    <row r="43" spans="1:19" x14ac:dyDescent="0.25">
      <c r="A43" s="52">
        <v>1996</v>
      </c>
      <c r="B43" s="63" t="s">
        <v>512</v>
      </c>
      <c r="C43" s="51">
        <v>610</v>
      </c>
      <c r="F43" s="63">
        <v>17</v>
      </c>
      <c r="G43" s="63">
        <v>5.54</v>
      </c>
      <c r="H43" s="63">
        <v>5.22</v>
      </c>
      <c r="I43" s="35" t="s">
        <v>85</v>
      </c>
      <c r="J43" s="35" t="s">
        <v>492</v>
      </c>
      <c r="K43" s="63" t="s">
        <v>509</v>
      </c>
      <c r="L43" s="65" t="s">
        <v>358</v>
      </c>
      <c r="N43" s="35" t="s">
        <v>469</v>
      </c>
      <c r="P43" s="64">
        <v>35328</v>
      </c>
      <c r="R43" s="63" t="s">
        <v>321</v>
      </c>
      <c r="S43" s="35" t="s">
        <v>320</v>
      </c>
    </row>
    <row r="44" spans="1:19" x14ac:dyDescent="0.25">
      <c r="A44" s="52">
        <v>1996</v>
      </c>
      <c r="B44" s="63" t="s">
        <v>511</v>
      </c>
      <c r="C44" s="51">
        <v>610</v>
      </c>
      <c r="F44" s="63">
        <v>17</v>
      </c>
      <c r="G44" s="63">
        <v>5.51</v>
      </c>
      <c r="H44" s="63">
        <v>5.0199999999999996</v>
      </c>
      <c r="I44" s="35" t="s">
        <v>85</v>
      </c>
      <c r="J44" s="35" t="s">
        <v>492</v>
      </c>
      <c r="K44" s="63" t="s">
        <v>509</v>
      </c>
      <c r="L44" s="65" t="s">
        <v>358</v>
      </c>
      <c r="N44" s="35" t="s">
        <v>469</v>
      </c>
      <c r="P44" s="64">
        <v>35328</v>
      </c>
      <c r="R44" s="63" t="s">
        <v>321</v>
      </c>
      <c r="S44" s="35" t="s">
        <v>320</v>
      </c>
    </row>
    <row r="45" spans="1:19" x14ac:dyDescent="0.25">
      <c r="A45" s="52">
        <v>1996</v>
      </c>
      <c r="B45" s="63" t="s">
        <v>511</v>
      </c>
      <c r="C45" s="51">
        <v>610</v>
      </c>
      <c r="F45" s="63">
        <v>17</v>
      </c>
      <c r="G45" s="63">
        <v>5.93</v>
      </c>
      <c r="H45" s="63">
        <v>5.31</v>
      </c>
      <c r="I45" s="35" t="s">
        <v>85</v>
      </c>
      <c r="J45" s="35" t="s">
        <v>492</v>
      </c>
      <c r="K45" s="63" t="s">
        <v>509</v>
      </c>
      <c r="L45" s="65" t="s">
        <v>358</v>
      </c>
      <c r="N45" s="35" t="s">
        <v>469</v>
      </c>
      <c r="P45" s="64">
        <v>35328</v>
      </c>
      <c r="R45" s="63" t="s">
        <v>321</v>
      </c>
      <c r="S45" s="35" t="s">
        <v>320</v>
      </c>
    </row>
    <row r="46" spans="1:19" x14ac:dyDescent="0.25">
      <c r="A46" s="52">
        <v>1996</v>
      </c>
      <c r="B46" s="63" t="s">
        <v>510</v>
      </c>
      <c r="C46" s="51">
        <v>610</v>
      </c>
      <c r="F46" s="63">
        <v>17</v>
      </c>
      <c r="G46" s="63">
        <v>5.62</v>
      </c>
      <c r="H46" s="63">
        <v>5.31</v>
      </c>
      <c r="I46" s="35" t="s">
        <v>85</v>
      </c>
      <c r="J46" s="35" t="s">
        <v>492</v>
      </c>
      <c r="K46" s="63" t="s">
        <v>509</v>
      </c>
      <c r="L46" s="65" t="s">
        <v>358</v>
      </c>
      <c r="N46" s="35" t="s">
        <v>469</v>
      </c>
      <c r="P46" s="64">
        <v>35328</v>
      </c>
      <c r="R46" s="63" t="s">
        <v>321</v>
      </c>
      <c r="S46" s="35" t="s">
        <v>320</v>
      </c>
    </row>
    <row r="47" spans="1:19" x14ac:dyDescent="0.25">
      <c r="A47" s="52">
        <v>1997</v>
      </c>
      <c r="B47" s="63" t="s">
        <v>508</v>
      </c>
      <c r="C47" s="51">
        <v>610</v>
      </c>
      <c r="F47" s="63">
        <v>18</v>
      </c>
      <c r="G47" s="63">
        <v>5.89</v>
      </c>
      <c r="H47" s="63">
        <v>5.66</v>
      </c>
      <c r="I47" s="35" t="s">
        <v>85</v>
      </c>
      <c r="J47" s="35" t="s">
        <v>492</v>
      </c>
      <c r="K47" s="63" t="s">
        <v>504</v>
      </c>
      <c r="L47" s="65" t="s">
        <v>358</v>
      </c>
      <c r="N47" s="35" t="s">
        <v>469</v>
      </c>
      <c r="P47" s="64">
        <v>35661</v>
      </c>
      <c r="R47" s="63" t="s">
        <v>321</v>
      </c>
      <c r="S47" s="35" t="s">
        <v>320</v>
      </c>
    </row>
    <row r="48" spans="1:19" x14ac:dyDescent="0.25">
      <c r="A48" s="52">
        <v>1997</v>
      </c>
      <c r="B48" s="63" t="s">
        <v>507</v>
      </c>
      <c r="C48" s="51">
        <v>610</v>
      </c>
      <c r="F48" s="63">
        <v>18</v>
      </c>
      <c r="G48" s="63">
        <v>5.67</v>
      </c>
      <c r="H48" s="63">
        <v>5.16</v>
      </c>
      <c r="I48" s="35" t="s">
        <v>85</v>
      </c>
      <c r="J48" s="35" t="s">
        <v>492</v>
      </c>
      <c r="K48" s="63" t="s">
        <v>504</v>
      </c>
      <c r="L48" s="65" t="s">
        <v>358</v>
      </c>
      <c r="N48" s="35" t="s">
        <v>469</v>
      </c>
      <c r="P48" s="64">
        <v>35661</v>
      </c>
      <c r="R48" s="63" t="s">
        <v>321</v>
      </c>
      <c r="S48" s="35" t="s">
        <v>320</v>
      </c>
    </row>
    <row r="49" spans="1:19" x14ac:dyDescent="0.25">
      <c r="A49" s="52">
        <v>1997</v>
      </c>
      <c r="B49" s="63" t="s">
        <v>506</v>
      </c>
      <c r="C49" s="51">
        <v>610</v>
      </c>
      <c r="F49" s="63">
        <v>20</v>
      </c>
      <c r="G49" s="63">
        <v>5.72</v>
      </c>
      <c r="H49" s="63">
        <v>5.16</v>
      </c>
      <c r="I49" s="35" t="s">
        <v>85</v>
      </c>
      <c r="J49" s="35" t="s">
        <v>492</v>
      </c>
      <c r="K49" s="63" t="s">
        <v>504</v>
      </c>
      <c r="L49" s="65" t="s">
        <v>358</v>
      </c>
      <c r="N49" s="35" t="s">
        <v>469</v>
      </c>
      <c r="P49" s="64">
        <v>35661</v>
      </c>
      <c r="R49" s="63" t="s">
        <v>321</v>
      </c>
      <c r="S49" s="35" t="s">
        <v>320</v>
      </c>
    </row>
    <row r="50" spans="1:19" x14ac:dyDescent="0.25">
      <c r="A50" s="52">
        <v>1997</v>
      </c>
      <c r="B50" s="63" t="s">
        <v>505</v>
      </c>
      <c r="C50" s="51">
        <v>610</v>
      </c>
      <c r="F50" s="63">
        <v>20</v>
      </c>
      <c r="G50" s="63">
        <v>5.78</v>
      </c>
      <c r="H50" s="63">
        <v>5.16</v>
      </c>
      <c r="I50" s="35" t="s">
        <v>85</v>
      </c>
      <c r="J50" s="35" t="s">
        <v>492</v>
      </c>
      <c r="K50" s="63" t="s">
        <v>504</v>
      </c>
      <c r="L50" s="65" t="s">
        <v>358</v>
      </c>
      <c r="N50" s="35" t="s">
        <v>469</v>
      </c>
      <c r="P50" s="64">
        <v>35661</v>
      </c>
      <c r="R50" s="63" t="s">
        <v>321</v>
      </c>
      <c r="S50" s="35" t="s">
        <v>320</v>
      </c>
    </row>
    <row r="51" spans="1:19" x14ac:dyDescent="0.25">
      <c r="A51" s="52">
        <v>2008</v>
      </c>
      <c r="B51" s="63" t="s">
        <v>503</v>
      </c>
      <c r="C51" s="51">
        <v>610</v>
      </c>
      <c r="F51" s="63">
        <v>15</v>
      </c>
      <c r="G51" s="63">
        <v>4.7</v>
      </c>
      <c r="H51" s="63">
        <v>5.1509999999999998</v>
      </c>
      <c r="I51" s="35" t="s">
        <v>85</v>
      </c>
      <c r="J51" s="35" t="s">
        <v>492</v>
      </c>
      <c r="K51" s="63" t="s">
        <v>502</v>
      </c>
      <c r="L51" s="65" t="s">
        <v>358</v>
      </c>
      <c r="N51" s="35" t="s">
        <v>469</v>
      </c>
      <c r="P51" s="64">
        <v>39745.621527777781</v>
      </c>
      <c r="R51" s="63" t="s">
        <v>321</v>
      </c>
      <c r="S51" s="35" t="s">
        <v>320</v>
      </c>
    </row>
    <row r="52" spans="1:19" x14ac:dyDescent="0.25">
      <c r="A52" s="52">
        <v>2009</v>
      </c>
      <c r="B52" s="63" t="s">
        <v>501</v>
      </c>
      <c r="C52" s="51">
        <v>610</v>
      </c>
      <c r="F52" s="72"/>
      <c r="G52" s="63">
        <v>6</v>
      </c>
      <c r="H52" s="63">
        <v>5.1440000000000001</v>
      </c>
      <c r="I52" s="35" t="s">
        <v>85</v>
      </c>
      <c r="J52" s="35" t="s">
        <v>492</v>
      </c>
      <c r="K52" s="63" t="s">
        <v>499</v>
      </c>
      <c r="L52" s="65" t="s">
        <v>358</v>
      </c>
      <c r="N52" s="35" t="s">
        <v>469</v>
      </c>
      <c r="P52" s="64">
        <v>40062.352777777778</v>
      </c>
      <c r="R52" s="63" t="s">
        <v>321</v>
      </c>
      <c r="S52" s="35" t="s">
        <v>320</v>
      </c>
    </row>
    <row r="53" spans="1:19" x14ac:dyDescent="0.25">
      <c r="A53" s="52">
        <v>2009</v>
      </c>
      <c r="B53" s="63" t="s">
        <v>501</v>
      </c>
      <c r="C53" s="51">
        <v>610</v>
      </c>
      <c r="F53" s="72"/>
      <c r="G53" s="63">
        <v>6.3</v>
      </c>
      <c r="H53" s="63">
        <v>5.5919999999999996</v>
      </c>
      <c r="I53" s="35" t="s">
        <v>85</v>
      </c>
      <c r="J53" s="35" t="s">
        <v>492</v>
      </c>
      <c r="K53" s="63" t="s">
        <v>499</v>
      </c>
      <c r="L53" s="65" t="s">
        <v>358</v>
      </c>
      <c r="N53" s="35" t="s">
        <v>469</v>
      </c>
      <c r="P53" s="64">
        <v>40062.352777777778</v>
      </c>
      <c r="R53" s="63" t="s">
        <v>321</v>
      </c>
      <c r="S53" s="35" t="s">
        <v>320</v>
      </c>
    </row>
    <row r="54" spans="1:19" x14ac:dyDescent="0.25">
      <c r="A54" s="52">
        <v>2009</v>
      </c>
      <c r="B54" s="63" t="s">
        <v>500</v>
      </c>
      <c r="C54" s="51">
        <v>610</v>
      </c>
      <c r="F54" s="72"/>
      <c r="G54" s="63">
        <v>6.4</v>
      </c>
      <c r="H54" s="63">
        <v>5.4240000000000004</v>
      </c>
      <c r="I54" s="35" t="s">
        <v>85</v>
      </c>
      <c r="J54" s="35" t="s">
        <v>492</v>
      </c>
      <c r="K54" s="63" t="s">
        <v>499</v>
      </c>
      <c r="L54" s="65" t="s">
        <v>358</v>
      </c>
      <c r="N54" s="35" t="s">
        <v>469</v>
      </c>
      <c r="P54" s="64">
        <v>40062.359027777777</v>
      </c>
      <c r="R54" s="63" t="s">
        <v>321</v>
      </c>
      <c r="S54" s="35" t="s">
        <v>320</v>
      </c>
    </row>
    <row r="55" spans="1:19" x14ac:dyDescent="0.25">
      <c r="A55" s="52">
        <v>2009</v>
      </c>
      <c r="B55" s="63" t="s">
        <v>498</v>
      </c>
      <c r="C55" s="51">
        <v>610</v>
      </c>
      <c r="F55" s="72"/>
      <c r="G55" s="63">
        <v>6.4</v>
      </c>
      <c r="H55" s="63">
        <v>5.5030000000000001</v>
      </c>
      <c r="I55" s="35" t="s">
        <v>85</v>
      </c>
      <c r="J55" s="35" t="s">
        <v>492</v>
      </c>
      <c r="K55" s="63" t="s">
        <v>497</v>
      </c>
      <c r="L55" s="65" t="s">
        <v>358</v>
      </c>
      <c r="N55" s="35" t="s">
        <v>469</v>
      </c>
      <c r="P55" s="64">
        <v>40062.370833333334</v>
      </c>
      <c r="R55" s="63" t="s">
        <v>321</v>
      </c>
      <c r="S55" s="35" t="s">
        <v>320</v>
      </c>
    </row>
    <row r="56" spans="1:19" x14ac:dyDescent="0.25">
      <c r="A56" s="52">
        <v>2009</v>
      </c>
      <c r="B56" s="63" t="s">
        <v>496</v>
      </c>
      <c r="C56" s="51">
        <v>610</v>
      </c>
      <c r="F56" s="63">
        <v>21.5</v>
      </c>
      <c r="G56" s="63">
        <v>7.5</v>
      </c>
      <c r="H56" s="63">
        <v>5.5330000000000004</v>
      </c>
      <c r="I56" s="35" t="s">
        <v>85</v>
      </c>
      <c r="J56" s="35" t="s">
        <v>492</v>
      </c>
      <c r="K56" s="63" t="s">
        <v>495</v>
      </c>
      <c r="L56" s="65" t="s">
        <v>358</v>
      </c>
      <c r="N56" s="35" t="s">
        <v>469</v>
      </c>
      <c r="P56" s="64">
        <v>40064.333333333336</v>
      </c>
      <c r="R56" s="63" t="s">
        <v>321</v>
      </c>
      <c r="S56" s="35" t="s">
        <v>320</v>
      </c>
    </row>
    <row r="57" spans="1:19" x14ac:dyDescent="0.25">
      <c r="A57" s="52">
        <v>2008</v>
      </c>
      <c r="B57" s="63" t="s">
        <v>494</v>
      </c>
      <c r="C57" s="51">
        <v>610</v>
      </c>
      <c r="F57" s="63">
        <v>25</v>
      </c>
      <c r="G57" s="63">
        <v>8.4</v>
      </c>
      <c r="H57" s="63">
        <v>6.83</v>
      </c>
      <c r="I57" s="35" t="s">
        <v>85</v>
      </c>
      <c r="J57" s="35" t="s">
        <v>492</v>
      </c>
      <c r="K57" s="63" t="s">
        <v>491</v>
      </c>
      <c r="L57" s="65" t="s">
        <v>358</v>
      </c>
      <c r="N57" s="35" t="s">
        <v>469</v>
      </c>
      <c r="P57" s="64">
        <v>39672.50277777778</v>
      </c>
      <c r="S57" s="35" t="s">
        <v>320</v>
      </c>
    </row>
    <row r="58" spans="1:19" x14ac:dyDescent="0.25">
      <c r="A58" s="52">
        <v>2008</v>
      </c>
      <c r="B58" s="63" t="s">
        <v>494</v>
      </c>
      <c r="C58" s="51">
        <v>610</v>
      </c>
      <c r="F58" s="63">
        <v>25</v>
      </c>
      <c r="G58" s="63">
        <v>8.8000000000000007</v>
      </c>
      <c r="H58" s="63">
        <v>6.907</v>
      </c>
      <c r="I58" s="35" t="s">
        <v>85</v>
      </c>
      <c r="J58" s="35" t="s">
        <v>492</v>
      </c>
      <c r="K58" s="63" t="s">
        <v>491</v>
      </c>
      <c r="L58" s="65" t="s">
        <v>358</v>
      </c>
      <c r="N58" s="35" t="s">
        <v>469</v>
      </c>
      <c r="P58" s="64">
        <v>39672.50277777778</v>
      </c>
      <c r="S58" s="35" t="s">
        <v>320</v>
      </c>
    </row>
    <row r="59" spans="1:19" x14ac:dyDescent="0.25">
      <c r="A59" s="52">
        <v>2008</v>
      </c>
      <c r="B59" s="63" t="s">
        <v>494</v>
      </c>
      <c r="C59" s="51">
        <v>610</v>
      </c>
      <c r="F59" s="63">
        <v>25</v>
      </c>
      <c r="G59" s="63">
        <v>8.1999999999999993</v>
      </c>
      <c r="H59" s="63">
        <v>6.7249999999999996</v>
      </c>
      <c r="I59" s="35" t="s">
        <v>85</v>
      </c>
      <c r="J59" s="35" t="s">
        <v>492</v>
      </c>
      <c r="K59" s="63" t="s">
        <v>491</v>
      </c>
      <c r="L59" s="65" t="s">
        <v>358</v>
      </c>
      <c r="N59" s="35" t="s">
        <v>469</v>
      </c>
      <c r="P59" s="64">
        <v>39672.50277777778</v>
      </c>
      <c r="S59" s="35" t="s">
        <v>320</v>
      </c>
    </row>
    <row r="60" spans="1:19" x14ac:dyDescent="0.25">
      <c r="A60" s="52">
        <v>2008</v>
      </c>
      <c r="B60" s="63" t="s">
        <v>493</v>
      </c>
      <c r="C60" s="51">
        <v>610</v>
      </c>
      <c r="F60" s="63">
        <v>22.5</v>
      </c>
      <c r="G60" s="63">
        <v>7.4</v>
      </c>
      <c r="H60" s="63">
        <v>5.4</v>
      </c>
      <c r="I60" s="35" t="s">
        <v>85</v>
      </c>
      <c r="J60" s="35" t="s">
        <v>492</v>
      </c>
      <c r="K60" s="63" t="s">
        <v>491</v>
      </c>
      <c r="L60" s="65" t="s">
        <v>358</v>
      </c>
      <c r="N60" s="35" t="s">
        <v>469</v>
      </c>
      <c r="P60" s="64">
        <v>39673.349305555559</v>
      </c>
      <c r="S60" s="35" t="s">
        <v>320</v>
      </c>
    </row>
    <row r="61" spans="1:19" x14ac:dyDescent="0.25">
      <c r="A61" s="52">
        <v>2008</v>
      </c>
      <c r="B61" s="63" t="s">
        <v>493</v>
      </c>
      <c r="C61" s="51">
        <v>610</v>
      </c>
      <c r="F61" s="63">
        <v>22.5</v>
      </c>
      <c r="G61" s="63">
        <v>7.3</v>
      </c>
      <c r="H61" s="63">
        <v>5.9</v>
      </c>
      <c r="I61" s="35" t="s">
        <v>85</v>
      </c>
      <c r="J61" s="35" t="s">
        <v>492</v>
      </c>
      <c r="K61" s="63" t="s">
        <v>491</v>
      </c>
      <c r="L61" s="65" t="s">
        <v>358</v>
      </c>
      <c r="N61" s="35" t="s">
        <v>469</v>
      </c>
      <c r="P61" s="64">
        <v>39673.349305555559</v>
      </c>
      <c r="S61" s="35" t="s">
        <v>320</v>
      </c>
    </row>
    <row r="62" spans="1:19" x14ac:dyDescent="0.25">
      <c r="A62" s="52">
        <v>2009</v>
      </c>
      <c r="B62" s="63" t="s">
        <v>490</v>
      </c>
      <c r="C62" s="51">
        <v>610</v>
      </c>
      <c r="F62" s="63">
        <v>25</v>
      </c>
      <c r="G62" s="63">
        <v>7.3</v>
      </c>
      <c r="H62" s="63">
        <v>6.1390000000000002</v>
      </c>
      <c r="I62" s="35" t="s">
        <v>17</v>
      </c>
      <c r="J62" s="35" t="s">
        <v>471</v>
      </c>
      <c r="K62" s="63" t="s">
        <v>489</v>
      </c>
      <c r="L62" s="65" t="s">
        <v>358</v>
      </c>
      <c r="N62" s="35" t="s">
        <v>469</v>
      </c>
      <c r="P62" s="64">
        <v>40039.431944444441</v>
      </c>
      <c r="R62" s="63" t="s">
        <v>321</v>
      </c>
      <c r="S62" s="35" t="s">
        <v>320</v>
      </c>
    </row>
    <row r="63" spans="1:19" x14ac:dyDescent="0.25">
      <c r="A63" s="52">
        <v>2009</v>
      </c>
      <c r="B63" s="63" t="s">
        <v>490</v>
      </c>
      <c r="C63" s="51">
        <v>610</v>
      </c>
      <c r="F63" s="63">
        <v>25</v>
      </c>
      <c r="G63" s="63">
        <v>7.7</v>
      </c>
      <c r="H63" s="63">
        <v>6.75</v>
      </c>
      <c r="I63" s="35" t="s">
        <v>17</v>
      </c>
      <c r="J63" s="35" t="s">
        <v>471</v>
      </c>
      <c r="K63" s="63" t="s">
        <v>489</v>
      </c>
      <c r="L63" s="65" t="s">
        <v>358</v>
      </c>
      <c r="N63" s="35" t="s">
        <v>469</v>
      </c>
      <c r="P63" s="64">
        <v>40039.431944444441</v>
      </c>
      <c r="R63" s="63" t="s">
        <v>321</v>
      </c>
      <c r="S63" s="35" t="s">
        <v>320</v>
      </c>
    </row>
    <row r="64" spans="1:19" x14ac:dyDescent="0.25">
      <c r="A64" s="52">
        <v>2009</v>
      </c>
      <c r="B64" s="63" t="s">
        <v>490</v>
      </c>
      <c r="C64" s="51">
        <v>610</v>
      </c>
      <c r="F64" s="63">
        <v>25</v>
      </c>
      <c r="G64" s="63">
        <v>7.7</v>
      </c>
      <c r="H64" s="63">
        <v>6.51</v>
      </c>
      <c r="I64" s="35" t="s">
        <v>17</v>
      </c>
      <c r="J64" s="35" t="s">
        <v>471</v>
      </c>
      <c r="K64" s="63" t="s">
        <v>489</v>
      </c>
      <c r="L64" s="65" t="s">
        <v>358</v>
      </c>
      <c r="N64" s="35" t="s">
        <v>469</v>
      </c>
      <c r="P64" s="64">
        <v>40039.431944444441</v>
      </c>
      <c r="R64" s="63" t="s">
        <v>321</v>
      </c>
      <c r="S64" s="35" t="s">
        <v>320</v>
      </c>
    </row>
    <row r="65" spans="1:19" x14ac:dyDescent="0.25">
      <c r="A65" s="52">
        <v>2009</v>
      </c>
      <c r="B65" s="63" t="s">
        <v>490</v>
      </c>
      <c r="C65" s="51">
        <v>610</v>
      </c>
      <c r="F65" s="63">
        <v>25</v>
      </c>
      <c r="G65" s="63">
        <v>8.1</v>
      </c>
      <c r="H65" s="63">
        <v>6.4619999999999997</v>
      </c>
      <c r="I65" s="35" t="s">
        <v>17</v>
      </c>
      <c r="J65" s="35" t="s">
        <v>471</v>
      </c>
      <c r="K65" s="63" t="s">
        <v>489</v>
      </c>
      <c r="L65" s="65" t="s">
        <v>358</v>
      </c>
      <c r="N65" s="35" t="s">
        <v>469</v>
      </c>
      <c r="P65" s="64">
        <v>40039.431944444441</v>
      </c>
      <c r="R65" s="63" t="s">
        <v>321</v>
      </c>
      <c r="S65" s="35" t="s">
        <v>320</v>
      </c>
    </row>
    <row r="66" spans="1:19" x14ac:dyDescent="0.25">
      <c r="A66" s="52">
        <v>2009</v>
      </c>
      <c r="B66" s="63" t="s">
        <v>490</v>
      </c>
      <c r="C66" s="51">
        <v>610</v>
      </c>
      <c r="F66" s="63">
        <v>25</v>
      </c>
      <c r="G66" s="63">
        <v>8</v>
      </c>
      <c r="H66" s="63">
        <v>6.7080000000000002</v>
      </c>
      <c r="I66" s="35" t="s">
        <v>17</v>
      </c>
      <c r="J66" s="35" t="s">
        <v>471</v>
      </c>
      <c r="K66" s="63" t="s">
        <v>489</v>
      </c>
      <c r="L66" s="65" t="s">
        <v>358</v>
      </c>
      <c r="N66" s="35" t="s">
        <v>469</v>
      </c>
      <c r="P66" s="64">
        <v>40039.431944444441</v>
      </c>
      <c r="R66" s="63" t="s">
        <v>321</v>
      </c>
      <c r="S66" s="35" t="s">
        <v>320</v>
      </c>
    </row>
    <row r="67" spans="1:19" x14ac:dyDescent="0.25">
      <c r="A67" s="52">
        <v>2009</v>
      </c>
      <c r="B67" s="63" t="s">
        <v>490</v>
      </c>
      <c r="C67" s="51">
        <v>610</v>
      </c>
      <c r="F67" s="63">
        <v>25</v>
      </c>
      <c r="G67" s="63">
        <v>7.9</v>
      </c>
      <c r="H67" s="63">
        <v>6.3220000000000001</v>
      </c>
      <c r="I67" s="35" t="s">
        <v>17</v>
      </c>
      <c r="J67" s="35" t="s">
        <v>471</v>
      </c>
      <c r="K67" s="63" t="s">
        <v>489</v>
      </c>
      <c r="L67" s="65" t="s">
        <v>358</v>
      </c>
      <c r="N67" s="35" t="s">
        <v>469</v>
      </c>
      <c r="P67" s="64">
        <v>40039.431944444441</v>
      </c>
      <c r="R67" s="63" t="s">
        <v>321</v>
      </c>
      <c r="S67" s="35" t="s">
        <v>320</v>
      </c>
    </row>
    <row r="68" spans="1:19" x14ac:dyDescent="0.25">
      <c r="A68" s="52">
        <v>2008</v>
      </c>
      <c r="B68" s="63" t="s">
        <v>488</v>
      </c>
      <c r="C68" s="51">
        <v>610</v>
      </c>
      <c r="D68" s="63" t="s">
        <v>474</v>
      </c>
      <c r="F68" s="63">
        <v>22.5</v>
      </c>
      <c r="G68" s="63">
        <v>7.4</v>
      </c>
      <c r="H68" s="63">
        <v>5.8449999999999998</v>
      </c>
      <c r="I68" s="35" t="s">
        <v>17</v>
      </c>
      <c r="J68" s="35" t="s">
        <v>471</v>
      </c>
      <c r="K68" s="63" t="s">
        <v>473</v>
      </c>
      <c r="L68" s="65">
        <v>39663.661805555559</v>
      </c>
      <c r="N68" s="35" t="s">
        <v>469</v>
      </c>
      <c r="O68" s="63" t="s">
        <v>320</v>
      </c>
      <c r="P68" s="64">
        <v>39663.661805555559</v>
      </c>
      <c r="R68" s="63" t="s">
        <v>321</v>
      </c>
      <c r="S68" s="35" t="s">
        <v>320</v>
      </c>
    </row>
    <row r="69" spans="1:19" x14ac:dyDescent="0.25">
      <c r="A69" s="52">
        <v>2008</v>
      </c>
      <c r="B69" s="63" t="s">
        <v>487</v>
      </c>
      <c r="C69" s="51">
        <v>610</v>
      </c>
      <c r="D69" s="63" t="s">
        <v>474</v>
      </c>
      <c r="F69" s="63">
        <v>22.25</v>
      </c>
      <c r="G69" s="63">
        <v>7.2</v>
      </c>
      <c r="H69" s="63">
        <v>5.7050000000000001</v>
      </c>
      <c r="I69" s="35" t="s">
        <v>17</v>
      </c>
      <c r="J69" s="35" t="s">
        <v>471</v>
      </c>
      <c r="K69" s="63" t="s">
        <v>473</v>
      </c>
      <c r="L69" s="65">
        <v>39663.888888888891</v>
      </c>
      <c r="N69" s="35" t="s">
        <v>469</v>
      </c>
      <c r="O69" s="63" t="s">
        <v>320</v>
      </c>
      <c r="P69" s="64">
        <v>39663.888888888891</v>
      </c>
      <c r="R69" s="63" t="s">
        <v>321</v>
      </c>
      <c r="S69" s="35" t="s">
        <v>320</v>
      </c>
    </row>
    <row r="70" spans="1:19" x14ac:dyDescent="0.25">
      <c r="A70" s="52">
        <v>2008</v>
      </c>
      <c r="B70" s="63" t="s">
        <v>486</v>
      </c>
      <c r="C70" s="51">
        <v>610</v>
      </c>
      <c r="D70" s="63" t="s">
        <v>474</v>
      </c>
      <c r="F70" s="63">
        <v>21</v>
      </c>
      <c r="G70" s="63">
        <v>7</v>
      </c>
      <c r="H70" s="63">
        <v>5.4569999999999999</v>
      </c>
      <c r="I70" s="35" t="s">
        <v>17</v>
      </c>
      <c r="J70" s="35" t="s">
        <v>471</v>
      </c>
      <c r="K70" s="63" t="s">
        <v>473</v>
      </c>
      <c r="L70" s="65">
        <v>39669.31527777778</v>
      </c>
      <c r="N70" s="35" t="s">
        <v>469</v>
      </c>
      <c r="O70" s="63" t="s">
        <v>320</v>
      </c>
      <c r="P70" s="64">
        <v>39669.31527777778</v>
      </c>
      <c r="R70" s="63" t="s">
        <v>321</v>
      </c>
      <c r="S70" s="35" t="s">
        <v>320</v>
      </c>
    </row>
    <row r="71" spans="1:19" x14ac:dyDescent="0.25">
      <c r="A71" s="52">
        <v>2008</v>
      </c>
      <c r="B71" s="63" t="s">
        <v>485</v>
      </c>
      <c r="C71" s="51">
        <v>610</v>
      </c>
      <c r="D71" s="63" t="s">
        <v>478</v>
      </c>
      <c r="F71" s="63">
        <v>21</v>
      </c>
      <c r="G71" s="63">
        <v>6.9</v>
      </c>
      <c r="H71" s="63">
        <v>5.165</v>
      </c>
      <c r="I71" s="35" t="s">
        <v>17</v>
      </c>
      <c r="J71" s="35" t="s">
        <v>471</v>
      </c>
      <c r="K71" s="63" t="s">
        <v>473</v>
      </c>
      <c r="L71" s="65">
        <v>39676.378472222219</v>
      </c>
      <c r="N71" s="35" t="s">
        <v>469</v>
      </c>
      <c r="O71" s="63" t="s">
        <v>320</v>
      </c>
      <c r="P71" s="64">
        <v>39676.378472222219</v>
      </c>
      <c r="R71" s="63" t="s">
        <v>321</v>
      </c>
      <c r="S71" s="35" t="s">
        <v>320</v>
      </c>
    </row>
    <row r="72" spans="1:19" x14ac:dyDescent="0.25">
      <c r="A72" s="52">
        <v>2008</v>
      </c>
      <c r="B72" s="63" t="s">
        <v>485</v>
      </c>
      <c r="C72" s="51">
        <v>610</v>
      </c>
      <c r="D72" s="63" t="s">
        <v>474</v>
      </c>
      <c r="F72" s="63">
        <v>21</v>
      </c>
      <c r="G72" s="63">
        <v>6.8</v>
      </c>
      <c r="H72" s="63">
        <v>5.4059999999999997</v>
      </c>
      <c r="I72" s="35" t="s">
        <v>17</v>
      </c>
      <c r="J72" s="35" t="s">
        <v>471</v>
      </c>
      <c r="K72" s="63" t="s">
        <v>473</v>
      </c>
      <c r="L72" s="65">
        <v>39676.378472222219</v>
      </c>
      <c r="N72" s="35" t="s">
        <v>469</v>
      </c>
      <c r="O72" s="63" t="s">
        <v>320</v>
      </c>
      <c r="P72" s="64">
        <v>39676.378472222219</v>
      </c>
      <c r="R72" s="63" t="s">
        <v>321</v>
      </c>
      <c r="S72" s="35" t="s">
        <v>320</v>
      </c>
    </row>
    <row r="73" spans="1:19" x14ac:dyDescent="0.25">
      <c r="A73" s="52">
        <v>2008</v>
      </c>
      <c r="B73" s="63" t="s">
        <v>484</v>
      </c>
      <c r="C73" s="51">
        <v>610</v>
      </c>
      <c r="D73" s="63" t="s">
        <v>474</v>
      </c>
      <c r="F73" s="63">
        <v>20.25</v>
      </c>
      <c r="G73" s="63">
        <v>6.7</v>
      </c>
      <c r="H73" s="63">
        <v>5.3159999999999998</v>
      </c>
      <c r="I73" s="35" t="s">
        <v>17</v>
      </c>
      <c r="J73" s="35" t="s">
        <v>471</v>
      </c>
      <c r="K73" s="63" t="s">
        <v>473</v>
      </c>
      <c r="L73" s="65">
        <v>39683.328472222223</v>
      </c>
      <c r="N73" s="35" t="s">
        <v>469</v>
      </c>
      <c r="O73" s="63" t="s">
        <v>320</v>
      </c>
      <c r="P73" s="64">
        <v>39683.328472222223</v>
      </c>
      <c r="R73" s="63" t="s">
        <v>321</v>
      </c>
      <c r="S73" s="35" t="s">
        <v>320</v>
      </c>
    </row>
    <row r="74" spans="1:19" x14ac:dyDescent="0.25">
      <c r="A74" s="52">
        <v>2008</v>
      </c>
      <c r="B74" s="63" t="s">
        <v>484</v>
      </c>
      <c r="C74" s="51">
        <v>610</v>
      </c>
      <c r="D74" s="63" t="s">
        <v>483</v>
      </c>
      <c r="F74" s="63">
        <v>20.25</v>
      </c>
      <c r="G74" s="63">
        <v>6.6</v>
      </c>
      <c r="H74" s="63">
        <v>5.1689999999999996</v>
      </c>
      <c r="I74" s="35" t="s">
        <v>17</v>
      </c>
      <c r="J74" s="35" t="s">
        <v>471</v>
      </c>
      <c r="K74" s="63" t="s">
        <v>473</v>
      </c>
      <c r="L74" s="65">
        <v>39683.328472222223</v>
      </c>
      <c r="N74" s="35" t="s">
        <v>469</v>
      </c>
      <c r="O74" s="63" t="s">
        <v>320</v>
      </c>
      <c r="P74" s="64">
        <v>39683.328472222223</v>
      </c>
      <c r="R74" s="63" t="s">
        <v>321</v>
      </c>
      <c r="S74" s="35" t="s">
        <v>320</v>
      </c>
    </row>
    <row r="75" spans="1:19" x14ac:dyDescent="0.25">
      <c r="A75" s="52">
        <v>2008</v>
      </c>
      <c r="B75" s="63" t="s">
        <v>482</v>
      </c>
      <c r="C75" s="51">
        <v>610</v>
      </c>
      <c r="D75" s="63" t="s">
        <v>478</v>
      </c>
      <c r="F75" s="63">
        <v>21</v>
      </c>
      <c r="G75" s="63">
        <v>6.9</v>
      </c>
      <c r="H75" s="63">
        <v>5.3879999999999999</v>
      </c>
      <c r="I75" s="35" t="s">
        <v>17</v>
      </c>
      <c r="J75" s="35" t="s">
        <v>471</v>
      </c>
      <c r="K75" s="63" t="s">
        <v>473</v>
      </c>
      <c r="L75" s="65">
        <v>39683.377083333333</v>
      </c>
      <c r="N75" s="35" t="s">
        <v>469</v>
      </c>
      <c r="O75" s="63" t="s">
        <v>320</v>
      </c>
      <c r="P75" s="64">
        <v>39683.377083333333</v>
      </c>
      <c r="R75" s="63" t="s">
        <v>321</v>
      </c>
      <c r="S75" s="35" t="s">
        <v>320</v>
      </c>
    </row>
    <row r="76" spans="1:19" x14ac:dyDescent="0.25">
      <c r="A76" s="52">
        <v>2008</v>
      </c>
      <c r="B76" s="63" t="s">
        <v>481</v>
      </c>
      <c r="C76" s="51">
        <v>610</v>
      </c>
      <c r="D76" s="63" t="s">
        <v>478</v>
      </c>
      <c r="F76" s="63">
        <v>21.5</v>
      </c>
      <c r="G76" s="63">
        <v>7</v>
      </c>
      <c r="H76" s="63">
        <v>5.4279999999999999</v>
      </c>
      <c r="I76" s="35" t="s">
        <v>17</v>
      </c>
      <c r="J76" s="35" t="s">
        <v>471</v>
      </c>
      <c r="K76" s="63" t="s">
        <v>473</v>
      </c>
      <c r="L76" s="65">
        <v>39690.561111111114</v>
      </c>
      <c r="N76" s="35" t="s">
        <v>469</v>
      </c>
      <c r="O76" s="63" t="s">
        <v>320</v>
      </c>
      <c r="P76" s="64">
        <v>39690.561111111114</v>
      </c>
      <c r="R76" s="63" t="s">
        <v>321</v>
      </c>
      <c r="S76" s="35" t="s">
        <v>320</v>
      </c>
    </row>
    <row r="77" spans="1:19" x14ac:dyDescent="0.25">
      <c r="A77" s="52">
        <v>2008</v>
      </c>
      <c r="B77" s="63" t="s">
        <v>480</v>
      </c>
      <c r="C77" s="51">
        <v>610</v>
      </c>
      <c r="D77" s="63" t="s">
        <v>476</v>
      </c>
      <c r="F77" s="63">
        <v>20</v>
      </c>
      <c r="G77" s="63">
        <v>6.5</v>
      </c>
      <c r="H77" s="63">
        <v>5.72</v>
      </c>
      <c r="I77" s="35" t="s">
        <v>17</v>
      </c>
      <c r="J77" s="35" t="s">
        <v>471</v>
      </c>
      <c r="K77" s="63" t="s">
        <v>473</v>
      </c>
      <c r="L77" s="65">
        <v>39691.372916666667</v>
      </c>
      <c r="N77" s="35" t="s">
        <v>469</v>
      </c>
      <c r="O77" s="63" t="s">
        <v>320</v>
      </c>
      <c r="P77" s="64">
        <v>39691.372916666667</v>
      </c>
      <c r="R77" s="63" t="s">
        <v>321</v>
      </c>
      <c r="S77" s="35" t="s">
        <v>320</v>
      </c>
    </row>
    <row r="78" spans="1:19" x14ac:dyDescent="0.25">
      <c r="A78" s="52">
        <v>2008</v>
      </c>
      <c r="B78" s="63" t="s">
        <v>480</v>
      </c>
      <c r="C78" s="51">
        <v>610</v>
      </c>
      <c r="D78" s="63" t="s">
        <v>474</v>
      </c>
      <c r="F78" s="63">
        <v>20</v>
      </c>
      <c r="G78" s="63">
        <v>7</v>
      </c>
      <c r="H78" s="63">
        <v>5.5369999999999999</v>
      </c>
      <c r="I78" s="35" t="s">
        <v>17</v>
      </c>
      <c r="J78" s="35" t="s">
        <v>471</v>
      </c>
      <c r="K78" s="63" t="s">
        <v>473</v>
      </c>
      <c r="L78" s="65">
        <v>39691.372916666667</v>
      </c>
      <c r="N78" s="35" t="s">
        <v>469</v>
      </c>
      <c r="O78" s="63" t="s">
        <v>320</v>
      </c>
      <c r="P78" s="64">
        <v>39691.372916666667</v>
      </c>
      <c r="R78" s="63" t="s">
        <v>321</v>
      </c>
      <c r="S78" s="35" t="s">
        <v>320</v>
      </c>
    </row>
    <row r="79" spans="1:19" x14ac:dyDescent="0.25">
      <c r="A79" s="52">
        <v>2008</v>
      </c>
      <c r="B79" s="63" t="s">
        <v>479</v>
      </c>
      <c r="C79" s="51">
        <v>610</v>
      </c>
      <c r="D79" s="63" t="s">
        <v>476</v>
      </c>
      <c r="F79" s="63">
        <v>21.5</v>
      </c>
      <c r="G79" s="63">
        <v>6.8</v>
      </c>
      <c r="H79" s="63">
        <v>5.2990000000000004</v>
      </c>
      <c r="I79" s="35" t="s">
        <v>17</v>
      </c>
      <c r="J79" s="35" t="s">
        <v>471</v>
      </c>
      <c r="K79" s="63" t="s">
        <v>473</v>
      </c>
      <c r="L79" s="65">
        <v>39692.37777777778</v>
      </c>
      <c r="N79" s="35" t="s">
        <v>469</v>
      </c>
      <c r="O79" s="63" t="s">
        <v>320</v>
      </c>
      <c r="P79" s="64">
        <v>39692.37777777778</v>
      </c>
      <c r="R79" s="63" t="s">
        <v>321</v>
      </c>
      <c r="S79" s="35" t="s">
        <v>320</v>
      </c>
    </row>
    <row r="80" spans="1:19" x14ac:dyDescent="0.25">
      <c r="A80" s="52">
        <v>2008</v>
      </c>
      <c r="B80" s="63" t="s">
        <v>479</v>
      </c>
      <c r="C80" s="51">
        <v>610</v>
      </c>
      <c r="D80" s="63" t="s">
        <v>474</v>
      </c>
      <c r="F80" s="63">
        <v>21.5</v>
      </c>
      <c r="G80" s="63">
        <v>6.9</v>
      </c>
      <c r="H80" s="63">
        <v>5.4050000000000002</v>
      </c>
      <c r="I80" s="35" t="s">
        <v>17</v>
      </c>
      <c r="J80" s="35" t="s">
        <v>471</v>
      </c>
      <c r="K80" s="63" t="s">
        <v>473</v>
      </c>
      <c r="L80" s="65">
        <v>39692.37777777778</v>
      </c>
      <c r="N80" s="35" t="s">
        <v>469</v>
      </c>
      <c r="O80" s="63" t="s">
        <v>320</v>
      </c>
      <c r="P80" s="64">
        <v>39692.37777777778</v>
      </c>
      <c r="R80" s="63" t="s">
        <v>321</v>
      </c>
      <c r="S80" s="35" t="s">
        <v>320</v>
      </c>
    </row>
    <row r="81" spans="1:19" x14ac:dyDescent="0.25">
      <c r="A81" s="52">
        <v>2008</v>
      </c>
      <c r="B81" s="63" t="s">
        <v>479</v>
      </c>
      <c r="C81" s="51">
        <v>610</v>
      </c>
      <c r="D81" s="63" t="s">
        <v>478</v>
      </c>
      <c r="F81" s="63">
        <v>21.5</v>
      </c>
      <c r="G81" s="63">
        <v>6.9</v>
      </c>
      <c r="H81" s="63">
        <v>5.319</v>
      </c>
      <c r="I81" s="35" t="s">
        <v>17</v>
      </c>
      <c r="J81" s="35" t="s">
        <v>471</v>
      </c>
      <c r="K81" s="63" t="s">
        <v>473</v>
      </c>
      <c r="L81" s="65">
        <v>39692.37777777778</v>
      </c>
      <c r="N81" s="35" t="s">
        <v>469</v>
      </c>
      <c r="O81" s="63" t="s">
        <v>320</v>
      </c>
      <c r="P81" s="64">
        <v>39692.37777777778</v>
      </c>
      <c r="R81" s="63" t="s">
        <v>321</v>
      </c>
      <c r="S81" s="35" t="s">
        <v>320</v>
      </c>
    </row>
    <row r="82" spans="1:19" x14ac:dyDescent="0.25">
      <c r="A82" s="52">
        <v>2008</v>
      </c>
      <c r="B82" s="63" t="s">
        <v>477</v>
      </c>
      <c r="C82" s="51">
        <v>610</v>
      </c>
      <c r="D82" s="63" t="s">
        <v>478</v>
      </c>
      <c r="F82" s="63">
        <v>21.5</v>
      </c>
      <c r="G82" s="63">
        <v>6.7</v>
      </c>
      <c r="H82" s="63">
        <v>5.2949999999999999</v>
      </c>
      <c r="I82" s="35" t="s">
        <v>17</v>
      </c>
      <c r="J82" s="35" t="s">
        <v>471</v>
      </c>
      <c r="K82" s="63" t="s">
        <v>473</v>
      </c>
      <c r="L82" s="65">
        <v>39692.589583333334</v>
      </c>
      <c r="N82" s="35" t="s">
        <v>469</v>
      </c>
      <c r="O82" s="63" t="s">
        <v>320</v>
      </c>
      <c r="P82" s="64">
        <v>39692.589583333334</v>
      </c>
      <c r="R82" s="63" t="s">
        <v>321</v>
      </c>
      <c r="S82" s="35" t="s">
        <v>320</v>
      </c>
    </row>
    <row r="83" spans="1:19" x14ac:dyDescent="0.25">
      <c r="A83" s="52">
        <v>2008</v>
      </c>
      <c r="B83" s="63" t="s">
        <v>477</v>
      </c>
      <c r="C83" s="51">
        <v>610</v>
      </c>
      <c r="D83" s="63" t="s">
        <v>474</v>
      </c>
      <c r="F83" s="63">
        <v>21.5</v>
      </c>
      <c r="G83" s="63">
        <v>6.7</v>
      </c>
      <c r="H83" s="63">
        <v>5.3849999999999998</v>
      </c>
      <c r="I83" s="35" t="s">
        <v>17</v>
      </c>
      <c r="J83" s="35" t="s">
        <v>471</v>
      </c>
      <c r="K83" s="63" t="s">
        <v>473</v>
      </c>
      <c r="L83" s="65">
        <v>39692.589583333334</v>
      </c>
      <c r="N83" s="35" t="s">
        <v>469</v>
      </c>
      <c r="O83" s="63" t="s">
        <v>320</v>
      </c>
      <c r="P83" s="64">
        <v>39692.589583333334</v>
      </c>
      <c r="R83" s="63" t="s">
        <v>321</v>
      </c>
      <c r="S83" s="35" t="s">
        <v>320</v>
      </c>
    </row>
    <row r="84" spans="1:19" x14ac:dyDescent="0.25">
      <c r="A84" s="52">
        <v>2008</v>
      </c>
      <c r="B84" s="63" t="s">
        <v>475</v>
      </c>
      <c r="C84" s="51">
        <v>610</v>
      </c>
      <c r="D84" s="63" t="s">
        <v>476</v>
      </c>
      <c r="F84" s="63">
        <v>21</v>
      </c>
      <c r="G84" s="63">
        <v>6.3</v>
      </c>
      <c r="H84" s="63">
        <v>5.4509999999999996</v>
      </c>
      <c r="I84" s="35" t="s">
        <v>17</v>
      </c>
      <c r="J84" s="35" t="s">
        <v>471</v>
      </c>
      <c r="K84" s="63" t="s">
        <v>473</v>
      </c>
      <c r="L84" s="65">
        <v>39693.288194444445</v>
      </c>
      <c r="N84" s="35" t="s">
        <v>469</v>
      </c>
      <c r="O84" s="63" t="s">
        <v>320</v>
      </c>
      <c r="P84" s="64">
        <v>39693.288194444445</v>
      </c>
      <c r="R84" s="63" t="s">
        <v>321</v>
      </c>
      <c r="S84" s="35" t="s">
        <v>320</v>
      </c>
    </row>
    <row r="85" spans="1:19" x14ac:dyDescent="0.25">
      <c r="A85" s="52">
        <v>2008</v>
      </c>
      <c r="B85" s="63" t="s">
        <v>475</v>
      </c>
      <c r="C85" s="51">
        <v>610</v>
      </c>
      <c r="D85" s="63" t="s">
        <v>474</v>
      </c>
      <c r="F85" s="63">
        <v>21</v>
      </c>
      <c r="G85" s="63">
        <v>6.8</v>
      </c>
      <c r="H85" s="63">
        <v>5.3620000000000001</v>
      </c>
      <c r="I85" s="35" t="s">
        <v>17</v>
      </c>
      <c r="J85" s="35" t="s">
        <v>471</v>
      </c>
      <c r="K85" s="63" t="s">
        <v>473</v>
      </c>
      <c r="L85" s="65">
        <v>39693.288194444445</v>
      </c>
      <c r="N85" s="35" t="s">
        <v>469</v>
      </c>
      <c r="O85" s="63" t="s">
        <v>320</v>
      </c>
      <c r="P85" s="64">
        <v>39693.288194444445</v>
      </c>
      <c r="R85" s="63" t="s">
        <v>321</v>
      </c>
      <c r="S85" s="35" t="s">
        <v>320</v>
      </c>
    </row>
    <row r="86" spans="1:19" x14ac:dyDescent="0.25">
      <c r="A86" s="52">
        <v>2009</v>
      </c>
      <c r="B86" s="63" t="s">
        <v>472</v>
      </c>
      <c r="C86" s="51">
        <v>610</v>
      </c>
      <c r="F86" s="63">
        <v>28.5</v>
      </c>
      <c r="G86" s="63">
        <v>8.6999999999999993</v>
      </c>
      <c r="H86" s="63">
        <v>6.9969999999999999</v>
      </c>
      <c r="I86" s="35" t="s">
        <v>17</v>
      </c>
      <c r="J86" s="35" t="s">
        <v>471</v>
      </c>
      <c r="K86" s="63" t="s">
        <v>470</v>
      </c>
      <c r="L86" s="65" t="s">
        <v>358</v>
      </c>
      <c r="N86" s="35" t="s">
        <v>469</v>
      </c>
      <c r="P86" s="64">
        <v>40035.40347222222</v>
      </c>
      <c r="R86" s="63" t="s">
        <v>322</v>
      </c>
      <c r="S86" s="35" t="s">
        <v>320</v>
      </c>
    </row>
    <row r="87" spans="1:19" x14ac:dyDescent="0.25">
      <c r="A87" s="52">
        <v>2009</v>
      </c>
      <c r="B87" s="63" t="s">
        <v>472</v>
      </c>
      <c r="C87" s="51">
        <v>610</v>
      </c>
      <c r="F87" s="63">
        <v>28.5</v>
      </c>
      <c r="G87" s="63">
        <v>8.8000000000000007</v>
      </c>
      <c r="H87" s="63">
        <v>6.9939999999999998</v>
      </c>
      <c r="I87" s="35" t="s">
        <v>17</v>
      </c>
      <c r="J87" s="35" t="s">
        <v>471</v>
      </c>
      <c r="K87" s="63" t="s">
        <v>470</v>
      </c>
      <c r="L87" s="65" t="s">
        <v>358</v>
      </c>
      <c r="N87" s="35" t="s">
        <v>469</v>
      </c>
      <c r="P87" s="64">
        <v>40035.40347222222</v>
      </c>
      <c r="R87" s="63" t="s">
        <v>322</v>
      </c>
      <c r="S87" s="35" t="s">
        <v>320</v>
      </c>
    </row>
    <row r="90" spans="1:19" x14ac:dyDescent="0.25">
      <c r="C90" s="71" t="s">
        <v>327</v>
      </c>
      <c r="F90" s="69"/>
      <c r="G90" s="69"/>
      <c r="H90" s="69"/>
      <c r="J90" s="68"/>
      <c r="K90" s="69"/>
      <c r="L90" s="70" t="s">
        <v>328</v>
      </c>
      <c r="M90" s="69"/>
      <c r="N90" s="68"/>
    </row>
    <row r="126" spans="17:17" x14ac:dyDescent="0.25">
      <c r="Q126" s="66" t="s">
        <v>468</v>
      </c>
    </row>
    <row r="194" spans="3:13" x14ac:dyDescent="0.25">
      <c r="C194" s="63">
        <v>15</v>
      </c>
      <c r="D194" s="63">
        <v>4.7</v>
      </c>
      <c r="E194" s="66" t="s">
        <v>467</v>
      </c>
      <c r="K194" s="63">
        <v>4.5</v>
      </c>
      <c r="L194" s="67">
        <f>K194*0.5192+2.2102</f>
        <v>4.5465999999999998</v>
      </c>
      <c r="M194" s="66" t="s">
        <v>466</v>
      </c>
    </row>
    <row r="195" spans="3:13" x14ac:dyDescent="0.25">
      <c r="C195" s="63">
        <v>25</v>
      </c>
      <c r="D195" s="63">
        <v>8.1999999999999993</v>
      </c>
      <c r="E195" s="66" t="s">
        <v>467</v>
      </c>
      <c r="K195" s="63">
        <v>11</v>
      </c>
      <c r="L195" s="67">
        <f>K195*0.5192+2.2102</f>
        <v>7.9214000000000002</v>
      </c>
      <c r="M195" s="66" t="s">
        <v>466</v>
      </c>
    </row>
  </sheetData>
  <pageMargins left="0.75" right="0.75" top="1" bottom="1" header="0.5" footer="0.5"/>
  <pageSetup orientation="portrait" horizontalDpi="4294967292" verticalDpi="429496729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6"/>
  <sheetViews>
    <sheetView zoomScaleNormal="100" workbookViewId="0">
      <pane ySplit="1" topLeftCell="A231" activePane="bottomLeft" state="frozen"/>
      <selection pane="bottomLeft" activeCell="B258" sqref="B258"/>
    </sheetView>
  </sheetViews>
  <sheetFormatPr defaultColWidth="12.42578125" defaultRowHeight="15.75" x14ac:dyDescent="0.25"/>
  <cols>
    <col min="1" max="1" width="12.5703125" style="63" bestFit="1" customWidth="1"/>
    <col min="2" max="2" width="19" style="63" customWidth="1"/>
    <col min="3" max="4" width="12.5703125" style="63" bestFit="1" customWidth="1"/>
    <col min="5" max="5" width="12.42578125" style="63"/>
    <col min="6" max="8" width="12.5703125" style="63" customWidth="1"/>
    <col min="9" max="10" width="12.42578125" style="63" customWidth="1"/>
    <col min="11" max="11" width="37.28515625" style="63" customWidth="1"/>
    <col min="12" max="12" width="17.140625" style="79" customWidth="1"/>
    <col min="13" max="13" width="12.5703125" style="63" customWidth="1"/>
    <col min="14" max="15" width="12.42578125" style="63" customWidth="1"/>
    <col min="16" max="16" width="18.28515625" style="63" bestFit="1" customWidth="1"/>
    <col min="17" max="17" width="12.42578125" style="63"/>
    <col min="18" max="18" width="19.42578125" style="63" customWidth="1"/>
    <col min="19" max="16384" width="12.42578125" style="63"/>
  </cols>
  <sheetData>
    <row r="1" spans="1:20" x14ac:dyDescent="0.25">
      <c r="A1" s="61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137</v>
      </c>
      <c r="H1" s="61" t="s">
        <v>138</v>
      </c>
      <c r="I1" s="61" t="s">
        <v>6</v>
      </c>
      <c r="J1" s="61" t="s">
        <v>7</v>
      </c>
      <c r="K1" s="61" t="s">
        <v>8</v>
      </c>
      <c r="L1" s="135" t="s">
        <v>9</v>
      </c>
      <c r="M1" s="61" t="s">
        <v>10</v>
      </c>
      <c r="N1" s="61" t="s">
        <v>11</v>
      </c>
      <c r="O1" s="61" t="s">
        <v>12</v>
      </c>
      <c r="P1" s="134" t="s">
        <v>13</v>
      </c>
      <c r="Q1" s="61" t="s">
        <v>14</v>
      </c>
      <c r="R1" s="61" t="s">
        <v>15</v>
      </c>
      <c r="S1" s="60" t="s">
        <v>324</v>
      </c>
      <c r="T1" s="60" t="s">
        <v>848</v>
      </c>
    </row>
    <row r="2" spans="1:20" x14ac:dyDescent="0.25">
      <c r="A2" s="51">
        <v>1961</v>
      </c>
      <c r="B2" s="51">
        <v>1221</v>
      </c>
      <c r="C2" s="51">
        <v>614</v>
      </c>
      <c r="D2" s="51">
        <v>2</v>
      </c>
      <c r="E2" s="49" t="s">
        <v>16</v>
      </c>
      <c r="F2" s="51">
        <v>25.5</v>
      </c>
      <c r="G2" s="51">
        <v>13.1</v>
      </c>
      <c r="H2" s="51">
        <v>7.2</v>
      </c>
      <c r="I2" s="49" t="s">
        <v>550</v>
      </c>
      <c r="J2" s="49" t="s">
        <v>831</v>
      </c>
      <c r="K2" s="49" t="s">
        <v>840</v>
      </c>
      <c r="L2" s="115">
        <v>22575</v>
      </c>
      <c r="M2" s="51">
        <v>0</v>
      </c>
      <c r="N2" s="49" t="s">
        <v>847</v>
      </c>
      <c r="O2" s="49" t="s">
        <v>21</v>
      </c>
      <c r="P2" s="115">
        <v>22575</v>
      </c>
      <c r="Q2" s="49" t="s">
        <v>846</v>
      </c>
      <c r="R2" s="49" t="s">
        <v>845</v>
      </c>
      <c r="S2" s="35" t="s">
        <v>21</v>
      </c>
      <c r="T2" s="35" t="s">
        <v>325</v>
      </c>
    </row>
    <row r="3" spans="1:20" x14ac:dyDescent="0.25">
      <c r="A3" s="51">
        <v>1962</v>
      </c>
      <c r="B3" s="51">
        <v>336</v>
      </c>
      <c r="C3" s="51">
        <v>614</v>
      </c>
      <c r="D3" s="51">
        <v>3</v>
      </c>
      <c r="E3" s="49" t="s">
        <v>16</v>
      </c>
      <c r="F3" s="51">
        <v>26</v>
      </c>
      <c r="G3" s="51">
        <v>14.3</v>
      </c>
      <c r="H3" s="51">
        <v>7.7</v>
      </c>
      <c r="I3" s="49" t="s">
        <v>550</v>
      </c>
      <c r="J3" s="49" t="s">
        <v>831</v>
      </c>
      <c r="K3" s="49" t="s">
        <v>840</v>
      </c>
      <c r="L3" s="115">
        <v>22843</v>
      </c>
      <c r="M3" s="51">
        <v>1</v>
      </c>
      <c r="N3" s="49" t="s">
        <v>844</v>
      </c>
      <c r="O3" s="49" t="s">
        <v>843</v>
      </c>
      <c r="P3" s="115">
        <v>22853</v>
      </c>
      <c r="Q3" s="49" t="s">
        <v>334</v>
      </c>
      <c r="R3" s="49" t="s">
        <v>842</v>
      </c>
      <c r="S3" s="35" t="s">
        <v>21</v>
      </c>
      <c r="T3" s="35" t="s">
        <v>47</v>
      </c>
    </row>
    <row r="4" spans="1:20" x14ac:dyDescent="0.25">
      <c r="A4" s="51">
        <v>1963</v>
      </c>
      <c r="B4" s="51">
        <v>217</v>
      </c>
      <c r="C4" s="51">
        <v>614</v>
      </c>
      <c r="D4" s="51">
        <v>4</v>
      </c>
      <c r="E4" s="49" t="s">
        <v>16</v>
      </c>
      <c r="F4" s="51">
        <v>24.6</v>
      </c>
      <c r="G4" s="51">
        <v>14.4</v>
      </c>
      <c r="H4" s="51">
        <v>7.6</v>
      </c>
      <c r="I4" s="49" t="s">
        <v>550</v>
      </c>
      <c r="J4" s="49" t="s">
        <v>831</v>
      </c>
      <c r="K4" s="49" t="s">
        <v>840</v>
      </c>
      <c r="L4" s="115">
        <v>23210</v>
      </c>
      <c r="M4" s="51">
        <v>0</v>
      </c>
      <c r="N4" s="49" t="s">
        <v>841</v>
      </c>
      <c r="O4" s="49" t="s">
        <v>535</v>
      </c>
      <c r="P4" s="115">
        <v>23213</v>
      </c>
      <c r="Q4" s="49" t="s">
        <v>334</v>
      </c>
      <c r="R4" s="49" t="s">
        <v>48</v>
      </c>
      <c r="S4" s="35" t="s">
        <v>21</v>
      </c>
      <c r="T4" s="35" t="s">
        <v>47</v>
      </c>
    </row>
    <row r="5" spans="1:20" x14ac:dyDescent="0.25">
      <c r="A5" s="51">
        <v>1963</v>
      </c>
      <c r="B5" s="51">
        <v>219</v>
      </c>
      <c r="C5" s="51">
        <v>614</v>
      </c>
      <c r="D5" s="51">
        <v>5</v>
      </c>
      <c r="E5" s="49" t="s">
        <v>16</v>
      </c>
      <c r="F5" s="51">
        <v>25</v>
      </c>
      <c r="G5" s="51">
        <v>14.6</v>
      </c>
      <c r="H5" s="51">
        <v>7.2</v>
      </c>
      <c r="I5" s="49" t="s">
        <v>550</v>
      </c>
      <c r="J5" s="49" t="s">
        <v>831</v>
      </c>
      <c r="K5" s="49" t="s">
        <v>840</v>
      </c>
      <c r="L5" s="115">
        <v>23210</v>
      </c>
      <c r="M5" s="51">
        <v>0</v>
      </c>
      <c r="N5" s="49" t="s">
        <v>839</v>
      </c>
      <c r="O5" s="49" t="s">
        <v>535</v>
      </c>
      <c r="P5" s="115">
        <v>23214</v>
      </c>
      <c r="Q5" s="49" t="s">
        <v>334</v>
      </c>
      <c r="R5" s="49" t="s">
        <v>48</v>
      </c>
      <c r="S5" s="35" t="s">
        <v>21</v>
      </c>
      <c r="T5" s="35" t="s">
        <v>47</v>
      </c>
    </row>
    <row r="6" spans="1:20" x14ac:dyDescent="0.25">
      <c r="A6" s="51">
        <v>1963</v>
      </c>
      <c r="B6" s="51">
        <v>220</v>
      </c>
      <c r="C6" s="51">
        <v>614</v>
      </c>
      <c r="D6" s="51">
        <v>6</v>
      </c>
      <c r="E6" s="49" t="s">
        <v>16</v>
      </c>
      <c r="F6" s="51">
        <v>25.8</v>
      </c>
      <c r="G6" s="51">
        <v>14.7</v>
      </c>
      <c r="H6" s="51">
        <v>7.4</v>
      </c>
      <c r="I6" s="49" t="s">
        <v>550</v>
      </c>
      <c r="J6" s="49" t="s">
        <v>831</v>
      </c>
      <c r="K6" s="49" t="s">
        <v>840</v>
      </c>
      <c r="L6" s="115">
        <v>23210</v>
      </c>
      <c r="M6" s="51">
        <v>0</v>
      </c>
      <c r="N6" s="49" t="s">
        <v>839</v>
      </c>
      <c r="O6" s="49" t="s">
        <v>535</v>
      </c>
      <c r="P6" s="115">
        <v>23214</v>
      </c>
      <c r="Q6" s="49" t="s">
        <v>334</v>
      </c>
      <c r="R6" s="49" t="s">
        <v>48</v>
      </c>
      <c r="S6" s="35" t="s">
        <v>21</v>
      </c>
      <c r="T6" s="35" t="s">
        <v>47</v>
      </c>
    </row>
    <row r="7" spans="1:20" x14ac:dyDescent="0.25">
      <c r="A7" s="51">
        <v>1963</v>
      </c>
      <c r="B7" s="51">
        <v>221</v>
      </c>
      <c r="C7" s="51">
        <v>614</v>
      </c>
      <c r="D7" s="51">
        <v>7</v>
      </c>
      <c r="E7" s="49" t="s">
        <v>16</v>
      </c>
      <c r="F7" s="51">
        <v>26</v>
      </c>
      <c r="G7" s="51">
        <v>12.8</v>
      </c>
      <c r="H7" s="51">
        <v>7.2</v>
      </c>
      <c r="I7" s="49" t="s">
        <v>550</v>
      </c>
      <c r="J7" s="49" t="s">
        <v>831</v>
      </c>
      <c r="K7" s="49" t="s">
        <v>840</v>
      </c>
      <c r="L7" s="115">
        <v>23210</v>
      </c>
      <c r="M7" s="51">
        <v>0</v>
      </c>
      <c r="N7" s="49" t="s">
        <v>839</v>
      </c>
      <c r="O7" s="49" t="s">
        <v>535</v>
      </c>
      <c r="P7" s="115">
        <v>23214</v>
      </c>
      <c r="Q7" s="49" t="s">
        <v>334</v>
      </c>
      <c r="R7" s="49" t="s">
        <v>48</v>
      </c>
      <c r="S7" s="35" t="s">
        <v>21</v>
      </c>
      <c r="T7" s="35" t="s">
        <v>47</v>
      </c>
    </row>
    <row r="8" spans="1:20" x14ac:dyDescent="0.25">
      <c r="A8" s="51">
        <v>1966</v>
      </c>
      <c r="B8" s="51">
        <v>374</v>
      </c>
      <c r="C8" s="51">
        <v>614</v>
      </c>
      <c r="D8" s="51">
        <v>43</v>
      </c>
      <c r="E8" s="49" t="s">
        <v>16</v>
      </c>
      <c r="F8" s="51">
        <v>29</v>
      </c>
      <c r="G8" s="133"/>
      <c r="H8" s="133"/>
      <c r="I8" s="49" t="s">
        <v>550</v>
      </c>
      <c r="J8" s="49" t="s">
        <v>831</v>
      </c>
      <c r="K8" s="49" t="s">
        <v>838</v>
      </c>
      <c r="L8" s="115">
        <v>24395</v>
      </c>
      <c r="M8" s="51">
        <v>0</v>
      </c>
      <c r="N8" s="49" t="s">
        <v>837</v>
      </c>
      <c r="O8" s="49" t="s">
        <v>21</v>
      </c>
      <c r="P8" s="115">
        <v>24395</v>
      </c>
      <c r="Q8" s="49" t="s">
        <v>836</v>
      </c>
      <c r="R8" s="49" t="s">
        <v>835</v>
      </c>
      <c r="S8" s="35" t="s">
        <v>21</v>
      </c>
      <c r="T8" s="38" t="s">
        <v>325</v>
      </c>
    </row>
    <row r="9" spans="1:20" x14ac:dyDescent="0.25">
      <c r="A9" s="51">
        <v>1966</v>
      </c>
      <c r="B9" s="51">
        <v>375</v>
      </c>
      <c r="C9" s="51">
        <v>614</v>
      </c>
      <c r="D9" s="51">
        <v>44</v>
      </c>
      <c r="E9" s="49" t="s">
        <v>16</v>
      </c>
      <c r="F9" s="51">
        <v>29</v>
      </c>
      <c r="G9" s="133"/>
      <c r="H9" s="133"/>
      <c r="I9" s="49" t="s">
        <v>550</v>
      </c>
      <c r="J9" s="49" t="s">
        <v>831</v>
      </c>
      <c r="K9" s="49" t="s">
        <v>838</v>
      </c>
      <c r="L9" s="115">
        <v>24395</v>
      </c>
      <c r="M9" s="51">
        <v>0</v>
      </c>
      <c r="N9" s="49" t="s">
        <v>837</v>
      </c>
      <c r="O9" s="49" t="s">
        <v>21</v>
      </c>
      <c r="P9" s="115">
        <v>24395</v>
      </c>
      <c r="Q9" s="49" t="s">
        <v>836</v>
      </c>
      <c r="R9" s="49" t="s">
        <v>835</v>
      </c>
      <c r="S9" s="35" t="s">
        <v>21</v>
      </c>
      <c r="T9" s="38" t="s">
        <v>325</v>
      </c>
    </row>
    <row r="10" spans="1:20" x14ac:dyDescent="0.25">
      <c r="A10" s="51">
        <v>1970</v>
      </c>
      <c r="B10" s="51">
        <v>400</v>
      </c>
      <c r="C10" s="51">
        <v>614</v>
      </c>
      <c r="D10" s="51">
        <v>46</v>
      </c>
      <c r="E10" s="49" t="s">
        <v>16</v>
      </c>
      <c r="F10" s="51">
        <v>33.200000000000003</v>
      </c>
      <c r="G10" s="51">
        <v>13.5</v>
      </c>
      <c r="H10" s="51">
        <v>7.4</v>
      </c>
      <c r="I10" s="49" t="s">
        <v>550</v>
      </c>
      <c r="J10" s="49" t="s">
        <v>831</v>
      </c>
      <c r="K10" s="49" t="s">
        <v>834</v>
      </c>
      <c r="L10" s="115">
        <v>25756</v>
      </c>
      <c r="M10" s="51">
        <v>0</v>
      </c>
      <c r="N10" s="49" t="s">
        <v>829</v>
      </c>
      <c r="O10" s="49" t="s">
        <v>21</v>
      </c>
      <c r="P10" s="115">
        <v>25756</v>
      </c>
      <c r="Q10" s="49" t="s">
        <v>833</v>
      </c>
      <c r="R10" s="49" t="s">
        <v>832</v>
      </c>
      <c r="S10" s="35" t="s">
        <v>21</v>
      </c>
      <c r="T10" s="38" t="s">
        <v>325</v>
      </c>
    </row>
    <row r="11" spans="1:20" x14ac:dyDescent="0.25">
      <c r="A11" s="51">
        <v>1970</v>
      </c>
      <c r="B11" s="51">
        <v>417</v>
      </c>
      <c r="C11" s="51">
        <v>614</v>
      </c>
      <c r="D11" s="51">
        <v>47</v>
      </c>
      <c r="E11" s="49" t="s">
        <v>16</v>
      </c>
      <c r="F11" s="51">
        <v>23.8</v>
      </c>
      <c r="G11" s="51">
        <v>12.2</v>
      </c>
      <c r="H11" s="51">
        <v>7.2</v>
      </c>
      <c r="I11" s="49" t="s">
        <v>550</v>
      </c>
      <c r="J11" s="49" t="s">
        <v>831</v>
      </c>
      <c r="K11" s="49" t="s">
        <v>830</v>
      </c>
      <c r="L11" s="115">
        <v>25773</v>
      </c>
      <c r="M11" s="51">
        <v>0</v>
      </c>
      <c r="N11" s="49" t="s">
        <v>829</v>
      </c>
      <c r="O11" s="49" t="s">
        <v>21</v>
      </c>
      <c r="P11" s="115">
        <v>25773</v>
      </c>
      <c r="Q11" s="49" t="s">
        <v>828</v>
      </c>
      <c r="R11" s="49" t="s">
        <v>827</v>
      </c>
      <c r="S11" s="35" t="s">
        <v>21</v>
      </c>
      <c r="T11" s="38" t="s">
        <v>325</v>
      </c>
    </row>
    <row r="12" spans="1:20" x14ac:dyDescent="0.25">
      <c r="A12" s="51">
        <v>1964</v>
      </c>
      <c r="B12" s="51">
        <v>185</v>
      </c>
      <c r="C12" s="51">
        <v>614</v>
      </c>
      <c r="D12" s="51">
        <v>12</v>
      </c>
      <c r="E12" s="49" t="s">
        <v>16</v>
      </c>
      <c r="F12" s="51">
        <v>24.7</v>
      </c>
      <c r="G12" s="51">
        <v>14.2</v>
      </c>
      <c r="H12" s="51">
        <v>7.4</v>
      </c>
      <c r="I12" s="49" t="s">
        <v>550</v>
      </c>
      <c r="J12" s="49" t="s">
        <v>748</v>
      </c>
      <c r="K12" s="49" t="s">
        <v>826</v>
      </c>
      <c r="L12" s="115">
        <v>23553</v>
      </c>
      <c r="M12" s="51">
        <v>3</v>
      </c>
      <c r="N12" s="49" t="s">
        <v>825</v>
      </c>
      <c r="O12" s="49" t="s">
        <v>816</v>
      </c>
      <c r="P12" s="115">
        <v>23553</v>
      </c>
      <c r="Q12" s="49" t="s">
        <v>22</v>
      </c>
      <c r="R12" s="49" t="s">
        <v>26</v>
      </c>
      <c r="S12" s="35" t="s">
        <v>21</v>
      </c>
      <c r="T12" s="38" t="s">
        <v>325</v>
      </c>
    </row>
    <row r="13" spans="1:20" x14ac:dyDescent="0.25">
      <c r="A13" s="51">
        <v>1964</v>
      </c>
      <c r="B13" s="51">
        <v>255</v>
      </c>
      <c r="C13" s="51">
        <v>614</v>
      </c>
      <c r="D13" s="51">
        <v>13</v>
      </c>
      <c r="E13" s="49" t="s">
        <v>27</v>
      </c>
      <c r="F13" s="51">
        <v>25</v>
      </c>
      <c r="G13" s="51">
        <v>13.6</v>
      </c>
      <c r="H13" s="51">
        <v>7.4</v>
      </c>
      <c r="I13" s="49" t="s">
        <v>550</v>
      </c>
      <c r="J13" s="49" t="s">
        <v>748</v>
      </c>
      <c r="K13" s="49" t="s">
        <v>814</v>
      </c>
      <c r="L13" s="115">
        <v>23553</v>
      </c>
      <c r="M13" s="51">
        <v>2</v>
      </c>
      <c r="N13" s="49" t="s">
        <v>813</v>
      </c>
      <c r="O13" s="49" t="s">
        <v>816</v>
      </c>
      <c r="P13" s="115">
        <v>23556</v>
      </c>
      <c r="Q13" s="49" t="s">
        <v>537</v>
      </c>
      <c r="R13" s="49" t="s">
        <v>48</v>
      </c>
      <c r="S13" s="35" t="s">
        <v>21</v>
      </c>
      <c r="T13" s="38" t="s">
        <v>47</v>
      </c>
    </row>
    <row r="14" spans="1:20" x14ac:dyDescent="0.25">
      <c r="A14" s="51">
        <v>1964</v>
      </c>
      <c r="B14" s="51">
        <v>340</v>
      </c>
      <c r="C14" s="51">
        <v>614</v>
      </c>
      <c r="D14" s="51">
        <v>13</v>
      </c>
      <c r="E14" s="49" t="s">
        <v>30</v>
      </c>
      <c r="F14" s="51">
        <v>20.100000000000001</v>
      </c>
      <c r="G14" s="51">
        <v>10.6</v>
      </c>
      <c r="H14" s="51">
        <v>7.3</v>
      </c>
      <c r="I14" s="49" t="s">
        <v>550</v>
      </c>
      <c r="J14" s="49" t="s">
        <v>748</v>
      </c>
      <c r="K14" s="49" t="s">
        <v>814</v>
      </c>
      <c r="L14" s="115">
        <v>23553</v>
      </c>
      <c r="M14" s="51">
        <v>2</v>
      </c>
      <c r="N14" s="49" t="s">
        <v>813</v>
      </c>
      <c r="O14" s="49" t="s">
        <v>816</v>
      </c>
      <c r="P14" s="115">
        <v>23567</v>
      </c>
      <c r="Q14" s="49" t="s">
        <v>540</v>
      </c>
      <c r="R14" s="49" t="s">
        <v>26</v>
      </c>
      <c r="S14" s="35" t="s">
        <v>535</v>
      </c>
      <c r="T14" s="38" t="s">
        <v>47</v>
      </c>
    </row>
    <row r="15" spans="1:20" x14ac:dyDescent="0.25">
      <c r="A15" s="51">
        <v>1964</v>
      </c>
      <c r="B15" s="51">
        <v>256</v>
      </c>
      <c r="C15" s="51">
        <v>614</v>
      </c>
      <c r="D15" s="51">
        <v>14</v>
      </c>
      <c r="E15" s="49" t="s">
        <v>16</v>
      </c>
      <c r="F15" s="51">
        <v>24.7</v>
      </c>
      <c r="G15" s="51">
        <v>13.6</v>
      </c>
      <c r="H15" s="51">
        <v>7.4</v>
      </c>
      <c r="I15" s="49" t="s">
        <v>550</v>
      </c>
      <c r="J15" s="49" t="s">
        <v>748</v>
      </c>
      <c r="K15" s="49" t="s">
        <v>814</v>
      </c>
      <c r="L15" s="115">
        <v>23553</v>
      </c>
      <c r="M15" s="51">
        <v>2</v>
      </c>
      <c r="N15" s="49" t="s">
        <v>813</v>
      </c>
      <c r="O15" s="49" t="s">
        <v>816</v>
      </c>
      <c r="P15" s="115">
        <v>23556</v>
      </c>
      <c r="Q15" s="49" t="s">
        <v>824</v>
      </c>
      <c r="R15" s="49" t="s">
        <v>48</v>
      </c>
      <c r="S15" s="35" t="s">
        <v>21</v>
      </c>
      <c r="T15" s="38" t="s">
        <v>47</v>
      </c>
    </row>
    <row r="16" spans="1:20" x14ac:dyDescent="0.25">
      <c r="A16" s="51">
        <v>1964</v>
      </c>
      <c r="B16" s="51">
        <v>257</v>
      </c>
      <c r="C16" s="51">
        <v>614</v>
      </c>
      <c r="D16" s="51">
        <v>15</v>
      </c>
      <c r="E16" s="49" t="s">
        <v>27</v>
      </c>
      <c r="F16" s="51">
        <v>25</v>
      </c>
      <c r="G16" s="51">
        <v>13</v>
      </c>
      <c r="H16" s="51">
        <v>6.7</v>
      </c>
      <c r="I16" s="49" t="s">
        <v>550</v>
      </c>
      <c r="J16" s="49" t="s">
        <v>748</v>
      </c>
      <c r="K16" s="49" t="s">
        <v>814</v>
      </c>
      <c r="L16" s="115">
        <v>23553</v>
      </c>
      <c r="M16" s="51">
        <v>2</v>
      </c>
      <c r="N16" s="49" t="s">
        <v>813</v>
      </c>
      <c r="O16" s="49" t="s">
        <v>816</v>
      </c>
      <c r="P16" s="115">
        <v>23556</v>
      </c>
      <c r="Q16" s="49" t="s">
        <v>537</v>
      </c>
      <c r="R16" s="49" t="s">
        <v>48</v>
      </c>
      <c r="S16" s="35" t="s">
        <v>21</v>
      </c>
      <c r="T16" s="38" t="s">
        <v>47</v>
      </c>
    </row>
    <row r="17" spans="1:20" x14ac:dyDescent="0.25">
      <c r="A17" s="51">
        <v>1964</v>
      </c>
      <c r="B17" s="51">
        <v>382</v>
      </c>
      <c r="C17" s="51">
        <v>614</v>
      </c>
      <c r="D17" s="51">
        <v>15</v>
      </c>
      <c r="E17" s="49" t="s">
        <v>30</v>
      </c>
      <c r="F17" s="51">
        <v>29.4</v>
      </c>
      <c r="G17" s="51">
        <v>14.6</v>
      </c>
      <c r="H17" s="51">
        <v>7.8</v>
      </c>
      <c r="I17" s="49" t="s">
        <v>550</v>
      </c>
      <c r="J17" s="49" t="s">
        <v>748</v>
      </c>
      <c r="K17" s="49" t="s">
        <v>814</v>
      </c>
      <c r="L17" s="115">
        <v>23553</v>
      </c>
      <c r="M17" s="51">
        <v>2</v>
      </c>
      <c r="N17" s="49" t="s">
        <v>813</v>
      </c>
      <c r="O17" s="49" t="s">
        <v>816</v>
      </c>
      <c r="P17" s="115">
        <v>23578</v>
      </c>
      <c r="Q17" s="49" t="s">
        <v>540</v>
      </c>
      <c r="R17" s="49" t="s">
        <v>26</v>
      </c>
      <c r="S17" s="35" t="s">
        <v>535</v>
      </c>
      <c r="T17" s="38" t="s">
        <v>47</v>
      </c>
    </row>
    <row r="18" spans="1:20" x14ac:dyDescent="0.25">
      <c r="A18" s="51">
        <v>1964</v>
      </c>
      <c r="B18" s="51">
        <v>258</v>
      </c>
      <c r="C18" s="51">
        <v>614</v>
      </c>
      <c r="D18" s="51">
        <v>16</v>
      </c>
      <c r="E18" s="49" t="s">
        <v>16</v>
      </c>
      <c r="F18" s="51">
        <v>24.8</v>
      </c>
      <c r="G18" s="133"/>
      <c r="H18" s="133"/>
      <c r="I18" s="49" t="s">
        <v>550</v>
      </c>
      <c r="J18" s="49" t="s">
        <v>748</v>
      </c>
      <c r="K18" s="49" t="s">
        <v>814</v>
      </c>
      <c r="L18" s="115">
        <v>23553</v>
      </c>
      <c r="M18" s="51">
        <v>2</v>
      </c>
      <c r="N18" s="49" t="s">
        <v>813</v>
      </c>
      <c r="O18" s="49" t="s">
        <v>816</v>
      </c>
      <c r="P18" s="115">
        <v>23556</v>
      </c>
      <c r="Q18" s="49" t="s">
        <v>537</v>
      </c>
      <c r="R18" s="49" t="s">
        <v>823</v>
      </c>
      <c r="S18" s="35" t="s">
        <v>535</v>
      </c>
      <c r="T18" s="38" t="s">
        <v>47</v>
      </c>
    </row>
    <row r="19" spans="1:20" x14ac:dyDescent="0.25">
      <c r="A19" s="51">
        <v>1964</v>
      </c>
      <c r="B19" s="51">
        <v>337</v>
      </c>
      <c r="C19" s="51">
        <v>614</v>
      </c>
      <c r="D19" s="51">
        <v>17</v>
      </c>
      <c r="E19" s="49" t="s">
        <v>27</v>
      </c>
      <c r="F19" s="51">
        <v>24.4</v>
      </c>
      <c r="G19" s="51">
        <v>13.1</v>
      </c>
      <c r="H19" s="51">
        <v>7</v>
      </c>
      <c r="I19" s="49" t="s">
        <v>550</v>
      </c>
      <c r="J19" s="49" t="s">
        <v>748</v>
      </c>
      <c r="K19" s="49" t="s">
        <v>822</v>
      </c>
      <c r="L19" s="115">
        <v>23553</v>
      </c>
      <c r="M19" s="51">
        <v>2</v>
      </c>
      <c r="N19" s="49" t="s">
        <v>813</v>
      </c>
      <c r="O19" s="49" t="s">
        <v>816</v>
      </c>
      <c r="P19" s="115">
        <v>23567</v>
      </c>
      <c r="Q19" s="49" t="s">
        <v>537</v>
      </c>
      <c r="R19" s="49" t="s">
        <v>536</v>
      </c>
      <c r="S19" s="35" t="s">
        <v>535</v>
      </c>
      <c r="T19" s="38" t="s">
        <v>47</v>
      </c>
    </row>
    <row r="20" spans="1:20" x14ac:dyDescent="0.25">
      <c r="A20" s="51">
        <v>1964</v>
      </c>
      <c r="B20" s="51">
        <v>356</v>
      </c>
      <c r="C20" s="51">
        <v>614</v>
      </c>
      <c r="D20" s="51">
        <v>17</v>
      </c>
      <c r="E20" s="49" t="s">
        <v>30</v>
      </c>
      <c r="F20" s="51">
        <v>18.8</v>
      </c>
      <c r="G20" s="51">
        <v>10.3</v>
      </c>
      <c r="H20" s="51">
        <v>5.9</v>
      </c>
      <c r="I20" s="49" t="s">
        <v>550</v>
      </c>
      <c r="J20" s="49" t="s">
        <v>748</v>
      </c>
      <c r="K20" s="49" t="s">
        <v>821</v>
      </c>
      <c r="L20" s="115">
        <v>23553</v>
      </c>
      <c r="M20" s="51">
        <v>2</v>
      </c>
      <c r="N20" s="49" t="s">
        <v>813</v>
      </c>
      <c r="O20" s="49" t="s">
        <v>816</v>
      </c>
      <c r="P20" s="115">
        <v>23571</v>
      </c>
      <c r="Q20" s="49" t="s">
        <v>540</v>
      </c>
      <c r="R20" s="49" t="s">
        <v>26</v>
      </c>
      <c r="S20" s="35" t="s">
        <v>535</v>
      </c>
      <c r="T20" s="38" t="s">
        <v>47</v>
      </c>
    </row>
    <row r="21" spans="1:20" x14ac:dyDescent="0.25">
      <c r="A21" s="51">
        <v>1964</v>
      </c>
      <c r="B21" s="51">
        <v>372</v>
      </c>
      <c r="C21" s="51">
        <v>614</v>
      </c>
      <c r="D21" s="51">
        <v>17</v>
      </c>
      <c r="E21" s="49" t="s">
        <v>543</v>
      </c>
      <c r="F21" s="51">
        <v>29.5</v>
      </c>
      <c r="G21" s="51">
        <v>14.5</v>
      </c>
      <c r="H21" s="51">
        <v>7.9</v>
      </c>
      <c r="I21" s="49" t="s">
        <v>550</v>
      </c>
      <c r="J21" s="49" t="s">
        <v>748</v>
      </c>
      <c r="K21" s="49" t="s">
        <v>820</v>
      </c>
      <c r="L21" s="115">
        <v>23553</v>
      </c>
      <c r="M21" s="51">
        <v>2</v>
      </c>
      <c r="N21" s="49" t="s">
        <v>813</v>
      </c>
      <c r="O21" s="49" t="s">
        <v>816</v>
      </c>
      <c r="P21" s="115">
        <v>23573</v>
      </c>
      <c r="Q21" s="49" t="s">
        <v>540</v>
      </c>
      <c r="R21" s="49" t="s">
        <v>26</v>
      </c>
      <c r="S21" s="35" t="s">
        <v>535</v>
      </c>
      <c r="T21" s="38" t="s">
        <v>47</v>
      </c>
    </row>
    <row r="22" spans="1:20" x14ac:dyDescent="0.25">
      <c r="A22" s="51">
        <v>1964</v>
      </c>
      <c r="B22" s="51">
        <v>338</v>
      </c>
      <c r="C22" s="51">
        <v>614</v>
      </c>
      <c r="D22" s="51">
        <v>18</v>
      </c>
      <c r="E22" s="49" t="s">
        <v>16</v>
      </c>
      <c r="F22" s="51">
        <v>24.6</v>
      </c>
      <c r="G22" s="51">
        <v>12.4</v>
      </c>
      <c r="H22" s="51">
        <v>7.6</v>
      </c>
      <c r="I22" s="49" t="s">
        <v>550</v>
      </c>
      <c r="J22" s="49" t="s">
        <v>748</v>
      </c>
      <c r="K22" s="49" t="s">
        <v>819</v>
      </c>
      <c r="L22" s="115">
        <v>23553</v>
      </c>
      <c r="M22" s="51">
        <v>2</v>
      </c>
      <c r="N22" s="49" t="s">
        <v>813</v>
      </c>
      <c r="O22" s="49" t="s">
        <v>816</v>
      </c>
      <c r="P22" s="115">
        <v>23567</v>
      </c>
      <c r="Q22" s="49" t="s">
        <v>537</v>
      </c>
      <c r="R22" s="49" t="s">
        <v>536</v>
      </c>
      <c r="S22" s="35" t="s">
        <v>535</v>
      </c>
      <c r="T22" s="38" t="s">
        <v>47</v>
      </c>
    </row>
    <row r="23" spans="1:20" x14ac:dyDescent="0.25">
      <c r="A23" s="51">
        <v>1964</v>
      </c>
      <c r="B23" s="51">
        <v>339</v>
      </c>
      <c r="C23" s="51">
        <v>614</v>
      </c>
      <c r="D23" s="51">
        <v>19</v>
      </c>
      <c r="E23" s="49" t="s">
        <v>27</v>
      </c>
      <c r="F23" s="51">
        <v>24.2</v>
      </c>
      <c r="G23" s="51">
        <v>13.1</v>
      </c>
      <c r="H23" s="51">
        <v>7.1</v>
      </c>
      <c r="I23" s="49" t="s">
        <v>550</v>
      </c>
      <c r="J23" s="49" t="s">
        <v>748</v>
      </c>
      <c r="K23" s="49" t="s">
        <v>818</v>
      </c>
      <c r="L23" s="115">
        <v>23553</v>
      </c>
      <c r="M23" s="51">
        <v>2</v>
      </c>
      <c r="N23" s="49" t="s">
        <v>813</v>
      </c>
      <c r="O23" s="49" t="s">
        <v>816</v>
      </c>
      <c r="P23" s="115">
        <v>23567</v>
      </c>
      <c r="Q23" s="49" t="s">
        <v>537</v>
      </c>
      <c r="R23" s="49" t="s">
        <v>536</v>
      </c>
      <c r="S23" s="35" t="s">
        <v>535</v>
      </c>
      <c r="T23" s="38" t="s">
        <v>47</v>
      </c>
    </row>
    <row r="24" spans="1:20" x14ac:dyDescent="0.25">
      <c r="A24" s="51">
        <v>1964</v>
      </c>
      <c r="B24" s="51">
        <v>381</v>
      </c>
      <c r="C24" s="51">
        <v>614</v>
      </c>
      <c r="D24" s="51">
        <v>19</v>
      </c>
      <c r="E24" s="49" t="s">
        <v>30</v>
      </c>
      <c r="F24" s="51">
        <v>29.5</v>
      </c>
      <c r="G24" s="51">
        <v>15.1</v>
      </c>
      <c r="H24" s="51">
        <v>8.1999999999999993</v>
      </c>
      <c r="I24" s="49" t="s">
        <v>550</v>
      </c>
      <c r="J24" s="49" t="s">
        <v>748</v>
      </c>
      <c r="K24" s="49" t="s">
        <v>817</v>
      </c>
      <c r="L24" s="115">
        <v>23553</v>
      </c>
      <c r="M24" s="51">
        <v>2</v>
      </c>
      <c r="N24" s="49" t="s">
        <v>813</v>
      </c>
      <c r="O24" s="49" t="s">
        <v>816</v>
      </c>
      <c r="P24" s="115">
        <v>23578</v>
      </c>
      <c r="Q24" s="49" t="s">
        <v>540</v>
      </c>
      <c r="R24" s="49" t="s">
        <v>26</v>
      </c>
      <c r="S24" s="35" t="s">
        <v>535</v>
      </c>
      <c r="T24" s="38" t="s">
        <v>47</v>
      </c>
    </row>
    <row r="25" spans="1:20" x14ac:dyDescent="0.25">
      <c r="A25" s="51">
        <v>1964</v>
      </c>
      <c r="B25" s="51">
        <v>349</v>
      </c>
      <c r="C25" s="51">
        <v>614</v>
      </c>
      <c r="D25" s="51">
        <v>21</v>
      </c>
      <c r="E25" s="49" t="s">
        <v>27</v>
      </c>
      <c r="F25" s="51">
        <v>24.3</v>
      </c>
      <c r="G25" s="51">
        <v>13.9</v>
      </c>
      <c r="H25" s="51">
        <v>7.8</v>
      </c>
      <c r="I25" s="49" t="s">
        <v>550</v>
      </c>
      <c r="J25" s="49" t="s">
        <v>748</v>
      </c>
      <c r="K25" s="49" t="s">
        <v>814</v>
      </c>
      <c r="L25" s="115">
        <v>23553</v>
      </c>
      <c r="M25" s="51">
        <v>2</v>
      </c>
      <c r="N25" s="49" t="s">
        <v>813</v>
      </c>
      <c r="O25" s="49" t="s">
        <v>21</v>
      </c>
      <c r="P25" s="115">
        <v>23568</v>
      </c>
      <c r="Q25" s="49" t="s">
        <v>537</v>
      </c>
      <c r="R25" s="49" t="s">
        <v>536</v>
      </c>
      <c r="S25" s="35" t="s">
        <v>815</v>
      </c>
      <c r="T25" s="38" t="s">
        <v>47</v>
      </c>
    </row>
    <row r="26" spans="1:20" x14ac:dyDescent="0.25">
      <c r="A26" s="51">
        <v>1964</v>
      </c>
      <c r="B26" s="51">
        <v>355</v>
      </c>
      <c r="C26" s="51">
        <v>614</v>
      </c>
      <c r="D26" s="51">
        <v>21</v>
      </c>
      <c r="E26" s="49" t="s">
        <v>30</v>
      </c>
      <c r="F26" s="51">
        <v>17.899999999999999</v>
      </c>
      <c r="G26" s="51">
        <v>10.3</v>
      </c>
      <c r="H26" s="51">
        <v>6.8</v>
      </c>
      <c r="I26" s="49" t="s">
        <v>550</v>
      </c>
      <c r="J26" s="49" t="s">
        <v>748</v>
      </c>
      <c r="K26" s="49" t="s">
        <v>814</v>
      </c>
      <c r="L26" s="115">
        <v>23553</v>
      </c>
      <c r="M26" s="51">
        <v>2</v>
      </c>
      <c r="N26" s="49" t="s">
        <v>813</v>
      </c>
      <c r="O26" s="49" t="s">
        <v>21</v>
      </c>
      <c r="P26" s="115">
        <v>23571</v>
      </c>
      <c r="Q26" s="49" t="s">
        <v>540</v>
      </c>
      <c r="R26" s="49" t="s">
        <v>26</v>
      </c>
      <c r="S26" s="35" t="s">
        <v>535</v>
      </c>
      <c r="T26" s="38" t="s">
        <v>47</v>
      </c>
    </row>
    <row r="27" spans="1:20" x14ac:dyDescent="0.25">
      <c r="A27" s="51">
        <v>1964</v>
      </c>
      <c r="B27" s="51">
        <v>371</v>
      </c>
      <c r="C27" s="51">
        <v>614</v>
      </c>
      <c r="D27" s="51">
        <v>21</v>
      </c>
      <c r="E27" s="49" t="s">
        <v>543</v>
      </c>
      <c r="F27" s="51">
        <v>28.9</v>
      </c>
      <c r="G27" s="51">
        <v>14.8</v>
      </c>
      <c r="H27" s="51">
        <v>8</v>
      </c>
      <c r="I27" s="49" t="s">
        <v>550</v>
      </c>
      <c r="J27" s="49" t="s">
        <v>748</v>
      </c>
      <c r="K27" s="49" t="s">
        <v>814</v>
      </c>
      <c r="L27" s="115">
        <v>23553</v>
      </c>
      <c r="M27" s="51">
        <v>2</v>
      </c>
      <c r="N27" s="49" t="s">
        <v>813</v>
      </c>
      <c r="O27" s="49" t="s">
        <v>21</v>
      </c>
      <c r="P27" s="115">
        <v>23573</v>
      </c>
      <c r="Q27" s="49" t="s">
        <v>540</v>
      </c>
      <c r="R27" s="49" t="s">
        <v>26</v>
      </c>
      <c r="S27" s="35" t="s">
        <v>535</v>
      </c>
      <c r="T27" s="38" t="s">
        <v>47</v>
      </c>
    </row>
    <row r="28" spans="1:20" x14ac:dyDescent="0.25">
      <c r="A28" s="51">
        <v>1966</v>
      </c>
      <c r="B28" s="51">
        <v>251</v>
      </c>
      <c r="C28" s="51">
        <v>614</v>
      </c>
      <c r="D28" s="129">
        <v>53</v>
      </c>
      <c r="E28" s="121" t="s">
        <v>812</v>
      </c>
      <c r="F28" s="129">
        <v>25.5</v>
      </c>
      <c r="G28" s="130">
        <v>12.5</v>
      </c>
      <c r="H28" s="129">
        <v>7.1</v>
      </c>
      <c r="I28" s="49" t="s">
        <v>550</v>
      </c>
      <c r="J28" s="49" t="s">
        <v>748</v>
      </c>
      <c r="K28" s="49" t="s">
        <v>806</v>
      </c>
      <c r="L28" s="128">
        <v>24282</v>
      </c>
      <c r="M28" s="51">
        <v>1</v>
      </c>
      <c r="N28" s="49" t="s">
        <v>811</v>
      </c>
      <c r="O28" s="49" t="s">
        <v>21</v>
      </c>
      <c r="P28" s="128">
        <v>24282</v>
      </c>
      <c r="Q28" s="49" t="s">
        <v>805</v>
      </c>
      <c r="R28" s="49" t="s">
        <v>26</v>
      </c>
      <c r="S28" s="35" t="s">
        <v>21</v>
      </c>
      <c r="T28" s="38" t="s">
        <v>325</v>
      </c>
    </row>
    <row r="29" spans="1:20" x14ac:dyDescent="0.25">
      <c r="A29" s="51">
        <v>1966</v>
      </c>
      <c r="B29" s="51">
        <v>252</v>
      </c>
      <c r="C29" s="51">
        <v>614</v>
      </c>
      <c r="D29" s="129">
        <v>54</v>
      </c>
      <c r="E29" s="121" t="s">
        <v>810</v>
      </c>
      <c r="F29" s="129">
        <v>25.2</v>
      </c>
      <c r="G29" s="130">
        <v>11</v>
      </c>
      <c r="H29" s="129">
        <v>6.7</v>
      </c>
      <c r="I29" s="132" t="s">
        <v>550</v>
      </c>
      <c r="J29" s="49" t="s">
        <v>748</v>
      </c>
      <c r="K29" s="49" t="s">
        <v>806</v>
      </c>
      <c r="L29" s="128">
        <v>24282</v>
      </c>
      <c r="M29" s="51">
        <v>1</v>
      </c>
      <c r="N29" s="49" t="s">
        <v>805</v>
      </c>
      <c r="O29" s="49" t="s">
        <v>21</v>
      </c>
      <c r="P29" s="128">
        <v>24282</v>
      </c>
      <c r="Q29" s="49" t="s">
        <v>809</v>
      </c>
      <c r="R29" s="49" t="s">
        <v>26</v>
      </c>
      <c r="S29" s="35" t="s">
        <v>21</v>
      </c>
      <c r="T29" s="38" t="s">
        <v>325</v>
      </c>
    </row>
    <row r="30" spans="1:20" x14ac:dyDescent="0.25">
      <c r="A30" s="51">
        <v>1966</v>
      </c>
      <c r="B30" s="51">
        <v>253</v>
      </c>
      <c r="C30" s="51">
        <v>614</v>
      </c>
      <c r="D30" s="129">
        <v>55</v>
      </c>
      <c r="E30" s="121" t="s">
        <v>808</v>
      </c>
      <c r="F30" s="129">
        <v>25</v>
      </c>
      <c r="G30" s="130">
        <v>11.8</v>
      </c>
      <c r="H30" s="129">
        <v>6.3</v>
      </c>
      <c r="I30" s="132" t="s">
        <v>550</v>
      </c>
      <c r="J30" s="49" t="s">
        <v>748</v>
      </c>
      <c r="K30" s="49" t="s">
        <v>806</v>
      </c>
      <c r="L30" s="128">
        <v>24282</v>
      </c>
      <c r="M30" s="51">
        <v>1</v>
      </c>
      <c r="N30" s="49" t="s">
        <v>805</v>
      </c>
      <c r="O30" s="49" t="s">
        <v>21</v>
      </c>
      <c r="P30" s="128">
        <v>24282</v>
      </c>
      <c r="Q30" s="49" t="s">
        <v>805</v>
      </c>
      <c r="R30" s="49" t="s">
        <v>26</v>
      </c>
      <c r="S30" s="35" t="s">
        <v>21</v>
      </c>
      <c r="T30" s="38" t="s">
        <v>325</v>
      </c>
    </row>
    <row r="31" spans="1:20" x14ac:dyDescent="0.25">
      <c r="A31" s="51">
        <v>1966</v>
      </c>
      <c r="B31" s="51">
        <v>254</v>
      </c>
      <c r="C31" s="51">
        <v>614</v>
      </c>
      <c r="D31" s="129">
        <v>56</v>
      </c>
      <c r="E31" s="121" t="s">
        <v>807</v>
      </c>
      <c r="F31" s="129">
        <v>25</v>
      </c>
      <c r="G31" s="129">
        <v>11.3</v>
      </c>
      <c r="H31" s="129">
        <v>6.9</v>
      </c>
      <c r="I31" s="132" t="s">
        <v>550</v>
      </c>
      <c r="J31" s="49" t="s">
        <v>748</v>
      </c>
      <c r="K31" s="49" t="s">
        <v>806</v>
      </c>
      <c r="L31" s="128">
        <v>24282</v>
      </c>
      <c r="M31" s="51">
        <v>1</v>
      </c>
      <c r="N31" s="49" t="s">
        <v>805</v>
      </c>
      <c r="O31" s="49" t="s">
        <v>21</v>
      </c>
      <c r="P31" s="128">
        <v>24282</v>
      </c>
      <c r="Q31" s="49" t="s">
        <v>805</v>
      </c>
      <c r="R31" s="49" t="s">
        <v>26</v>
      </c>
      <c r="S31" s="35" t="s">
        <v>21</v>
      </c>
      <c r="T31" s="38" t="s">
        <v>325</v>
      </c>
    </row>
    <row r="32" spans="1:20" x14ac:dyDescent="0.25">
      <c r="A32" s="51">
        <v>1965</v>
      </c>
      <c r="B32" s="51">
        <v>138</v>
      </c>
      <c r="C32" s="51">
        <v>614</v>
      </c>
      <c r="D32" s="51">
        <v>26</v>
      </c>
      <c r="E32" s="49" t="s">
        <v>16</v>
      </c>
      <c r="F32" s="129">
        <v>25.6</v>
      </c>
      <c r="G32" s="129">
        <v>13.8</v>
      </c>
      <c r="H32" s="129">
        <v>7.2</v>
      </c>
      <c r="I32" s="132" t="s">
        <v>550</v>
      </c>
      <c r="J32" s="49" t="s">
        <v>804</v>
      </c>
      <c r="K32" s="49" t="s">
        <v>803</v>
      </c>
      <c r="L32" s="115">
        <v>23928</v>
      </c>
      <c r="M32" s="51">
        <v>5</v>
      </c>
      <c r="N32" s="49" t="s">
        <v>802</v>
      </c>
      <c r="O32" s="49" t="s">
        <v>535</v>
      </c>
      <c r="P32" s="115">
        <v>23931</v>
      </c>
      <c r="Q32" s="49" t="s">
        <v>537</v>
      </c>
      <c r="R32" s="49" t="s">
        <v>536</v>
      </c>
      <c r="S32" s="35" t="s">
        <v>21</v>
      </c>
      <c r="T32" s="38" t="s">
        <v>325</v>
      </c>
    </row>
    <row r="33" spans="1:20" x14ac:dyDescent="0.25">
      <c r="A33" s="51">
        <v>1964</v>
      </c>
      <c r="B33" s="51">
        <v>105</v>
      </c>
      <c r="C33" s="129">
        <v>614</v>
      </c>
      <c r="D33" s="129">
        <v>48</v>
      </c>
      <c r="E33" s="121" t="s">
        <v>801</v>
      </c>
      <c r="F33" s="129">
        <v>25.5</v>
      </c>
      <c r="G33" s="130">
        <v>13.4</v>
      </c>
      <c r="H33" s="129">
        <v>7.2</v>
      </c>
      <c r="I33" s="132" t="s">
        <v>550</v>
      </c>
      <c r="J33" s="49" t="s">
        <v>795</v>
      </c>
      <c r="K33" s="49" t="s">
        <v>794</v>
      </c>
      <c r="L33" s="128">
        <v>23547</v>
      </c>
      <c r="M33" s="51">
        <v>3</v>
      </c>
      <c r="N33" s="49" t="s">
        <v>746</v>
      </c>
      <c r="O33" s="49" t="s">
        <v>793</v>
      </c>
      <c r="P33" s="128">
        <v>23547</v>
      </c>
      <c r="Q33" s="49" t="s">
        <v>746</v>
      </c>
      <c r="R33" s="49" t="s">
        <v>26</v>
      </c>
      <c r="S33" s="35" t="s">
        <v>21</v>
      </c>
      <c r="T33" s="38" t="s">
        <v>325</v>
      </c>
    </row>
    <row r="34" spans="1:20" x14ac:dyDescent="0.25">
      <c r="A34" s="51">
        <v>1964</v>
      </c>
      <c r="B34" s="51">
        <v>133</v>
      </c>
      <c r="C34" s="51">
        <v>614</v>
      </c>
      <c r="D34" s="129">
        <v>50</v>
      </c>
      <c r="E34" s="121" t="s">
        <v>800</v>
      </c>
      <c r="F34" s="129">
        <v>25</v>
      </c>
      <c r="G34" s="130">
        <v>12.5</v>
      </c>
      <c r="H34" s="129">
        <v>6.9</v>
      </c>
      <c r="I34" s="49" t="s">
        <v>550</v>
      </c>
      <c r="J34" s="49" t="s">
        <v>795</v>
      </c>
      <c r="K34" s="49" t="s">
        <v>794</v>
      </c>
      <c r="L34" s="128">
        <v>23547</v>
      </c>
      <c r="M34" s="51">
        <v>3</v>
      </c>
      <c r="N34" s="49" t="s">
        <v>746</v>
      </c>
      <c r="O34" s="49" t="s">
        <v>793</v>
      </c>
      <c r="P34" s="128">
        <v>23549</v>
      </c>
      <c r="Q34" s="49" t="s">
        <v>47</v>
      </c>
      <c r="R34" s="49" t="s">
        <v>26</v>
      </c>
      <c r="S34" s="35" t="s">
        <v>21</v>
      </c>
      <c r="T34" s="131" t="s">
        <v>47</v>
      </c>
    </row>
    <row r="35" spans="1:20" x14ac:dyDescent="0.25">
      <c r="A35" s="51">
        <v>1964</v>
      </c>
      <c r="B35" s="51">
        <v>122</v>
      </c>
      <c r="C35" s="51">
        <v>614</v>
      </c>
      <c r="D35" s="129" t="s">
        <v>799</v>
      </c>
      <c r="E35" s="121" t="s">
        <v>798</v>
      </c>
      <c r="F35" s="129">
        <v>28</v>
      </c>
      <c r="G35" s="130">
        <v>14</v>
      </c>
      <c r="H35" s="129">
        <v>8.3000000000000007</v>
      </c>
      <c r="I35" s="49" t="s">
        <v>550</v>
      </c>
      <c r="J35" s="49" t="s">
        <v>795</v>
      </c>
      <c r="K35" s="49" t="s">
        <v>794</v>
      </c>
      <c r="L35" s="128">
        <v>23547</v>
      </c>
      <c r="M35" s="51">
        <v>3</v>
      </c>
      <c r="N35" s="49" t="s">
        <v>746</v>
      </c>
      <c r="O35" s="49" t="s">
        <v>793</v>
      </c>
      <c r="P35" s="128">
        <v>23548</v>
      </c>
      <c r="Q35" s="49" t="s">
        <v>326</v>
      </c>
      <c r="R35" s="49" t="s">
        <v>26</v>
      </c>
      <c r="S35" s="35" t="s">
        <v>21</v>
      </c>
      <c r="T35" s="38" t="s">
        <v>326</v>
      </c>
    </row>
    <row r="36" spans="1:20" x14ac:dyDescent="0.25">
      <c r="A36" s="51">
        <v>1964</v>
      </c>
      <c r="B36" s="51">
        <v>132</v>
      </c>
      <c r="C36" s="51">
        <v>614</v>
      </c>
      <c r="D36" s="129" t="s">
        <v>797</v>
      </c>
      <c r="E36" s="121" t="s">
        <v>796</v>
      </c>
      <c r="F36" s="129">
        <v>24.8</v>
      </c>
      <c r="G36" s="130">
        <v>13.1</v>
      </c>
      <c r="H36" s="129">
        <v>7.5</v>
      </c>
      <c r="I36" s="49" t="s">
        <v>550</v>
      </c>
      <c r="J36" s="49" t="s">
        <v>795</v>
      </c>
      <c r="K36" s="49" t="s">
        <v>794</v>
      </c>
      <c r="L36" s="128">
        <v>23547</v>
      </c>
      <c r="M36" s="51">
        <v>3</v>
      </c>
      <c r="N36" s="49" t="s">
        <v>746</v>
      </c>
      <c r="O36" s="49" t="s">
        <v>793</v>
      </c>
      <c r="P36" s="128">
        <v>23549</v>
      </c>
      <c r="Q36" s="49" t="s">
        <v>47</v>
      </c>
      <c r="R36" s="49" t="s">
        <v>26</v>
      </c>
      <c r="S36" s="35" t="s">
        <v>535</v>
      </c>
      <c r="T36" s="38" t="s">
        <v>47</v>
      </c>
    </row>
    <row r="37" spans="1:20" x14ac:dyDescent="0.25">
      <c r="A37" s="51">
        <v>1964</v>
      </c>
      <c r="B37" s="51">
        <v>911</v>
      </c>
      <c r="C37" s="51">
        <v>614</v>
      </c>
      <c r="D37" s="51">
        <v>23</v>
      </c>
      <c r="E37" s="49" t="s">
        <v>16</v>
      </c>
      <c r="F37" s="51">
        <v>24.8</v>
      </c>
      <c r="G37" s="51">
        <v>12.6</v>
      </c>
      <c r="H37" s="51">
        <v>6.6</v>
      </c>
      <c r="I37" s="49" t="s">
        <v>49</v>
      </c>
      <c r="J37" s="49" t="s">
        <v>50</v>
      </c>
      <c r="K37" s="49" t="s">
        <v>16</v>
      </c>
      <c r="L37" s="115">
        <v>23618</v>
      </c>
      <c r="M37" s="51">
        <v>1</v>
      </c>
      <c r="N37" s="49" t="s">
        <v>792</v>
      </c>
      <c r="O37" s="49" t="s">
        <v>21</v>
      </c>
      <c r="P37" s="115">
        <v>23618</v>
      </c>
      <c r="Q37" s="49" t="s">
        <v>791</v>
      </c>
      <c r="R37" s="49" t="s">
        <v>26</v>
      </c>
      <c r="S37" s="35" t="s">
        <v>21</v>
      </c>
      <c r="T37" s="38" t="s">
        <v>325</v>
      </c>
    </row>
    <row r="38" spans="1:20" x14ac:dyDescent="0.25">
      <c r="A38" s="51">
        <v>1965</v>
      </c>
      <c r="B38" s="51">
        <v>495</v>
      </c>
      <c r="C38" s="51">
        <v>614</v>
      </c>
      <c r="D38" s="51">
        <v>34</v>
      </c>
      <c r="E38" s="49" t="s">
        <v>16</v>
      </c>
      <c r="F38" s="51">
        <v>22.3</v>
      </c>
      <c r="G38" s="51">
        <v>11.6</v>
      </c>
      <c r="H38" s="51">
        <v>5.8</v>
      </c>
      <c r="I38" s="49" t="s">
        <v>85</v>
      </c>
      <c r="J38" s="49" t="s">
        <v>86</v>
      </c>
      <c r="K38" s="49" t="s">
        <v>790</v>
      </c>
      <c r="L38" s="115">
        <v>23979</v>
      </c>
      <c r="M38" s="51">
        <v>4</v>
      </c>
      <c r="N38" s="49" t="s">
        <v>789</v>
      </c>
      <c r="O38" s="49" t="s">
        <v>21</v>
      </c>
      <c r="P38" s="115">
        <v>23979</v>
      </c>
      <c r="Q38" s="49" t="s">
        <v>788</v>
      </c>
      <c r="R38" s="49" t="s">
        <v>26</v>
      </c>
      <c r="S38" s="35" t="s">
        <v>21</v>
      </c>
      <c r="T38" s="38" t="s">
        <v>325</v>
      </c>
    </row>
    <row r="39" spans="1:20" x14ac:dyDescent="0.25">
      <c r="A39" s="51">
        <v>1965</v>
      </c>
      <c r="B39" s="51">
        <v>490</v>
      </c>
      <c r="C39" s="51">
        <v>614</v>
      </c>
      <c r="D39" s="51">
        <v>40</v>
      </c>
      <c r="E39" s="49" t="s">
        <v>16</v>
      </c>
      <c r="F39" s="51">
        <v>23</v>
      </c>
      <c r="G39" s="51">
        <v>13.5</v>
      </c>
      <c r="H39" s="51">
        <v>6.5</v>
      </c>
      <c r="I39" s="49" t="s">
        <v>85</v>
      </c>
      <c r="J39" s="49" t="s">
        <v>86</v>
      </c>
      <c r="K39" s="127" t="s">
        <v>762</v>
      </c>
      <c r="L39" s="115">
        <v>23979</v>
      </c>
      <c r="M39" s="51">
        <v>3</v>
      </c>
      <c r="N39" s="49" t="s">
        <v>787</v>
      </c>
      <c r="O39" s="49" t="s">
        <v>21</v>
      </c>
      <c r="P39" s="115">
        <v>23979</v>
      </c>
      <c r="Q39" s="49" t="s">
        <v>16</v>
      </c>
      <c r="R39" s="49" t="s">
        <v>26</v>
      </c>
      <c r="S39" s="35" t="s">
        <v>21</v>
      </c>
      <c r="T39" s="38" t="s">
        <v>325</v>
      </c>
    </row>
    <row r="40" spans="1:20" x14ac:dyDescent="0.25">
      <c r="A40" s="51">
        <v>1965</v>
      </c>
      <c r="B40" s="51">
        <v>507</v>
      </c>
      <c r="C40" s="51">
        <v>614</v>
      </c>
      <c r="D40" s="51">
        <v>36</v>
      </c>
      <c r="E40" s="49" t="s">
        <v>16</v>
      </c>
      <c r="F40" s="51">
        <v>24.8</v>
      </c>
      <c r="G40" s="51">
        <v>13.1</v>
      </c>
      <c r="H40" s="51">
        <v>6.8</v>
      </c>
      <c r="I40" s="49" t="s">
        <v>17</v>
      </c>
      <c r="J40" s="49" t="s">
        <v>74</v>
      </c>
      <c r="K40" s="49" t="s">
        <v>16</v>
      </c>
      <c r="L40" s="115">
        <v>23980</v>
      </c>
      <c r="M40" s="51">
        <v>1</v>
      </c>
      <c r="N40" s="49" t="s">
        <v>123</v>
      </c>
      <c r="O40" s="49" t="s">
        <v>21</v>
      </c>
      <c r="P40" s="115">
        <v>23980</v>
      </c>
      <c r="Q40" s="49" t="s">
        <v>76</v>
      </c>
      <c r="R40" s="49" t="s">
        <v>26</v>
      </c>
      <c r="S40" s="35" t="s">
        <v>21</v>
      </c>
      <c r="T40" s="38" t="s">
        <v>325</v>
      </c>
    </row>
    <row r="41" spans="1:20" x14ac:dyDescent="0.25">
      <c r="A41" s="51">
        <v>1963</v>
      </c>
      <c r="B41" s="51">
        <v>294</v>
      </c>
      <c r="C41" s="51">
        <v>614</v>
      </c>
      <c r="D41" s="51">
        <v>8</v>
      </c>
      <c r="E41" s="49" t="s">
        <v>16</v>
      </c>
      <c r="F41" s="51">
        <v>17.5</v>
      </c>
      <c r="G41" s="51">
        <v>9.8000000000000007</v>
      </c>
      <c r="H41" s="51">
        <v>5.2</v>
      </c>
      <c r="I41" s="49" t="s">
        <v>17</v>
      </c>
      <c r="J41" s="49" t="s">
        <v>18</v>
      </c>
      <c r="K41" s="49" t="s">
        <v>19</v>
      </c>
      <c r="L41" s="115">
        <v>23251</v>
      </c>
      <c r="M41" s="51">
        <v>1</v>
      </c>
      <c r="N41" s="49" t="s">
        <v>107</v>
      </c>
      <c r="O41" s="49" t="s">
        <v>21</v>
      </c>
      <c r="P41" s="115">
        <v>23251</v>
      </c>
      <c r="Q41" s="49" t="s">
        <v>316</v>
      </c>
      <c r="R41" s="49" t="s">
        <v>26</v>
      </c>
      <c r="S41" s="35" t="s">
        <v>21</v>
      </c>
      <c r="T41" s="38" t="s">
        <v>325</v>
      </c>
    </row>
    <row r="42" spans="1:20" x14ac:dyDescent="0.25">
      <c r="A42" s="51">
        <v>1963</v>
      </c>
      <c r="B42" s="51">
        <v>310</v>
      </c>
      <c r="C42" s="51">
        <v>614</v>
      </c>
      <c r="D42" s="51">
        <v>9</v>
      </c>
      <c r="E42" s="49" t="s">
        <v>16</v>
      </c>
      <c r="F42" s="51">
        <v>28</v>
      </c>
      <c r="G42" s="51">
        <v>14.3</v>
      </c>
      <c r="H42" s="51">
        <v>7.2</v>
      </c>
      <c r="I42" s="49" t="s">
        <v>17</v>
      </c>
      <c r="J42" s="49" t="s">
        <v>18</v>
      </c>
      <c r="K42" s="49" t="s">
        <v>19</v>
      </c>
      <c r="L42" s="115">
        <v>23252</v>
      </c>
      <c r="M42" s="51">
        <v>0</v>
      </c>
      <c r="N42" s="49" t="s">
        <v>20</v>
      </c>
      <c r="O42" s="49" t="s">
        <v>21</v>
      </c>
      <c r="P42" s="115">
        <v>23252</v>
      </c>
      <c r="Q42" s="49" t="s">
        <v>786</v>
      </c>
      <c r="R42" s="49" t="s">
        <v>785</v>
      </c>
      <c r="S42" s="35" t="s">
        <v>21</v>
      </c>
      <c r="T42" s="38" t="s">
        <v>325</v>
      </c>
    </row>
    <row r="43" spans="1:20" x14ac:dyDescent="0.25">
      <c r="A43" s="51">
        <v>1965</v>
      </c>
      <c r="B43" s="51">
        <v>472</v>
      </c>
      <c r="C43" s="51">
        <v>614</v>
      </c>
      <c r="D43" s="51">
        <v>32</v>
      </c>
      <c r="E43" s="49" t="s">
        <v>16</v>
      </c>
      <c r="F43" s="51">
        <v>26.8</v>
      </c>
      <c r="G43" s="51">
        <v>15.5</v>
      </c>
      <c r="H43" s="51">
        <v>7.2</v>
      </c>
      <c r="I43" s="49" t="s">
        <v>530</v>
      </c>
      <c r="J43" s="49" t="s">
        <v>529</v>
      </c>
      <c r="K43" s="49" t="s">
        <v>16</v>
      </c>
      <c r="L43" s="115">
        <v>23979</v>
      </c>
      <c r="M43" s="51">
        <v>1</v>
      </c>
      <c r="N43" s="49" t="s">
        <v>784</v>
      </c>
      <c r="O43" s="49" t="s">
        <v>21</v>
      </c>
      <c r="P43" s="115">
        <v>23979</v>
      </c>
      <c r="Q43" s="49" t="s">
        <v>532</v>
      </c>
      <c r="R43" s="49" t="s">
        <v>781</v>
      </c>
      <c r="S43" s="35" t="s">
        <v>21</v>
      </c>
      <c r="T43" s="38" t="s">
        <v>325</v>
      </c>
    </row>
    <row r="44" spans="1:20" x14ac:dyDescent="0.25">
      <c r="A44" s="51">
        <v>1965</v>
      </c>
      <c r="B44" s="51">
        <v>473</v>
      </c>
      <c r="C44" s="51">
        <v>614</v>
      </c>
      <c r="D44" s="51">
        <v>33</v>
      </c>
      <c r="E44" s="49" t="s">
        <v>16</v>
      </c>
      <c r="F44" s="51">
        <v>27.6</v>
      </c>
      <c r="G44" s="51">
        <v>15.3</v>
      </c>
      <c r="H44" s="51">
        <v>7.8</v>
      </c>
      <c r="I44" s="49" t="s">
        <v>530</v>
      </c>
      <c r="J44" s="49" t="s">
        <v>529</v>
      </c>
      <c r="K44" s="49" t="s">
        <v>16</v>
      </c>
      <c r="L44" s="115">
        <v>23979</v>
      </c>
      <c r="M44" s="51">
        <v>1</v>
      </c>
      <c r="N44" s="49" t="s">
        <v>783</v>
      </c>
      <c r="O44" s="49" t="s">
        <v>21</v>
      </c>
      <c r="P44" s="115">
        <v>23979</v>
      </c>
      <c r="Q44" s="49" t="s">
        <v>782</v>
      </c>
      <c r="R44" s="49" t="s">
        <v>781</v>
      </c>
      <c r="S44" s="35" t="s">
        <v>21</v>
      </c>
      <c r="T44" s="38" t="s">
        <v>325</v>
      </c>
    </row>
    <row r="45" spans="1:20" x14ac:dyDescent="0.25">
      <c r="A45" s="51">
        <v>1965</v>
      </c>
      <c r="B45" s="51">
        <v>436</v>
      </c>
      <c r="C45" s="51">
        <v>614</v>
      </c>
      <c r="D45" s="51">
        <v>37</v>
      </c>
      <c r="E45" s="49" t="s">
        <v>16</v>
      </c>
      <c r="F45" s="51">
        <v>20.2</v>
      </c>
      <c r="G45" s="51">
        <v>10.7</v>
      </c>
      <c r="H45" s="51">
        <v>5.2</v>
      </c>
      <c r="I45" s="49" t="s">
        <v>530</v>
      </c>
      <c r="J45" s="49" t="s">
        <v>778</v>
      </c>
      <c r="K45" s="49" t="s">
        <v>777</v>
      </c>
      <c r="L45" s="115">
        <v>23976</v>
      </c>
      <c r="M45" s="51">
        <v>0</v>
      </c>
      <c r="N45" s="49" t="s">
        <v>780</v>
      </c>
      <c r="O45" s="49" t="s">
        <v>21</v>
      </c>
      <c r="P45" s="115">
        <v>23976</v>
      </c>
      <c r="Q45" s="49" t="s">
        <v>16</v>
      </c>
      <c r="R45" s="49" t="s">
        <v>775</v>
      </c>
      <c r="S45" s="35" t="s">
        <v>21</v>
      </c>
      <c r="T45" s="38" t="s">
        <v>325</v>
      </c>
    </row>
    <row r="46" spans="1:20" x14ac:dyDescent="0.25">
      <c r="A46" s="51">
        <v>1965</v>
      </c>
      <c r="B46" s="51">
        <v>437</v>
      </c>
      <c r="C46" s="51">
        <v>614</v>
      </c>
      <c r="D46" s="51">
        <v>38</v>
      </c>
      <c r="E46" s="49" t="s">
        <v>16</v>
      </c>
      <c r="F46" s="51">
        <v>20.2</v>
      </c>
      <c r="G46" s="51">
        <v>10.1</v>
      </c>
      <c r="H46" s="51">
        <v>5.4</v>
      </c>
      <c r="I46" s="49" t="s">
        <v>530</v>
      </c>
      <c r="J46" s="49" t="s">
        <v>778</v>
      </c>
      <c r="K46" s="49" t="s">
        <v>777</v>
      </c>
      <c r="L46" s="115">
        <v>23976</v>
      </c>
      <c r="M46" s="51">
        <v>0</v>
      </c>
      <c r="N46" s="49" t="s">
        <v>779</v>
      </c>
      <c r="O46" s="49" t="s">
        <v>21</v>
      </c>
      <c r="P46" s="115">
        <v>23976</v>
      </c>
      <c r="Q46" s="49" t="s">
        <v>16</v>
      </c>
      <c r="R46" s="49" t="s">
        <v>775</v>
      </c>
      <c r="S46" s="35" t="s">
        <v>21</v>
      </c>
      <c r="T46" s="38" t="s">
        <v>325</v>
      </c>
    </row>
    <row r="47" spans="1:20" x14ac:dyDescent="0.25">
      <c r="A47" s="51">
        <v>1965</v>
      </c>
      <c r="B47" s="51">
        <v>438</v>
      </c>
      <c r="C47" s="51">
        <v>614</v>
      </c>
      <c r="D47" s="51">
        <v>39</v>
      </c>
      <c r="E47" s="49" t="s">
        <v>16</v>
      </c>
      <c r="F47" s="51">
        <v>20.2</v>
      </c>
      <c r="G47" s="51">
        <v>10.3</v>
      </c>
      <c r="H47" s="51">
        <v>5.4</v>
      </c>
      <c r="I47" s="49" t="s">
        <v>530</v>
      </c>
      <c r="J47" s="49" t="s">
        <v>778</v>
      </c>
      <c r="K47" s="49" t="s">
        <v>777</v>
      </c>
      <c r="L47" s="115">
        <v>23976</v>
      </c>
      <c r="M47" s="51">
        <v>0</v>
      </c>
      <c r="N47" s="49" t="s">
        <v>776</v>
      </c>
      <c r="O47" s="49" t="s">
        <v>21</v>
      </c>
      <c r="P47" s="115">
        <v>23976</v>
      </c>
      <c r="Q47" s="49" t="s">
        <v>16</v>
      </c>
      <c r="R47" s="49" t="s">
        <v>775</v>
      </c>
      <c r="S47" s="35" t="s">
        <v>21</v>
      </c>
      <c r="T47" s="38" t="s">
        <v>325</v>
      </c>
    </row>
    <row r="48" spans="1:20" x14ac:dyDescent="0.25">
      <c r="A48" s="51">
        <v>1965</v>
      </c>
      <c r="B48" s="51">
        <v>536</v>
      </c>
      <c r="C48" s="51">
        <v>614</v>
      </c>
      <c r="D48" s="51">
        <v>41</v>
      </c>
      <c r="E48" s="49" t="s">
        <v>16</v>
      </c>
      <c r="F48" s="51">
        <v>29.6</v>
      </c>
      <c r="G48" s="51">
        <v>14.9</v>
      </c>
      <c r="H48" s="51">
        <v>7.3</v>
      </c>
      <c r="I48" s="49" t="s">
        <v>774</v>
      </c>
      <c r="J48" s="49" t="s">
        <v>773</v>
      </c>
      <c r="K48" s="49" t="s">
        <v>772</v>
      </c>
      <c r="L48" s="115">
        <v>23981</v>
      </c>
      <c r="M48" s="51">
        <v>0</v>
      </c>
      <c r="N48" s="49" t="s">
        <v>771</v>
      </c>
      <c r="O48" s="49" t="s">
        <v>21</v>
      </c>
      <c r="P48" s="115">
        <v>23981</v>
      </c>
      <c r="Q48" s="49" t="s">
        <v>316</v>
      </c>
      <c r="R48" s="49" t="s">
        <v>770</v>
      </c>
      <c r="S48" s="35" t="s">
        <v>21</v>
      </c>
      <c r="T48" s="38" t="s">
        <v>325</v>
      </c>
    </row>
    <row r="49" spans="1:35" x14ac:dyDescent="0.25">
      <c r="A49" s="39">
        <v>1965</v>
      </c>
      <c r="B49" s="39">
        <v>537</v>
      </c>
      <c r="C49" s="39">
        <v>614</v>
      </c>
      <c r="D49" s="39">
        <v>42</v>
      </c>
      <c r="E49" s="38" t="s">
        <v>16</v>
      </c>
      <c r="F49" s="39">
        <v>29.6</v>
      </c>
      <c r="G49" s="39">
        <v>14.5</v>
      </c>
      <c r="H49" s="39">
        <v>7.6</v>
      </c>
      <c r="I49" s="38" t="s">
        <v>774</v>
      </c>
      <c r="J49" s="38" t="s">
        <v>773</v>
      </c>
      <c r="K49" s="38" t="s">
        <v>772</v>
      </c>
      <c r="L49" s="126">
        <v>23981</v>
      </c>
      <c r="M49" s="39">
        <v>0</v>
      </c>
      <c r="N49" s="38" t="s">
        <v>771</v>
      </c>
      <c r="O49" s="38" t="s">
        <v>21</v>
      </c>
      <c r="P49" s="126">
        <v>23981</v>
      </c>
      <c r="Q49" s="38" t="s">
        <v>316</v>
      </c>
      <c r="R49" s="38" t="s">
        <v>770</v>
      </c>
      <c r="S49" s="35" t="s">
        <v>21</v>
      </c>
      <c r="T49" s="38" t="s">
        <v>325</v>
      </c>
    </row>
    <row r="50" spans="1:35" x14ac:dyDescent="0.25">
      <c r="A50" s="51">
        <v>1965</v>
      </c>
      <c r="B50" s="51">
        <v>500</v>
      </c>
      <c r="C50" s="51">
        <v>614</v>
      </c>
      <c r="D50" s="51">
        <v>35</v>
      </c>
      <c r="E50" s="49" t="s">
        <v>16</v>
      </c>
      <c r="F50" s="51">
        <v>24.5</v>
      </c>
      <c r="G50" s="51">
        <v>13.1</v>
      </c>
      <c r="H50" s="51">
        <v>6.9</v>
      </c>
      <c r="I50" s="49" t="s">
        <v>442</v>
      </c>
      <c r="J50" s="49" t="s">
        <v>441</v>
      </c>
      <c r="K50" s="49" t="s">
        <v>16</v>
      </c>
      <c r="L50" s="115">
        <v>23979</v>
      </c>
      <c r="M50" s="51">
        <v>0</v>
      </c>
      <c r="N50" s="49" t="s">
        <v>769</v>
      </c>
      <c r="O50" s="49" t="s">
        <v>21</v>
      </c>
      <c r="P50" s="115">
        <v>23979</v>
      </c>
      <c r="Q50" s="49" t="s">
        <v>460</v>
      </c>
      <c r="R50" s="49" t="s">
        <v>768</v>
      </c>
      <c r="S50" s="35" t="s">
        <v>21</v>
      </c>
      <c r="T50" s="38" t="s">
        <v>325</v>
      </c>
    </row>
    <row r="51" spans="1:35" s="116" customFormat="1" x14ac:dyDescent="0.25">
      <c r="A51" s="122">
        <v>1964</v>
      </c>
      <c r="B51" s="122">
        <v>427</v>
      </c>
      <c r="C51" s="124">
        <v>614</v>
      </c>
      <c r="D51" s="124">
        <v>51</v>
      </c>
      <c r="E51" s="121" t="s">
        <v>767</v>
      </c>
      <c r="F51" s="124">
        <v>23.5</v>
      </c>
      <c r="G51" s="124">
        <v>12.4</v>
      </c>
      <c r="H51" s="124">
        <v>7.1</v>
      </c>
      <c r="I51" s="119" t="s">
        <v>301</v>
      </c>
      <c r="J51" s="119" t="s">
        <v>542</v>
      </c>
      <c r="K51" s="119" t="s">
        <v>766</v>
      </c>
      <c r="L51" s="120">
        <v>23585</v>
      </c>
      <c r="M51" s="122">
        <v>1</v>
      </c>
      <c r="N51" s="121" t="s">
        <v>765</v>
      </c>
      <c r="O51" s="121"/>
      <c r="P51" s="125">
        <v>23585</v>
      </c>
      <c r="Q51" s="121" t="s">
        <v>764</v>
      </c>
      <c r="R51" s="121" t="s">
        <v>26</v>
      </c>
      <c r="S51" s="118" t="s">
        <v>21</v>
      </c>
      <c r="T51" s="117" t="s">
        <v>325</v>
      </c>
    </row>
    <row r="52" spans="1:35" s="116" customFormat="1" ht="15" customHeight="1" x14ac:dyDescent="0.25">
      <c r="A52" s="122">
        <v>1964</v>
      </c>
      <c r="B52" s="122">
        <v>891</v>
      </c>
      <c r="C52" s="123">
        <v>614</v>
      </c>
      <c r="D52" s="124">
        <v>52</v>
      </c>
      <c r="E52" s="121" t="s">
        <v>763</v>
      </c>
      <c r="F52" s="123">
        <v>23</v>
      </c>
      <c r="G52" s="123">
        <v>13.7</v>
      </c>
      <c r="H52" s="123">
        <v>6.8</v>
      </c>
      <c r="I52" s="119" t="s">
        <v>85</v>
      </c>
      <c r="J52" s="119" t="s">
        <v>86</v>
      </c>
      <c r="K52" s="119" t="s">
        <v>762</v>
      </c>
      <c r="L52" s="120">
        <v>23979</v>
      </c>
      <c r="M52" s="122">
        <v>3</v>
      </c>
      <c r="N52" s="121" t="s">
        <v>761</v>
      </c>
      <c r="O52" s="121" t="s">
        <v>21</v>
      </c>
      <c r="P52" s="120">
        <v>23979</v>
      </c>
      <c r="Q52" s="119" t="s">
        <v>760</v>
      </c>
      <c r="R52" s="119" t="s">
        <v>26</v>
      </c>
      <c r="S52" s="118" t="s">
        <v>21</v>
      </c>
      <c r="T52" s="117" t="s">
        <v>325</v>
      </c>
    </row>
    <row r="53" spans="1:35" x14ac:dyDescent="0.25">
      <c r="A53" s="51">
        <v>1960</v>
      </c>
      <c r="B53" s="51">
        <v>221</v>
      </c>
      <c r="C53" s="51">
        <v>614</v>
      </c>
      <c r="D53" s="51">
        <v>1</v>
      </c>
      <c r="E53" s="49" t="s">
        <v>27</v>
      </c>
      <c r="F53" s="51">
        <v>24.5</v>
      </c>
      <c r="G53" s="51">
        <v>13.3</v>
      </c>
      <c r="H53" s="51">
        <v>7</v>
      </c>
      <c r="I53" s="49" t="s">
        <v>301</v>
      </c>
      <c r="J53" s="49" t="s">
        <v>759</v>
      </c>
      <c r="K53" s="49" t="s">
        <v>758</v>
      </c>
      <c r="L53" s="115">
        <v>22204</v>
      </c>
      <c r="M53" s="51">
        <v>1</v>
      </c>
      <c r="N53" s="49" t="s">
        <v>757</v>
      </c>
      <c r="O53" s="49" t="s">
        <v>21</v>
      </c>
      <c r="P53" s="115">
        <v>22214</v>
      </c>
      <c r="Q53" s="49" t="s">
        <v>756</v>
      </c>
      <c r="R53" s="49" t="s">
        <v>755</v>
      </c>
      <c r="S53" s="35" t="s">
        <v>21</v>
      </c>
      <c r="T53" s="38" t="s">
        <v>47</v>
      </c>
    </row>
    <row r="54" spans="1:35" x14ac:dyDescent="0.25">
      <c r="A54" s="51">
        <v>1960</v>
      </c>
      <c r="B54" s="51">
        <v>222</v>
      </c>
      <c r="C54" s="51">
        <v>614</v>
      </c>
      <c r="D54" s="51">
        <v>1</v>
      </c>
      <c r="E54" s="49" t="s">
        <v>30</v>
      </c>
      <c r="F54" s="51">
        <v>25.5</v>
      </c>
      <c r="G54" s="51">
        <v>13.5</v>
      </c>
      <c r="H54" s="51">
        <v>7.1</v>
      </c>
      <c r="I54" s="49" t="s">
        <v>301</v>
      </c>
      <c r="J54" s="49" t="s">
        <v>759</v>
      </c>
      <c r="K54" s="49" t="s">
        <v>758</v>
      </c>
      <c r="L54" s="115">
        <v>22204</v>
      </c>
      <c r="M54" s="51">
        <v>1</v>
      </c>
      <c r="N54" s="49" t="s">
        <v>757</v>
      </c>
      <c r="O54" s="49" t="s">
        <v>21</v>
      </c>
      <c r="P54" s="115">
        <v>22214</v>
      </c>
      <c r="Q54" s="49" t="s">
        <v>756</v>
      </c>
      <c r="R54" s="49" t="s">
        <v>755</v>
      </c>
      <c r="S54" s="35" t="s">
        <v>21</v>
      </c>
      <c r="T54" s="38" t="s">
        <v>47</v>
      </c>
    </row>
    <row r="55" spans="1:35" x14ac:dyDescent="0.25">
      <c r="A55" s="51">
        <v>1960</v>
      </c>
      <c r="B55" s="51">
        <v>223</v>
      </c>
      <c r="C55" s="51">
        <v>614</v>
      </c>
      <c r="D55" s="51">
        <v>1</v>
      </c>
      <c r="E55" s="49" t="s">
        <v>543</v>
      </c>
      <c r="F55" s="51">
        <v>24.7</v>
      </c>
      <c r="G55" s="51">
        <v>13.5</v>
      </c>
      <c r="H55" s="51">
        <v>7.3</v>
      </c>
      <c r="I55" s="49" t="s">
        <v>301</v>
      </c>
      <c r="J55" s="49" t="s">
        <v>759</v>
      </c>
      <c r="K55" s="49" t="s">
        <v>758</v>
      </c>
      <c r="L55" s="115">
        <v>22204</v>
      </c>
      <c r="M55" s="51">
        <v>1</v>
      </c>
      <c r="N55" s="49" t="s">
        <v>757</v>
      </c>
      <c r="O55" s="49" t="s">
        <v>21</v>
      </c>
      <c r="P55" s="115">
        <v>22216</v>
      </c>
      <c r="Q55" s="49" t="s">
        <v>756</v>
      </c>
      <c r="R55" s="49" t="s">
        <v>755</v>
      </c>
      <c r="S55" s="35" t="s">
        <v>21</v>
      </c>
      <c r="T55" s="38" t="s">
        <v>47</v>
      </c>
    </row>
    <row r="56" spans="1:35" x14ac:dyDescent="0.25">
      <c r="A56" s="51">
        <v>1963</v>
      </c>
      <c r="B56" s="51">
        <v>349</v>
      </c>
      <c r="C56" s="51">
        <v>614</v>
      </c>
      <c r="D56" s="51">
        <v>11</v>
      </c>
      <c r="E56" s="49" t="s">
        <v>16</v>
      </c>
      <c r="F56" s="51">
        <v>25.2</v>
      </c>
      <c r="G56" s="51">
        <v>14</v>
      </c>
      <c r="H56" s="51">
        <v>6.6</v>
      </c>
      <c r="I56" s="49" t="s">
        <v>17</v>
      </c>
      <c r="J56" s="49" t="s">
        <v>28</v>
      </c>
      <c r="K56" s="49" t="s">
        <v>16</v>
      </c>
      <c r="L56" s="115">
        <v>23251</v>
      </c>
      <c r="M56" s="51">
        <v>2</v>
      </c>
      <c r="N56" s="49" t="s">
        <v>754</v>
      </c>
      <c r="O56" s="49" t="s">
        <v>21</v>
      </c>
      <c r="P56" s="115">
        <v>23257</v>
      </c>
      <c r="Q56" s="49" t="s">
        <v>334</v>
      </c>
      <c r="R56" s="49" t="s">
        <v>48</v>
      </c>
      <c r="S56" s="35" t="s">
        <v>21</v>
      </c>
      <c r="T56" s="38" t="s">
        <v>47</v>
      </c>
    </row>
    <row r="57" spans="1:35" x14ac:dyDescent="0.25">
      <c r="A57" s="51">
        <v>1963</v>
      </c>
      <c r="B57" s="51">
        <v>360</v>
      </c>
      <c r="C57" s="51">
        <v>614</v>
      </c>
      <c r="D57" s="51">
        <v>10</v>
      </c>
      <c r="E57" s="49" t="s">
        <v>30</v>
      </c>
      <c r="F57" s="51">
        <v>25.2</v>
      </c>
      <c r="G57" s="51">
        <v>13.9</v>
      </c>
      <c r="H57" s="51">
        <v>7.3</v>
      </c>
      <c r="I57" s="49" t="s">
        <v>17</v>
      </c>
      <c r="J57" s="49" t="s">
        <v>18</v>
      </c>
      <c r="K57" s="49" t="s">
        <v>16</v>
      </c>
      <c r="L57" s="115">
        <v>23251</v>
      </c>
      <c r="M57" s="51">
        <v>1</v>
      </c>
      <c r="N57" s="49" t="s">
        <v>753</v>
      </c>
      <c r="O57" s="49" t="s">
        <v>21</v>
      </c>
      <c r="P57" s="115">
        <v>23258</v>
      </c>
      <c r="Q57" s="49" t="s">
        <v>334</v>
      </c>
      <c r="R57" s="49" t="s">
        <v>48</v>
      </c>
      <c r="S57" s="35" t="s">
        <v>21</v>
      </c>
      <c r="T57" s="38" t="s">
        <v>47</v>
      </c>
    </row>
    <row r="58" spans="1:35" x14ac:dyDescent="0.25">
      <c r="A58" s="51">
        <v>1963</v>
      </c>
      <c r="B58" s="51">
        <v>307</v>
      </c>
      <c r="C58" s="51">
        <v>614</v>
      </c>
      <c r="D58" s="51">
        <v>10</v>
      </c>
      <c r="E58" s="49" t="s">
        <v>27</v>
      </c>
      <c r="F58" s="51">
        <v>23.6</v>
      </c>
      <c r="G58" s="51">
        <v>12.6</v>
      </c>
      <c r="H58" s="51">
        <v>6.5</v>
      </c>
      <c r="I58" s="49" t="s">
        <v>17</v>
      </c>
      <c r="J58" s="49" t="s">
        <v>18</v>
      </c>
      <c r="K58" s="49" t="s">
        <v>16</v>
      </c>
      <c r="L58" s="115">
        <v>23251</v>
      </c>
      <c r="M58" s="51">
        <v>1</v>
      </c>
      <c r="N58" s="49" t="s">
        <v>753</v>
      </c>
      <c r="O58" s="49" t="s">
        <v>21</v>
      </c>
      <c r="P58" s="115">
        <v>23252</v>
      </c>
      <c r="Q58" s="49" t="s">
        <v>25</v>
      </c>
      <c r="R58" s="49" t="s">
        <v>26</v>
      </c>
      <c r="S58" s="35" t="s">
        <v>21</v>
      </c>
      <c r="T58" s="38" t="s">
        <v>326</v>
      </c>
    </row>
    <row r="59" spans="1:35" s="106" customFormat="1" x14ac:dyDescent="0.25">
      <c r="A59" s="106">
        <v>2011</v>
      </c>
      <c r="B59" s="106" t="s">
        <v>752</v>
      </c>
      <c r="C59" s="106">
        <v>631</v>
      </c>
      <c r="D59" s="106" t="s">
        <v>749</v>
      </c>
      <c r="E59" s="106" t="s">
        <v>27</v>
      </c>
      <c r="F59" s="106">
        <v>22</v>
      </c>
      <c r="G59" s="109">
        <v>10.291595197255575</v>
      </c>
      <c r="H59" s="106">
        <v>6.3440000000000003</v>
      </c>
      <c r="I59" s="106" t="s">
        <v>550</v>
      </c>
      <c r="J59" s="106" t="s">
        <v>748</v>
      </c>
      <c r="K59" s="106" t="s">
        <v>747</v>
      </c>
      <c r="L59" s="114">
        <v>40747</v>
      </c>
      <c r="N59" s="106" t="s">
        <v>746</v>
      </c>
      <c r="O59" s="113" t="s">
        <v>745</v>
      </c>
      <c r="P59" s="89">
        <v>40752.259722222225</v>
      </c>
      <c r="Q59" s="112" t="s">
        <v>334</v>
      </c>
      <c r="R59" s="111" t="s">
        <v>321</v>
      </c>
      <c r="S59" s="110" t="s">
        <v>320</v>
      </c>
      <c r="AD59" s="109"/>
      <c r="AG59" s="108"/>
      <c r="AH59" s="107"/>
      <c r="AI59" s="107"/>
    </row>
    <row r="60" spans="1:35" s="106" customFormat="1" x14ac:dyDescent="0.25">
      <c r="A60" s="106">
        <v>2011</v>
      </c>
      <c r="B60" s="106" t="s">
        <v>751</v>
      </c>
      <c r="C60" s="106">
        <v>631</v>
      </c>
      <c r="D60" s="106" t="s">
        <v>749</v>
      </c>
      <c r="E60" s="106" t="s">
        <v>30</v>
      </c>
      <c r="F60" s="106">
        <v>22.1</v>
      </c>
      <c r="G60" s="109">
        <v>10.197144799456151</v>
      </c>
      <c r="H60" s="106">
        <v>6.351</v>
      </c>
      <c r="I60" s="106" t="s">
        <v>550</v>
      </c>
      <c r="J60" s="106" t="s">
        <v>748</v>
      </c>
      <c r="K60" s="106" t="s">
        <v>747</v>
      </c>
      <c r="L60" s="114">
        <v>40747</v>
      </c>
      <c r="N60" s="106" t="s">
        <v>746</v>
      </c>
      <c r="O60" s="113" t="s">
        <v>745</v>
      </c>
      <c r="P60" s="89">
        <v>40752.28402777778</v>
      </c>
      <c r="Q60" s="112" t="s">
        <v>334</v>
      </c>
      <c r="R60" s="111" t="s">
        <v>321</v>
      </c>
      <c r="S60" s="110" t="s">
        <v>320</v>
      </c>
      <c r="AD60" s="109"/>
      <c r="AG60" s="108"/>
      <c r="AH60" s="107"/>
      <c r="AI60" s="107"/>
    </row>
    <row r="61" spans="1:35" s="106" customFormat="1" x14ac:dyDescent="0.25">
      <c r="A61" s="106">
        <v>2011</v>
      </c>
      <c r="B61" s="106" t="s">
        <v>750</v>
      </c>
      <c r="C61" s="106">
        <v>631</v>
      </c>
      <c r="D61" s="106" t="s">
        <v>749</v>
      </c>
      <c r="E61" s="106" t="s">
        <v>543</v>
      </c>
      <c r="F61" s="106">
        <v>22.2</v>
      </c>
      <c r="G61" s="109">
        <v>10.051781906792568</v>
      </c>
      <c r="H61" s="106">
        <v>6.3220000000000001</v>
      </c>
      <c r="I61" s="106" t="s">
        <v>550</v>
      </c>
      <c r="J61" s="106" t="s">
        <v>748</v>
      </c>
      <c r="K61" s="106" t="s">
        <v>747</v>
      </c>
      <c r="L61" s="114">
        <v>40747</v>
      </c>
      <c r="N61" s="106" t="s">
        <v>746</v>
      </c>
      <c r="O61" s="113" t="s">
        <v>745</v>
      </c>
      <c r="P61" s="89">
        <v>40753.242361111108</v>
      </c>
      <c r="Q61" s="112" t="s">
        <v>334</v>
      </c>
      <c r="R61" s="111" t="s">
        <v>321</v>
      </c>
      <c r="S61" s="110" t="s">
        <v>320</v>
      </c>
      <c r="AD61" s="109"/>
      <c r="AG61" s="108"/>
      <c r="AH61" s="107"/>
      <c r="AI61" s="107"/>
    </row>
    <row r="62" spans="1:35" x14ac:dyDescent="0.25">
      <c r="A62" s="52">
        <v>1995</v>
      </c>
      <c r="B62" s="63" t="s">
        <v>744</v>
      </c>
      <c r="C62" s="51">
        <v>614</v>
      </c>
      <c r="F62" s="63">
        <v>20</v>
      </c>
      <c r="G62" s="63">
        <v>11.24</v>
      </c>
      <c r="H62" s="63">
        <v>6.91</v>
      </c>
      <c r="I62" s="35" t="s">
        <v>85</v>
      </c>
      <c r="J62" s="35" t="s">
        <v>492</v>
      </c>
      <c r="K62" s="63" t="s">
        <v>687</v>
      </c>
      <c r="L62" s="79" t="s">
        <v>358</v>
      </c>
      <c r="P62" s="89">
        <v>34994</v>
      </c>
      <c r="R62" s="63" t="s">
        <v>322</v>
      </c>
      <c r="S62" s="35" t="s">
        <v>320</v>
      </c>
    </row>
    <row r="63" spans="1:35" x14ac:dyDescent="0.25">
      <c r="A63" s="52">
        <v>1995</v>
      </c>
      <c r="B63" s="63" t="s">
        <v>743</v>
      </c>
      <c r="C63" s="51">
        <v>614</v>
      </c>
      <c r="F63" s="63">
        <v>20</v>
      </c>
      <c r="G63" s="63">
        <v>11.67</v>
      </c>
      <c r="H63" s="63">
        <v>6.33</v>
      </c>
      <c r="I63" s="35" t="s">
        <v>85</v>
      </c>
      <c r="J63" s="35" t="s">
        <v>492</v>
      </c>
      <c r="K63" s="63" t="s">
        <v>687</v>
      </c>
      <c r="L63" s="79" t="s">
        <v>358</v>
      </c>
      <c r="P63" s="89">
        <v>34994</v>
      </c>
      <c r="R63" s="63" t="s">
        <v>322</v>
      </c>
      <c r="S63" s="35" t="s">
        <v>320</v>
      </c>
    </row>
    <row r="64" spans="1:35" x14ac:dyDescent="0.25">
      <c r="A64" s="52">
        <v>1995</v>
      </c>
      <c r="B64" s="63" t="s">
        <v>742</v>
      </c>
      <c r="C64" s="51">
        <v>614</v>
      </c>
      <c r="F64" s="63">
        <v>20</v>
      </c>
      <c r="G64" s="63">
        <v>9.1300000000000008</v>
      </c>
      <c r="H64" s="63">
        <v>6.01</v>
      </c>
      <c r="I64" s="35" t="s">
        <v>85</v>
      </c>
      <c r="J64" s="35" t="s">
        <v>492</v>
      </c>
      <c r="K64" s="63" t="s">
        <v>712</v>
      </c>
      <c r="L64" s="79" t="s">
        <v>358</v>
      </c>
      <c r="P64" s="89">
        <v>34994</v>
      </c>
      <c r="R64" s="63" t="s">
        <v>322</v>
      </c>
      <c r="S64" s="35" t="s">
        <v>320</v>
      </c>
    </row>
    <row r="65" spans="1:19" x14ac:dyDescent="0.25">
      <c r="A65" s="52">
        <v>1996</v>
      </c>
      <c r="B65" s="63" t="s">
        <v>741</v>
      </c>
      <c r="C65" s="51">
        <v>614</v>
      </c>
      <c r="F65" s="63">
        <v>27</v>
      </c>
      <c r="G65" s="63">
        <v>14.5</v>
      </c>
      <c r="H65" s="63">
        <v>7.76</v>
      </c>
      <c r="I65" s="35" t="s">
        <v>129</v>
      </c>
      <c r="J65" s="35" t="s">
        <v>300</v>
      </c>
      <c r="K65" s="63" t="s">
        <v>437</v>
      </c>
      <c r="L65" s="79" t="s">
        <v>358</v>
      </c>
      <c r="P65" s="89">
        <v>35309</v>
      </c>
      <c r="R65" s="63" t="s">
        <v>322</v>
      </c>
      <c r="S65" s="35" t="s">
        <v>320</v>
      </c>
    </row>
    <row r="66" spans="1:19" x14ac:dyDescent="0.25">
      <c r="A66" s="52">
        <v>2000</v>
      </c>
      <c r="B66" s="63" t="s">
        <v>740</v>
      </c>
      <c r="C66" s="51">
        <v>614</v>
      </c>
      <c r="F66" s="63">
        <v>19.75</v>
      </c>
      <c r="G66" s="63">
        <v>9.48</v>
      </c>
      <c r="H66" s="63">
        <v>5.47</v>
      </c>
      <c r="I66" s="35" t="s">
        <v>129</v>
      </c>
      <c r="J66" s="35" t="s">
        <v>300</v>
      </c>
      <c r="K66" s="63" t="s">
        <v>576</v>
      </c>
      <c r="L66" s="79" t="s">
        <v>358</v>
      </c>
      <c r="P66" s="89">
        <v>36821</v>
      </c>
      <c r="R66" s="63" t="s">
        <v>322</v>
      </c>
      <c r="S66" s="35" t="s">
        <v>320</v>
      </c>
    </row>
    <row r="67" spans="1:19" x14ac:dyDescent="0.25">
      <c r="A67" s="52">
        <v>2009</v>
      </c>
      <c r="B67" s="63" t="s">
        <v>739</v>
      </c>
      <c r="C67" s="51">
        <v>614</v>
      </c>
      <c r="G67" s="63">
        <v>10.9</v>
      </c>
      <c r="H67" s="63">
        <v>5.8049999999999997</v>
      </c>
      <c r="I67" s="35" t="s">
        <v>85</v>
      </c>
      <c r="J67" s="35" t="s">
        <v>492</v>
      </c>
      <c r="K67" s="63" t="s">
        <v>623</v>
      </c>
      <c r="L67" s="79" t="s">
        <v>358</v>
      </c>
      <c r="P67" s="89">
        <v>40062.320138888892</v>
      </c>
      <c r="R67" s="63" t="s">
        <v>322</v>
      </c>
      <c r="S67" s="35" t="s">
        <v>320</v>
      </c>
    </row>
    <row r="68" spans="1:19" x14ac:dyDescent="0.25">
      <c r="A68" s="52">
        <v>2009</v>
      </c>
      <c r="B68" s="63" t="s">
        <v>199</v>
      </c>
      <c r="C68" s="51">
        <v>614</v>
      </c>
      <c r="F68" s="63">
        <v>21.5</v>
      </c>
      <c r="G68" s="63">
        <v>11.4</v>
      </c>
      <c r="H68" s="63">
        <v>5.5069999999999997</v>
      </c>
      <c r="I68" s="35" t="s">
        <v>306</v>
      </c>
      <c r="J68" s="35" t="s">
        <v>307</v>
      </c>
      <c r="K68" s="63" t="s">
        <v>283</v>
      </c>
      <c r="L68" s="79" t="s">
        <v>358</v>
      </c>
      <c r="P68" s="89">
        <v>40066.511111111111</v>
      </c>
      <c r="R68" s="63" t="s">
        <v>322</v>
      </c>
      <c r="S68" s="35" t="s">
        <v>320</v>
      </c>
    </row>
    <row r="69" spans="1:19" x14ac:dyDescent="0.25">
      <c r="A69" s="52">
        <v>2008</v>
      </c>
      <c r="B69" s="63" t="s">
        <v>627</v>
      </c>
      <c r="C69" s="51">
        <v>614</v>
      </c>
      <c r="F69" s="63">
        <v>20.75</v>
      </c>
      <c r="G69" s="63">
        <v>11.7</v>
      </c>
      <c r="H69" s="63">
        <v>6.0549999999999997</v>
      </c>
      <c r="I69" s="35" t="s">
        <v>85</v>
      </c>
      <c r="J69" s="35" t="s">
        <v>492</v>
      </c>
      <c r="K69" s="63" t="s">
        <v>626</v>
      </c>
      <c r="L69" s="79" t="s">
        <v>358</v>
      </c>
      <c r="P69" s="89">
        <v>39672.418055555558</v>
      </c>
      <c r="R69" s="63" t="s">
        <v>322</v>
      </c>
      <c r="S69" s="35" t="s">
        <v>320</v>
      </c>
    </row>
    <row r="70" spans="1:19" x14ac:dyDescent="0.25">
      <c r="A70" s="52">
        <v>2008</v>
      </c>
      <c r="B70" s="63" t="s">
        <v>738</v>
      </c>
      <c r="C70" s="51">
        <v>614</v>
      </c>
      <c r="F70" s="63">
        <v>25</v>
      </c>
      <c r="G70" s="63">
        <v>15.3</v>
      </c>
      <c r="H70" s="63">
        <v>7.6059999999999999</v>
      </c>
      <c r="I70" s="35" t="s">
        <v>85</v>
      </c>
      <c r="J70" s="35" t="s">
        <v>492</v>
      </c>
      <c r="K70" s="63" t="s">
        <v>491</v>
      </c>
      <c r="L70" s="79" t="s">
        <v>358</v>
      </c>
      <c r="P70" s="89">
        <v>39672.468055555553</v>
      </c>
      <c r="R70" s="63" t="s">
        <v>322</v>
      </c>
      <c r="S70" s="35" t="s">
        <v>320</v>
      </c>
    </row>
    <row r="71" spans="1:19" x14ac:dyDescent="0.25">
      <c r="A71" s="52">
        <v>2008</v>
      </c>
      <c r="B71" s="63" t="s">
        <v>737</v>
      </c>
      <c r="C71" s="51">
        <v>614</v>
      </c>
      <c r="F71" s="63">
        <v>22.5</v>
      </c>
      <c r="G71" s="63">
        <v>14.5</v>
      </c>
      <c r="H71" s="63">
        <v>7.1</v>
      </c>
      <c r="I71" s="35" t="s">
        <v>85</v>
      </c>
      <c r="J71" s="35" t="s">
        <v>492</v>
      </c>
      <c r="K71" s="63" t="s">
        <v>491</v>
      </c>
      <c r="L71" s="79" t="s">
        <v>358</v>
      </c>
      <c r="P71" s="89">
        <v>39673.339583333334</v>
      </c>
      <c r="R71" s="63" t="s">
        <v>322</v>
      </c>
      <c r="S71" s="35" t="s">
        <v>320</v>
      </c>
    </row>
    <row r="72" spans="1:19" x14ac:dyDescent="0.25">
      <c r="A72" s="52">
        <v>2008</v>
      </c>
      <c r="B72" s="63" t="s">
        <v>737</v>
      </c>
      <c r="C72" s="51">
        <v>614</v>
      </c>
      <c r="F72" s="63">
        <v>22.5</v>
      </c>
      <c r="G72" s="63">
        <v>14.3</v>
      </c>
      <c r="H72" s="63">
        <v>7.2</v>
      </c>
      <c r="I72" s="35" t="s">
        <v>85</v>
      </c>
      <c r="J72" s="35" t="s">
        <v>492</v>
      </c>
      <c r="K72" s="63" t="s">
        <v>491</v>
      </c>
      <c r="L72" s="79" t="s">
        <v>358</v>
      </c>
      <c r="P72" s="89">
        <v>39673.339583333334</v>
      </c>
      <c r="R72" s="63" t="s">
        <v>322</v>
      </c>
      <c r="S72" s="35" t="s">
        <v>320</v>
      </c>
    </row>
    <row r="73" spans="1:19" x14ac:dyDescent="0.25">
      <c r="A73" s="52">
        <v>2008</v>
      </c>
      <c r="B73" s="63" t="s">
        <v>737</v>
      </c>
      <c r="C73" s="51">
        <v>614</v>
      </c>
      <c r="F73" s="63">
        <v>22.5</v>
      </c>
      <c r="G73" s="63">
        <v>12.2</v>
      </c>
      <c r="H73" s="63">
        <v>6.8</v>
      </c>
      <c r="I73" s="35" t="s">
        <v>85</v>
      </c>
      <c r="J73" s="35" t="s">
        <v>492</v>
      </c>
      <c r="K73" s="63" t="s">
        <v>491</v>
      </c>
      <c r="L73" s="79" t="s">
        <v>358</v>
      </c>
      <c r="P73" s="89">
        <v>39673.339583333334</v>
      </c>
      <c r="R73" s="63" t="s">
        <v>322</v>
      </c>
      <c r="S73" s="35" t="s">
        <v>320</v>
      </c>
    </row>
    <row r="74" spans="1:19" x14ac:dyDescent="0.25">
      <c r="A74" s="52">
        <v>2009</v>
      </c>
      <c r="B74" s="63" t="s">
        <v>224</v>
      </c>
      <c r="C74" s="51">
        <v>614</v>
      </c>
      <c r="F74" s="63">
        <v>21</v>
      </c>
      <c r="G74" s="63">
        <v>11.2</v>
      </c>
      <c r="H74" s="63">
        <v>6.1109999999999998</v>
      </c>
      <c r="I74" s="105" t="s">
        <v>129</v>
      </c>
      <c r="J74" s="105" t="s">
        <v>300</v>
      </c>
      <c r="K74" s="63" t="s">
        <v>285</v>
      </c>
      <c r="L74" s="79" t="s">
        <v>358</v>
      </c>
      <c r="P74" s="89">
        <v>40092.530555555553</v>
      </c>
      <c r="R74" s="63" t="s">
        <v>322</v>
      </c>
      <c r="S74" s="35" t="s">
        <v>320</v>
      </c>
    </row>
    <row r="75" spans="1:19" x14ac:dyDescent="0.25">
      <c r="A75" s="52">
        <v>2009</v>
      </c>
      <c r="B75" s="63" t="s">
        <v>587</v>
      </c>
      <c r="C75" s="51">
        <v>614</v>
      </c>
      <c r="F75" s="63">
        <v>16</v>
      </c>
      <c r="G75" s="63">
        <v>8.3000000000000007</v>
      </c>
      <c r="H75" s="63">
        <v>4.6749999999999998</v>
      </c>
      <c r="I75" s="105" t="s">
        <v>129</v>
      </c>
      <c r="J75" s="105" t="s">
        <v>300</v>
      </c>
      <c r="K75" s="63" t="s">
        <v>736</v>
      </c>
      <c r="L75" s="79" t="s">
        <v>358</v>
      </c>
      <c r="P75" s="89">
        <v>40111.60833333333</v>
      </c>
      <c r="R75" s="63" t="s">
        <v>322</v>
      </c>
      <c r="S75" s="35" t="s">
        <v>320</v>
      </c>
    </row>
    <row r="76" spans="1:19" x14ac:dyDescent="0.25">
      <c r="A76" s="52">
        <v>2010</v>
      </c>
      <c r="B76" s="63" t="s">
        <v>735</v>
      </c>
      <c r="C76" s="51">
        <v>614</v>
      </c>
      <c r="G76" s="80">
        <v>13.33333333</v>
      </c>
      <c r="H76" s="63">
        <v>6.5060000000000002</v>
      </c>
      <c r="I76" s="105" t="s">
        <v>129</v>
      </c>
      <c r="J76" s="105" t="s">
        <v>300</v>
      </c>
      <c r="K76" s="63" t="s">
        <v>734</v>
      </c>
      <c r="L76" s="79" t="s">
        <v>358</v>
      </c>
      <c r="P76" s="89">
        <v>40416.513194444444</v>
      </c>
      <c r="R76" s="63" t="s">
        <v>322</v>
      </c>
      <c r="S76" s="35" t="s">
        <v>320</v>
      </c>
    </row>
    <row r="77" spans="1:19" x14ac:dyDescent="0.25">
      <c r="A77" s="52">
        <v>2010</v>
      </c>
      <c r="B77" s="63" t="s">
        <v>733</v>
      </c>
      <c r="C77" s="51">
        <v>614</v>
      </c>
      <c r="F77" s="63">
        <v>22.5</v>
      </c>
      <c r="G77" s="80">
        <v>11.553273430000001</v>
      </c>
      <c r="H77" s="63">
        <v>5.7489999999999997</v>
      </c>
      <c r="I77" s="105" t="s">
        <v>85</v>
      </c>
      <c r="J77" s="105" t="s">
        <v>304</v>
      </c>
      <c r="K77" s="63" t="s">
        <v>731</v>
      </c>
      <c r="L77" s="79" t="s">
        <v>358</v>
      </c>
      <c r="P77" s="89">
        <v>40439.595833333333</v>
      </c>
      <c r="R77" s="63" t="s">
        <v>322</v>
      </c>
      <c r="S77" s="35" t="s">
        <v>320</v>
      </c>
    </row>
    <row r="78" spans="1:19" x14ac:dyDescent="0.25">
      <c r="A78" s="52">
        <v>2010</v>
      </c>
      <c r="B78" s="63" t="s">
        <v>732</v>
      </c>
      <c r="C78" s="51">
        <v>614</v>
      </c>
      <c r="F78" s="63">
        <v>22.5</v>
      </c>
      <c r="G78" s="80">
        <v>12.272727270000001</v>
      </c>
      <c r="H78" s="63">
        <v>6.867</v>
      </c>
      <c r="I78" s="105" t="s">
        <v>85</v>
      </c>
      <c r="J78" s="105" t="s">
        <v>304</v>
      </c>
      <c r="K78" s="63" t="s">
        <v>731</v>
      </c>
      <c r="L78" s="79" t="s">
        <v>358</v>
      </c>
      <c r="P78" s="89">
        <v>40439.60833333333</v>
      </c>
      <c r="R78" s="63" t="s">
        <v>322</v>
      </c>
      <c r="S78" s="35" t="s">
        <v>320</v>
      </c>
    </row>
    <row r="79" spans="1:19" x14ac:dyDescent="0.25">
      <c r="A79" s="52">
        <v>2010</v>
      </c>
      <c r="B79" s="63" t="s">
        <v>730</v>
      </c>
      <c r="C79" s="51">
        <v>614</v>
      </c>
      <c r="F79" s="63">
        <v>16.3</v>
      </c>
      <c r="G79" s="80">
        <v>10.71723001</v>
      </c>
      <c r="H79" s="63">
        <v>5.6970000000000001</v>
      </c>
      <c r="I79" s="105" t="s">
        <v>129</v>
      </c>
      <c r="J79" s="105" t="s">
        <v>300</v>
      </c>
      <c r="K79" s="63" t="s">
        <v>729</v>
      </c>
      <c r="L79" s="79" t="s">
        <v>358</v>
      </c>
      <c r="P79" s="89">
        <v>40461.511805555558</v>
      </c>
      <c r="R79" s="63" t="s">
        <v>322</v>
      </c>
      <c r="S79" s="35" t="s">
        <v>320</v>
      </c>
    </row>
    <row r="80" spans="1:19" x14ac:dyDescent="0.25">
      <c r="A80" s="52">
        <v>2010</v>
      </c>
      <c r="B80" s="63" t="s">
        <v>728</v>
      </c>
      <c r="C80" s="51">
        <v>614</v>
      </c>
      <c r="F80" s="63">
        <v>20.6</v>
      </c>
      <c r="G80" s="80">
        <v>9.1628488130000001</v>
      </c>
      <c r="H80" s="63">
        <v>5.8630000000000004</v>
      </c>
      <c r="I80" s="35" t="s">
        <v>85</v>
      </c>
      <c r="J80" s="35" t="s">
        <v>492</v>
      </c>
      <c r="K80" s="63" t="s">
        <v>727</v>
      </c>
      <c r="L80" s="79" t="s">
        <v>358</v>
      </c>
      <c r="P80" s="89">
        <v>40464.6875</v>
      </c>
      <c r="R80" s="63" t="s">
        <v>322</v>
      </c>
      <c r="S80" s="35" t="s">
        <v>320</v>
      </c>
    </row>
    <row r="81" spans="1:19" x14ac:dyDescent="0.25">
      <c r="A81" s="52">
        <v>2009</v>
      </c>
      <c r="B81" s="63" t="s">
        <v>726</v>
      </c>
      <c r="C81" s="51">
        <v>614</v>
      </c>
      <c r="F81" s="63">
        <v>25</v>
      </c>
      <c r="G81" s="63">
        <v>14.2</v>
      </c>
      <c r="H81" s="63">
        <v>6.96</v>
      </c>
      <c r="I81" s="35" t="s">
        <v>17</v>
      </c>
      <c r="J81" s="35" t="s">
        <v>471</v>
      </c>
      <c r="K81" s="63" t="s">
        <v>489</v>
      </c>
      <c r="L81" s="79" t="s">
        <v>358</v>
      </c>
      <c r="P81" s="89">
        <v>40039.428472222222</v>
      </c>
      <c r="R81" s="63" t="s">
        <v>321</v>
      </c>
      <c r="S81" s="35" t="s">
        <v>320</v>
      </c>
    </row>
    <row r="82" spans="1:19" x14ac:dyDescent="0.25">
      <c r="A82" s="52">
        <v>2009</v>
      </c>
      <c r="B82" s="63" t="s">
        <v>490</v>
      </c>
      <c r="C82" s="51">
        <v>614</v>
      </c>
      <c r="F82" s="63">
        <v>25</v>
      </c>
      <c r="G82" s="63">
        <v>14.9</v>
      </c>
      <c r="H82" s="63">
        <v>7.5960000000000001</v>
      </c>
      <c r="I82" s="35" t="s">
        <v>17</v>
      </c>
      <c r="J82" s="35" t="s">
        <v>471</v>
      </c>
      <c r="K82" s="63" t="s">
        <v>489</v>
      </c>
      <c r="L82" s="79" t="s">
        <v>358</v>
      </c>
      <c r="P82" s="89">
        <v>40039.431944444441</v>
      </c>
      <c r="R82" s="63" t="s">
        <v>321</v>
      </c>
      <c r="S82" s="35" t="s">
        <v>320</v>
      </c>
    </row>
    <row r="83" spans="1:19" x14ac:dyDescent="0.25">
      <c r="A83" s="52">
        <v>2009</v>
      </c>
      <c r="B83" s="63" t="s">
        <v>490</v>
      </c>
      <c r="C83" s="51">
        <v>614</v>
      </c>
      <c r="F83" s="63">
        <v>25</v>
      </c>
      <c r="G83" s="63">
        <v>14.9</v>
      </c>
      <c r="H83" s="63">
        <v>7.4</v>
      </c>
      <c r="I83" s="35" t="s">
        <v>17</v>
      </c>
      <c r="J83" s="35" t="s">
        <v>471</v>
      </c>
      <c r="K83" s="63" t="s">
        <v>489</v>
      </c>
      <c r="L83" s="79" t="s">
        <v>358</v>
      </c>
      <c r="P83" s="89">
        <v>40039.431944444441</v>
      </c>
      <c r="R83" s="63" t="s">
        <v>321</v>
      </c>
      <c r="S83" s="35" t="s">
        <v>320</v>
      </c>
    </row>
    <row r="84" spans="1:19" x14ac:dyDescent="0.25">
      <c r="A84" s="52">
        <v>2009</v>
      </c>
      <c r="B84" s="63" t="s">
        <v>725</v>
      </c>
      <c r="C84" s="51">
        <v>614</v>
      </c>
      <c r="F84" s="63">
        <v>25</v>
      </c>
      <c r="G84" s="63">
        <v>13.6</v>
      </c>
      <c r="H84" s="63">
        <v>7.069</v>
      </c>
      <c r="I84" s="35" t="s">
        <v>17</v>
      </c>
      <c r="J84" s="35" t="s">
        <v>471</v>
      </c>
      <c r="K84" s="63" t="s">
        <v>724</v>
      </c>
      <c r="L84" s="79" t="s">
        <v>358</v>
      </c>
      <c r="P84" s="89">
        <v>40040.438888888886</v>
      </c>
      <c r="R84" s="63" t="s">
        <v>321</v>
      </c>
      <c r="S84" s="35" t="s">
        <v>320</v>
      </c>
    </row>
    <row r="85" spans="1:19" x14ac:dyDescent="0.25">
      <c r="A85" s="52">
        <v>2009</v>
      </c>
      <c r="B85" s="63" t="s">
        <v>723</v>
      </c>
      <c r="C85" s="51">
        <v>614</v>
      </c>
      <c r="F85" s="63">
        <v>18.5</v>
      </c>
      <c r="G85" s="63">
        <v>9.4</v>
      </c>
      <c r="H85" s="63">
        <v>5.32</v>
      </c>
      <c r="I85" s="105" t="s">
        <v>85</v>
      </c>
      <c r="J85" s="105" t="s">
        <v>304</v>
      </c>
      <c r="K85" s="63" t="s">
        <v>722</v>
      </c>
      <c r="L85" s="79" t="s">
        <v>358</v>
      </c>
      <c r="P85" s="89">
        <v>40082.595833333333</v>
      </c>
      <c r="R85" s="63" t="s">
        <v>321</v>
      </c>
      <c r="S85" s="35" t="s">
        <v>320</v>
      </c>
    </row>
    <row r="86" spans="1:19" x14ac:dyDescent="0.25">
      <c r="A86" s="52">
        <v>2009</v>
      </c>
      <c r="B86" s="63" t="s">
        <v>721</v>
      </c>
      <c r="C86" s="51">
        <v>614</v>
      </c>
      <c r="F86" s="63">
        <v>18.5</v>
      </c>
      <c r="G86" s="63">
        <v>9.9</v>
      </c>
      <c r="H86" s="63">
        <v>5.4349999999999996</v>
      </c>
      <c r="I86" s="105" t="s">
        <v>85</v>
      </c>
      <c r="J86" s="105" t="s">
        <v>304</v>
      </c>
      <c r="K86" s="63" t="s">
        <v>718</v>
      </c>
      <c r="L86" s="79" t="s">
        <v>358</v>
      </c>
      <c r="P86" s="89">
        <v>40082.604166666664</v>
      </c>
      <c r="R86" s="63" t="s">
        <v>321</v>
      </c>
      <c r="S86" s="35" t="s">
        <v>320</v>
      </c>
    </row>
    <row r="87" spans="1:19" x14ac:dyDescent="0.25">
      <c r="A87" s="52">
        <v>2009</v>
      </c>
      <c r="B87" s="63" t="s">
        <v>721</v>
      </c>
      <c r="C87" s="51">
        <v>614</v>
      </c>
      <c r="F87" s="63">
        <v>18.5</v>
      </c>
      <c r="G87" s="63">
        <v>10.199999999999999</v>
      </c>
      <c r="H87" s="63">
        <v>5.5110000000000001</v>
      </c>
      <c r="I87" s="105" t="s">
        <v>85</v>
      </c>
      <c r="J87" s="105" t="s">
        <v>304</v>
      </c>
      <c r="K87" s="63" t="s">
        <v>718</v>
      </c>
      <c r="L87" s="79" t="s">
        <v>358</v>
      </c>
      <c r="P87" s="89">
        <v>40082.604166666664</v>
      </c>
      <c r="R87" s="63" t="s">
        <v>321</v>
      </c>
      <c r="S87" s="35" t="s">
        <v>320</v>
      </c>
    </row>
    <row r="88" spans="1:19" x14ac:dyDescent="0.25">
      <c r="A88" s="52">
        <v>2009</v>
      </c>
      <c r="B88" s="63" t="s">
        <v>720</v>
      </c>
      <c r="C88" s="51">
        <v>614</v>
      </c>
      <c r="F88" s="63">
        <v>18.5</v>
      </c>
      <c r="G88" s="63">
        <v>10.4</v>
      </c>
      <c r="H88" s="63">
        <v>5.1120000000000001</v>
      </c>
      <c r="I88" s="105" t="s">
        <v>85</v>
      </c>
      <c r="J88" s="105" t="s">
        <v>304</v>
      </c>
      <c r="K88" s="63" t="s">
        <v>718</v>
      </c>
      <c r="L88" s="79" t="s">
        <v>358</v>
      </c>
      <c r="P88" s="89">
        <v>40082.606944444444</v>
      </c>
      <c r="R88" s="63" t="s">
        <v>321</v>
      </c>
      <c r="S88" s="35" t="s">
        <v>320</v>
      </c>
    </row>
    <row r="89" spans="1:19" x14ac:dyDescent="0.25">
      <c r="A89" s="52">
        <v>2009</v>
      </c>
      <c r="B89" s="63" t="s">
        <v>719</v>
      </c>
      <c r="C89" s="51">
        <v>614</v>
      </c>
      <c r="F89" s="63">
        <v>18.5</v>
      </c>
      <c r="G89" s="63">
        <v>9.4</v>
      </c>
      <c r="H89" s="63">
        <v>5.03</v>
      </c>
      <c r="I89" s="105" t="s">
        <v>85</v>
      </c>
      <c r="J89" s="105" t="s">
        <v>304</v>
      </c>
      <c r="K89" s="63" t="s">
        <v>718</v>
      </c>
      <c r="L89" s="79" t="s">
        <v>358</v>
      </c>
      <c r="P89" s="89">
        <v>40082.612500000003</v>
      </c>
      <c r="R89" s="63" t="s">
        <v>321</v>
      </c>
      <c r="S89" s="35" t="s">
        <v>320</v>
      </c>
    </row>
    <row r="90" spans="1:19" x14ac:dyDescent="0.25">
      <c r="A90" s="52">
        <v>2010</v>
      </c>
      <c r="B90" s="63" t="s">
        <v>234</v>
      </c>
      <c r="C90" s="51">
        <v>614</v>
      </c>
      <c r="F90" s="63">
        <v>24</v>
      </c>
      <c r="G90" s="80">
        <v>12.84875184</v>
      </c>
      <c r="H90" s="63">
        <v>6.7220000000000004</v>
      </c>
      <c r="I90" s="105" t="s">
        <v>85</v>
      </c>
      <c r="J90" s="105" t="s">
        <v>304</v>
      </c>
      <c r="K90" s="63" t="s">
        <v>294</v>
      </c>
      <c r="L90" s="79" t="s">
        <v>358</v>
      </c>
      <c r="P90" s="89">
        <v>40412.324305555558</v>
      </c>
      <c r="R90" s="63" t="s">
        <v>321</v>
      </c>
      <c r="S90" s="35" t="s">
        <v>320</v>
      </c>
    </row>
    <row r="91" spans="1:19" x14ac:dyDescent="0.25">
      <c r="A91" s="52">
        <v>2010</v>
      </c>
      <c r="B91" s="63" t="s">
        <v>235</v>
      </c>
      <c r="C91" s="51">
        <v>614</v>
      </c>
      <c r="F91" s="63">
        <v>24</v>
      </c>
      <c r="G91" s="80">
        <v>13.326752219999999</v>
      </c>
      <c r="H91" s="63">
        <v>6.7130000000000001</v>
      </c>
      <c r="I91" s="105" t="s">
        <v>85</v>
      </c>
      <c r="J91" s="105" t="s">
        <v>304</v>
      </c>
      <c r="K91" s="63" t="s">
        <v>294</v>
      </c>
      <c r="L91" s="79" t="s">
        <v>358</v>
      </c>
      <c r="P91" s="89">
        <v>40412.329861111109</v>
      </c>
      <c r="R91" s="63" t="s">
        <v>321</v>
      </c>
      <c r="S91" s="35" t="s">
        <v>320</v>
      </c>
    </row>
    <row r="92" spans="1:19" x14ac:dyDescent="0.25">
      <c r="A92" s="52">
        <v>2010</v>
      </c>
      <c r="B92" s="63" t="s">
        <v>235</v>
      </c>
      <c r="C92" s="51">
        <v>614</v>
      </c>
      <c r="F92" s="63">
        <v>24</v>
      </c>
      <c r="G92" s="80">
        <v>12.95465869</v>
      </c>
      <c r="H92" s="63">
        <v>6.593</v>
      </c>
      <c r="I92" s="105" t="s">
        <v>85</v>
      </c>
      <c r="J92" s="105" t="s">
        <v>304</v>
      </c>
      <c r="K92" s="63" t="s">
        <v>294</v>
      </c>
      <c r="L92" s="79" t="s">
        <v>358</v>
      </c>
      <c r="P92" s="89">
        <v>40412.329861111109</v>
      </c>
      <c r="R92" s="63" t="s">
        <v>321</v>
      </c>
      <c r="S92" s="35" t="s">
        <v>320</v>
      </c>
    </row>
    <row r="93" spans="1:19" x14ac:dyDescent="0.25">
      <c r="A93" s="52">
        <v>2010</v>
      </c>
      <c r="B93" s="63" t="s">
        <v>235</v>
      </c>
      <c r="C93" s="51">
        <v>614</v>
      </c>
      <c r="F93" s="63">
        <v>24</v>
      </c>
      <c r="G93" s="80">
        <v>12.820512819999999</v>
      </c>
      <c r="H93" s="63">
        <v>6.2469999999999999</v>
      </c>
      <c r="I93" s="105" t="s">
        <v>85</v>
      </c>
      <c r="J93" s="105" t="s">
        <v>304</v>
      </c>
      <c r="K93" s="63" t="s">
        <v>294</v>
      </c>
      <c r="L93" s="79" t="s">
        <v>358</v>
      </c>
      <c r="P93" s="89">
        <v>40412.329861111109</v>
      </c>
      <c r="R93" s="63" t="s">
        <v>321</v>
      </c>
      <c r="S93" s="35" t="s">
        <v>320</v>
      </c>
    </row>
    <row r="94" spans="1:19" x14ac:dyDescent="0.25">
      <c r="A94" s="52">
        <v>2010</v>
      </c>
      <c r="B94" s="63" t="s">
        <v>235</v>
      </c>
      <c r="C94" s="51">
        <v>614</v>
      </c>
      <c r="F94" s="63">
        <v>24</v>
      </c>
      <c r="G94" s="80">
        <v>12.58992806</v>
      </c>
      <c r="H94" s="63">
        <v>6.375</v>
      </c>
      <c r="I94" s="105" t="s">
        <v>85</v>
      </c>
      <c r="J94" s="105" t="s">
        <v>304</v>
      </c>
      <c r="K94" s="63" t="s">
        <v>294</v>
      </c>
      <c r="L94" s="79" t="s">
        <v>358</v>
      </c>
      <c r="P94" s="89">
        <v>40412.329861111109</v>
      </c>
      <c r="R94" s="63" t="s">
        <v>321</v>
      </c>
      <c r="S94" s="35" t="s">
        <v>320</v>
      </c>
    </row>
    <row r="95" spans="1:19" x14ac:dyDescent="0.25">
      <c r="A95" s="52">
        <v>2010</v>
      </c>
      <c r="B95" s="63" t="s">
        <v>237</v>
      </c>
      <c r="C95" s="51">
        <v>614</v>
      </c>
      <c r="F95" s="63">
        <v>24</v>
      </c>
      <c r="G95" s="80">
        <v>13.114754100000001</v>
      </c>
      <c r="H95" s="63">
        <v>6.9880000000000004</v>
      </c>
      <c r="I95" s="105" t="s">
        <v>85</v>
      </c>
      <c r="J95" s="105" t="s">
        <v>304</v>
      </c>
      <c r="K95" s="63" t="s">
        <v>294</v>
      </c>
      <c r="L95" s="79" t="s">
        <v>358</v>
      </c>
      <c r="P95" s="89">
        <v>40412.336111111108</v>
      </c>
      <c r="R95" s="63" t="s">
        <v>321</v>
      </c>
      <c r="S95" s="35" t="s">
        <v>320</v>
      </c>
    </row>
    <row r="96" spans="1:19" x14ac:dyDescent="0.25">
      <c r="A96" s="52">
        <v>2010</v>
      </c>
      <c r="B96" s="63" t="s">
        <v>717</v>
      </c>
      <c r="C96" s="51">
        <v>614</v>
      </c>
      <c r="F96" s="63">
        <v>24</v>
      </c>
      <c r="G96" s="80">
        <v>12.734347359999999</v>
      </c>
      <c r="H96" s="63">
        <v>6.6929999999999996</v>
      </c>
      <c r="I96" s="105" t="s">
        <v>85</v>
      </c>
      <c r="J96" s="105" t="s">
        <v>304</v>
      </c>
      <c r="K96" s="63" t="s">
        <v>716</v>
      </c>
      <c r="L96" s="79" t="s">
        <v>358</v>
      </c>
      <c r="P96" s="89">
        <v>40412.361111111109</v>
      </c>
      <c r="R96" s="63" t="s">
        <v>321</v>
      </c>
      <c r="S96" s="35" t="s">
        <v>320</v>
      </c>
    </row>
    <row r="97" spans="1:19" x14ac:dyDescent="0.25">
      <c r="A97" s="52">
        <v>2010</v>
      </c>
      <c r="B97" s="63" t="s">
        <v>717</v>
      </c>
      <c r="C97" s="51">
        <v>614</v>
      </c>
      <c r="F97" s="63">
        <v>24</v>
      </c>
      <c r="G97" s="80">
        <v>13.651877130000001</v>
      </c>
      <c r="H97" s="63">
        <v>7.0369999999999999</v>
      </c>
      <c r="I97" s="105" t="s">
        <v>85</v>
      </c>
      <c r="J97" s="105" t="s">
        <v>304</v>
      </c>
      <c r="K97" s="63" t="s">
        <v>716</v>
      </c>
      <c r="L97" s="79" t="s">
        <v>358</v>
      </c>
      <c r="P97" s="89">
        <v>40412.361111111109</v>
      </c>
      <c r="R97" s="63" t="s">
        <v>321</v>
      </c>
      <c r="S97" s="35" t="s">
        <v>320</v>
      </c>
    </row>
    <row r="98" spans="1:19" x14ac:dyDescent="0.25">
      <c r="A98" s="52">
        <v>1995</v>
      </c>
      <c r="B98" s="63" t="s">
        <v>715</v>
      </c>
      <c r="C98" s="51">
        <v>614</v>
      </c>
      <c r="F98" s="63">
        <v>24</v>
      </c>
      <c r="G98" s="63">
        <v>11.65</v>
      </c>
      <c r="H98" s="63">
        <v>6.2</v>
      </c>
      <c r="I98" s="35" t="s">
        <v>85</v>
      </c>
      <c r="J98" s="35" t="s">
        <v>492</v>
      </c>
      <c r="K98" s="63" t="s">
        <v>714</v>
      </c>
      <c r="L98" s="79" t="s">
        <v>358</v>
      </c>
      <c r="P98" s="89">
        <v>34977</v>
      </c>
      <c r="R98" s="63" t="s">
        <v>321</v>
      </c>
      <c r="S98" s="35" t="s">
        <v>320</v>
      </c>
    </row>
    <row r="99" spans="1:19" x14ac:dyDescent="0.25">
      <c r="A99" s="52">
        <v>1995</v>
      </c>
      <c r="B99" s="63" t="s">
        <v>713</v>
      </c>
      <c r="C99" s="51">
        <v>614</v>
      </c>
      <c r="F99" s="63">
        <v>18</v>
      </c>
      <c r="G99" s="63">
        <v>7.89</v>
      </c>
      <c r="H99" s="63">
        <v>5.05</v>
      </c>
      <c r="I99" s="35" t="s">
        <v>85</v>
      </c>
      <c r="J99" s="35" t="s">
        <v>492</v>
      </c>
      <c r="K99" s="63" t="s">
        <v>712</v>
      </c>
      <c r="L99" s="79" t="s">
        <v>358</v>
      </c>
      <c r="P99" s="89">
        <v>34994</v>
      </c>
      <c r="R99" s="63" t="s">
        <v>321</v>
      </c>
      <c r="S99" s="35" t="s">
        <v>320</v>
      </c>
    </row>
    <row r="100" spans="1:19" x14ac:dyDescent="0.25">
      <c r="A100" s="52">
        <v>1996</v>
      </c>
      <c r="B100" s="63" t="s">
        <v>711</v>
      </c>
      <c r="C100" s="51">
        <v>614</v>
      </c>
      <c r="F100" s="63">
        <v>27.5</v>
      </c>
      <c r="G100" s="63">
        <v>15.1</v>
      </c>
      <c r="H100" s="63">
        <v>7.94</v>
      </c>
      <c r="I100" s="35" t="s">
        <v>85</v>
      </c>
      <c r="J100" s="35" t="s">
        <v>492</v>
      </c>
      <c r="K100" s="63" t="s">
        <v>687</v>
      </c>
      <c r="L100" s="79" t="s">
        <v>358</v>
      </c>
      <c r="P100" s="89">
        <v>35300</v>
      </c>
      <c r="R100" s="63" t="s">
        <v>321</v>
      </c>
      <c r="S100" s="35" t="s">
        <v>320</v>
      </c>
    </row>
    <row r="101" spans="1:19" x14ac:dyDescent="0.25">
      <c r="A101" s="52">
        <v>1996</v>
      </c>
      <c r="B101" s="63" t="s">
        <v>710</v>
      </c>
      <c r="C101" s="51">
        <v>614</v>
      </c>
      <c r="F101" s="63">
        <v>27.5</v>
      </c>
      <c r="G101" s="63">
        <v>14.3</v>
      </c>
      <c r="H101" s="63">
        <v>7.41</v>
      </c>
      <c r="I101" s="35" t="s">
        <v>85</v>
      </c>
      <c r="J101" s="35" t="s">
        <v>492</v>
      </c>
      <c r="K101" s="63" t="s">
        <v>687</v>
      </c>
      <c r="L101" s="79" t="s">
        <v>358</v>
      </c>
      <c r="P101" s="89">
        <v>35300</v>
      </c>
      <c r="R101" s="63" t="s">
        <v>321</v>
      </c>
      <c r="S101" s="35" t="s">
        <v>320</v>
      </c>
    </row>
    <row r="102" spans="1:19" x14ac:dyDescent="0.25">
      <c r="A102" s="52">
        <v>1996</v>
      </c>
      <c r="B102" s="63" t="s">
        <v>709</v>
      </c>
      <c r="C102" s="51">
        <v>614</v>
      </c>
      <c r="F102" s="63">
        <v>27.5</v>
      </c>
      <c r="G102" s="63">
        <v>14.3</v>
      </c>
      <c r="H102" s="63">
        <v>7.38</v>
      </c>
      <c r="I102" s="35" t="s">
        <v>85</v>
      </c>
      <c r="J102" s="35" t="s">
        <v>492</v>
      </c>
      <c r="K102" s="63" t="s">
        <v>687</v>
      </c>
      <c r="L102" s="79" t="s">
        <v>358</v>
      </c>
      <c r="P102" s="89">
        <v>35300</v>
      </c>
      <c r="R102" s="63" t="s">
        <v>321</v>
      </c>
      <c r="S102" s="35" t="s">
        <v>320</v>
      </c>
    </row>
    <row r="103" spans="1:19" x14ac:dyDescent="0.25">
      <c r="A103" s="52">
        <v>1996</v>
      </c>
      <c r="B103" s="63" t="s">
        <v>709</v>
      </c>
      <c r="C103" s="51">
        <v>614</v>
      </c>
      <c r="F103" s="63">
        <v>27.5</v>
      </c>
      <c r="G103" s="63">
        <v>14.8</v>
      </c>
      <c r="H103" s="63">
        <v>6.98</v>
      </c>
      <c r="I103" s="35" t="s">
        <v>85</v>
      </c>
      <c r="J103" s="35" t="s">
        <v>492</v>
      </c>
      <c r="K103" s="63" t="s">
        <v>687</v>
      </c>
      <c r="L103" s="79" t="s">
        <v>358</v>
      </c>
      <c r="P103" s="89">
        <v>35300</v>
      </c>
      <c r="R103" s="63" t="s">
        <v>321</v>
      </c>
      <c r="S103" s="35" t="s">
        <v>320</v>
      </c>
    </row>
    <row r="104" spans="1:19" x14ac:dyDescent="0.25">
      <c r="A104" s="52">
        <v>1996</v>
      </c>
      <c r="B104" s="63" t="s">
        <v>708</v>
      </c>
      <c r="C104" s="51">
        <v>614</v>
      </c>
      <c r="F104" s="63">
        <v>27.5</v>
      </c>
      <c r="G104" s="63">
        <v>15.4</v>
      </c>
      <c r="H104" s="63">
        <v>7.57</v>
      </c>
      <c r="I104" s="35" t="s">
        <v>85</v>
      </c>
      <c r="J104" s="35" t="s">
        <v>492</v>
      </c>
      <c r="K104" s="63" t="s">
        <v>687</v>
      </c>
      <c r="L104" s="79" t="s">
        <v>358</v>
      </c>
      <c r="P104" s="89">
        <v>35300</v>
      </c>
      <c r="R104" s="63" t="s">
        <v>321</v>
      </c>
      <c r="S104" s="35" t="s">
        <v>320</v>
      </c>
    </row>
    <row r="105" spans="1:19" x14ac:dyDescent="0.25">
      <c r="A105" s="52">
        <v>1996</v>
      </c>
      <c r="B105" s="63" t="s">
        <v>707</v>
      </c>
      <c r="C105" s="51">
        <v>614</v>
      </c>
      <c r="F105" s="63">
        <v>27</v>
      </c>
      <c r="G105" s="63">
        <v>13.5</v>
      </c>
      <c r="H105" s="63">
        <v>7.4</v>
      </c>
      <c r="I105" s="35" t="s">
        <v>85</v>
      </c>
      <c r="J105" s="35" t="s">
        <v>492</v>
      </c>
      <c r="K105" s="63" t="s">
        <v>645</v>
      </c>
      <c r="L105" s="79" t="s">
        <v>358</v>
      </c>
      <c r="P105" s="89">
        <v>35300</v>
      </c>
      <c r="R105" s="63" t="s">
        <v>321</v>
      </c>
      <c r="S105" s="35" t="s">
        <v>320</v>
      </c>
    </row>
    <row r="106" spans="1:19" x14ac:dyDescent="0.25">
      <c r="A106" s="52">
        <v>1996</v>
      </c>
      <c r="B106" s="63" t="s">
        <v>706</v>
      </c>
      <c r="C106" s="51">
        <v>614</v>
      </c>
      <c r="F106" s="63">
        <v>22.5</v>
      </c>
      <c r="G106" s="63">
        <v>13.4</v>
      </c>
      <c r="H106" s="63">
        <v>6.71</v>
      </c>
      <c r="I106" s="35" t="s">
        <v>85</v>
      </c>
      <c r="J106" s="35" t="s">
        <v>492</v>
      </c>
      <c r="K106" s="63" t="s">
        <v>687</v>
      </c>
      <c r="L106" s="79" t="s">
        <v>358</v>
      </c>
      <c r="P106" s="89">
        <v>35301</v>
      </c>
      <c r="R106" s="63" t="s">
        <v>321</v>
      </c>
      <c r="S106" s="35" t="s">
        <v>320</v>
      </c>
    </row>
    <row r="107" spans="1:19" x14ac:dyDescent="0.25">
      <c r="A107" s="52">
        <v>1996</v>
      </c>
      <c r="B107" s="63" t="s">
        <v>705</v>
      </c>
      <c r="C107" s="51">
        <v>614</v>
      </c>
      <c r="F107" s="63">
        <v>22.5</v>
      </c>
      <c r="G107" s="63">
        <v>12.6</v>
      </c>
      <c r="H107" s="63">
        <v>6.2</v>
      </c>
      <c r="I107" s="35" t="s">
        <v>85</v>
      </c>
      <c r="J107" s="35" t="s">
        <v>492</v>
      </c>
      <c r="K107" s="63" t="s">
        <v>645</v>
      </c>
      <c r="L107" s="79" t="s">
        <v>358</v>
      </c>
      <c r="P107" s="89">
        <v>35301</v>
      </c>
      <c r="R107" s="63" t="s">
        <v>321</v>
      </c>
      <c r="S107" s="35" t="s">
        <v>320</v>
      </c>
    </row>
    <row r="108" spans="1:19" x14ac:dyDescent="0.25">
      <c r="A108" s="52">
        <v>1996</v>
      </c>
      <c r="B108" s="63" t="s">
        <v>704</v>
      </c>
      <c r="C108" s="51">
        <v>614</v>
      </c>
      <c r="F108" s="63">
        <v>20</v>
      </c>
      <c r="G108" s="63">
        <v>11.2</v>
      </c>
      <c r="H108" s="63">
        <v>5.51</v>
      </c>
      <c r="I108" s="35" t="s">
        <v>85</v>
      </c>
      <c r="J108" s="35" t="s">
        <v>492</v>
      </c>
      <c r="K108" s="63" t="s">
        <v>645</v>
      </c>
      <c r="L108" s="79" t="s">
        <v>358</v>
      </c>
      <c r="P108" s="89">
        <v>35302</v>
      </c>
      <c r="R108" s="63" t="s">
        <v>321</v>
      </c>
      <c r="S108" s="35" t="s">
        <v>320</v>
      </c>
    </row>
    <row r="109" spans="1:19" x14ac:dyDescent="0.25">
      <c r="A109" s="52">
        <v>1996</v>
      </c>
      <c r="B109" s="63" t="s">
        <v>703</v>
      </c>
      <c r="C109" s="51">
        <v>614</v>
      </c>
      <c r="F109" s="63">
        <v>20</v>
      </c>
      <c r="G109" s="63">
        <v>11.2</v>
      </c>
      <c r="H109" s="63">
        <v>5.77</v>
      </c>
      <c r="I109" s="35" t="s">
        <v>85</v>
      </c>
      <c r="J109" s="35" t="s">
        <v>492</v>
      </c>
      <c r="K109" s="63" t="s">
        <v>645</v>
      </c>
      <c r="L109" s="79" t="s">
        <v>358</v>
      </c>
      <c r="P109" s="89">
        <v>35302</v>
      </c>
      <c r="R109" s="63" t="s">
        <v>321</v>
      </c>
      <c r="S109" s="35" t="s">
        <v>320</v>
      </c>
    </row>
    <row r="110" spans="1:19" x14ac:dyDescent="0.25">
      <c r="A110" s="52">
        <v>1996</v>
      </c>
      <c r="B110" s="63" t="s">
        <v>703</v>
      </c>
      <c r="C110" s="51">
        <v>614</v>
      </c>
      <c r="F110" s="63">
        <v>20</v>
      </c>
      <c r="G110" s="63">
        <v>11.8</v>
      </c>
      <c r="H110" s="63">
        <v>5.34</v>
      </c>
      <c r="I110" s="35" t="s">
        <v>85</v>
      </c>
      <c r="J110" s="35" t="s">
        <v>492</v>
      </c>
      <c r="K110" s="63" t="s">
        <v>645</v>
      </c>
      <c r="L110" s="79" t="s">
        <v>358</v>
      </c>
      <c r="P110" s="89">
        <v>35302</v>
      </c>
      <c r="R110" s="63" t="s">
        <v>321</v>
      </c>
      <c r="S110" s="35" t="s">
        <v>320</v>
      </c>
    </row>
    <row r="111" spans="1:19" x14ac:dyDescent="0.25">
      <c r="A111" s="52">
        <v>1996</v>
      </c>
      <c r="B111" s="63" t="s">
        <v>702</v>
      </c>
      <c r="C111" s="51">
        <v>614</v>
      </c>
      <c r="F111" s="63">
        <v>20</v>
      </c>
      <c r="G111" s="63">
        <v>11.3</v>
      </c>
      <c r="H111" s="63">
        <v>5.83</v>
      </c>
      <c r="I111" s="35" t="s">
        <v>85</v>
      </c>
      <c r="J111" s="35" t="s">
        <v>492</v>
      </c>
      <c r="K111" s="63" t="s">
        <v>645</v>
      </c>
      <c r="L111" s="79" t="s">
        <v>358</v>
      </c>
      <c r="P111" s="89">
        <v>35302</v>
      </c>
      <c r="R111" s="63" t="s">
        <v>321</v>
      </c>
      <c r="S111" s="35" t="s">
        <v>320</v>
      </c>
    </row>
    <row r="112" spans="1:19" x14ac:dyDescent="0.25">
      <c r="A112" s="52">
        <v>1996</v>
      </c>
      <c r="B112" s="63" t="s">
        <v>701</v>
      </c>
      <c r="C112" s="51">
        <v>614</v>
      </c>
      <c r="F112" s="63">
        <v>20</v>
      </c>
      <c r="G112" s="63">
        <v>11.6</v>
      </c>
      <c r="H112" s="63">
        <v>5.68</v>
      </c>
      <c r="I112" s="35" t="s">
        <v>85</v>
      </c>
      <c r="J112" s="35" t="s">
        <v>492</v>
      </c>
      <c r="K112" s="63" t="s">
        <v>645</v>
      </c>
      <c r="L112" s="79" t="s">
        <v>358</v>
      </c>
      <c r="P112" s="89">
        <v>35302</v>
      </c>
      <c r="R112" s="63" t="s">
        <v>321</v>
      </c>
      <c r="S112" s="35" t="s">
        <v>320</v>
      </c>
    </row>
    <row r="113" spans="1:35" x14ac:dyDescent="0.25">
      <c r="A113" s="52">
        <v>1996</v>
      </c>
      <c r="B113" s="63" t="s">
        <v>700</v>
      </c>
      <c r="C113" s="51">
        <v>614</v>
      </c>
      <c r="F113" s="63">
        <v>20</v>
      </c>
      <c r="G113" s="63">
        <v>11.7</v>
      </c>
      <c r="H113" s="63">
        <v>5.68</v>
      </c>
      <c r="I113" s="35" t="s">
        <v>85</v>
      </c>
      <c r="J113" s="35" t="s">
        <v>492</v>
      </c>
      <c r="K113" s="63" t="s">
        <v>645</v>
      </c>
      <c r="L113" s="79" t="s">
        <v>358</v>
      </c>
      <c r="P113" s="89">
        <v>35302</v>
      </c>
      <c r="R113" s="63" t="s">
        <v>321</v>
      </c>
      <c r="S113" s="35" t="s">
        <v>320</v>
      </c>
    </row>
    <row r="114" spans="1:35" x14ac:dyDescent="0.25">
      <c r="A114" s="52">
        <v>1996</v>
      </c>
      <c r="B114" s="63" t="s">
        <v>699</v>
      </c>
      <c r="C114" s="51">
        <v>614</v>
      </c>
      <c r="F114" s="63">
        <v>20</v>
      </c>
      <c r="G114" s="63">
        <v>12.1</v>
      </c>
      <c r="H114" s="63">
        <v>5.69</v>
      </c>
      <c r="I114" s="35" t="s">
        <v>85</v>
      </c>
      <c r="J114" s="35" t="s">
        <v>492</v>
      </c>
      <c r="K114" s="63" t="s">
        <v>687</v>
      </c>
      <c r="L114" s="79" t="s">
        <v>358</v>
      </c>
      <c r="P114" s="89">
        <v>35302</v>
      </c>
      <c r="R114" s="63" t="s">
        <v>321</v>
      </c>
      <c r="S114" s="35" t="s">
        <v>320</v>
      </c>
    </row>
    <row r="115" spans="1:35" x14ac:dyDescent="0.25">
      <c r="A115" s="52">
        <v>1996</v>
      </c>
      <c r="B115" s="63" t="s">
        <v>698</v>
      </c>
      <c r="C115" s="51">
        <v>614</v>
      </c>
      <c r="F115" s="63">
        <v>20</v>
      </c>
      <c r="G115" s="63">
        <v>11</v>
      </c>
      <c r="H115" s="63">
        <v>5.62</v>
      </c>
      <c r="I115" s="35" t="s">
        <v>85</v>
      </c>
      <c r="J115" s="35" t="s">
        <v>492</v>
      </c>
      <c r="K115" s="63" t="s">
        <v>687</v>
      </c>
      <c r="L115" s="79" t="s">
        <v>358</v>
      </c>
      <c r="P115" s="89">
        <v>35302</v>
      </c>
      <c r="R115" s="63" t="s">
        <v>321</v>
      </c>
      <c r="S115" s="35" t="s">
        <v>320</v>
      </c>
    </row>
    <row r="116" spans="1:35" x14ac:dyDescent="0.25">
      <c r="A116" s="52">
        <v>1996</v>
      </c>
      <c r="B116" s="63" t="s">
        <v>697</v>
      </c>
      <c r="C116" s="51">
        <v>614</v>
      </c>
      <c r="F116" s="63">
        <v>20</v>
      </c>
      <c r="G116" s="63">
        <v>11.9</v>
      </c>
      <c r="H116" s="63">
        <v>5.86</v>
      </c>
      <c r="I116" s="35" t="s">
        <v>85</v>
      </c>
      <c r="J116" s="35" t="s">
        <v>492</v>
      </c>
      <c r="K116" s="63" t="s">
        <v>687</v>
      </c>
      <c r="L116" s="79" t="s">
        <v>358</v>
      </c>
      <c r="P116" s="89">
        <v>35302</v>
      </c>
      <c r="R116" s="63" t="s">
        <v>321</v>
      </c>
      <c r="S116" s="35" t="s">
        <v>320</v>
      </c>
    </row>
    <row r="117" spans="1:35" x14ac:dyDescent="0.25">
      <c r="A117" s="52">
        <v>1996</v>
      </c>
      <c r="B117" s="63" t="s">
        <v>696</v>
      </c>
      <c r="C117" s="51">
        <v>614</v>
      </c>
      <c r="F117" s="63">
        <v>23.5</v>
      </c>
      <c r="G117" s="63">
        <v>12.6</v>
      </c>
      <c r="H117" s="63">
        <v>6.46</v>
      </c>
      <c r="I117" s="35" t="s">
        <v>85</v>
      </c>
      <c r="J117" s="35" t="s">
        <v>492</v>
      </c>
      <c r="K117" s="63" t="s">
        <v>687</v>
      </c>
      <c r="L117" s="79" t="s">
        <v>358</v>
      </c>
      <c r="P117" s="89">
        <v>35302</v>
      </c>
      <c r="R117" s="63" t="s">
        <v>321</v>
      </c>
      <c r="S117" s="35" t="s">
        <v>320</v>
      </c>
    </row>
    <row r="118" spans="1:35" x14ac:dyDescent="0.25">
      <c r="A118" s="52">
        <v>1996</v>
      </c>
      <c r="B118" s="63" t="s">
        <v>696</v>
      </c>
      <c r="C118" s="51">
        <v>614</v>
      </c>
      <c r="F118" s="63">
        <v>23.5</v>
      </c>
      <c r="G118" s="63">
        <v>12.5</v>
      </c>
      <c r="H118" s="63">
        <v>6.12</v>
      </c>
      <c r="I118" s="35" t="s">
        <v>85</v>
      </c>
      <c r="J118" s="35" t="s">
        <v>492</v>
      </c>
      <c r="K118" s="63" t="s">
        <v>687</v>
      </c>
      <c r="L118" s="79" t="s">
        <v>358</v>
      </c>
      <c r="P118" s="89">
        <v>35302</v>
      </c>
      <c r="R118" s="63" t="s">
        <v>321</v>
      </c>
      <c r="S118" s="35" t="s">
        <v>320</v>
      </c>
    </row>
    <row r="119" spans="1:35" x14ac:dyDescent="0.25">
      <c r="A119" s="52">
        <v>1996</v>
      </c>
      <c r="B119" s="63" t="s">
        <v>695</v>
      </c>
      <c r="C119" s="51">
        <v>614</v>
      </c>
      <c r="F119" s="63">
        <v>25</v>
      </c>
      <c r="G119" s="63">
        <v>13.48</v>
      </c>
      <c r="H119" s="63">
        <v>7.11</v>
      </c>
      <c r="I119" s="35" t="s">
        <v>85</v>
      </c>
      <c r="J119" s="35" t="s">
        <v>492</v>
      </c>
      <c r="K119" s="63" t="s">
        <v>526</v>
      </c>
      <c r="L119" s="79" t="s">
        <v>358</v>
      </c>
      <c r="P119" s="89">
        <v>35302</v>
      </c>
      <c r="R119" s="63" t="s">
        <v>321</v>
      </c>
      <c r="S119" s="35" t="s">
        <v>320</v>
      </c>
    </row>
    <row r="120" spans="1:35" x14ac:dyDescent="0.25">
      <c r="A120" s="52">
        <v>1996</v>
      </c>
      <c r="B120" s="63" t="s">
        <v>695</v>
      </c>
      <c r="C120" s="51">
        <v>614</v>
      </c>
      <c r="F120" s="63">
        <v>25</v>
      </c>
      <c r="G120" s="63">
        <v>13.14</v>
      </c>
      <c r="H120" s="63">
        <v>6.67</v>
      </c>
      <c r="I120" s="35" t="s">
        <v>85</v>
      </c>
      <c r="J120" s="35" t="s">
        <v>492</v>
      </c>
      <c r="K120" s="63" t="s">
        <v>526</v>
      </c>
      <c r="L120" s="79" t="s">
        <v>358</v>
      </c>
      <c r="P120" s="89">
        <v>35302</v>
      </c>
      <c r="R120" s="63" t="s">
        <v>321</v>
      </c>
      <c r="S120" s="35" t="s">
        <v>320</v>
      </c>
    </row>
    <row r="121" spans="1:35" x14ac:dyDescent="0.25">
      <c r="A121" s="52">
        <v>1996</v>
      </c>
      <c r="B121" s="63" t="s">
        <v>694</v>
      </c>
      <c r="C121" s="51">
        <v>614</v>
      </c>
      <c r="F121" s="63">
        <v>25</v>
      </c>
      <c r="G121" s="63">
        <v>13.51</v>
      </c>
      <c r="H121" s="63">
        <v>7.21</v>
      </c>
      <c r="I121" s="35" t="s">
        <v>85</v>
      </c>
      <c r="J121" s="35" t="s">
        <v>492</v>
      </c>
      <c r="K121" s="63" t="s">
        <v>526</v>
      </c>
      <c r="L121" s="79" t="s">
        <v>358</v>
      </c>
      <c r="P121" s="89">
        <v>35302</v>
      </c>
      <c r="R121" s="63" t="s">
        <v>321</v>
      </c>
      <c r="S121" s="35" t="s">
        <v>320</v>
      </c>
    </row>
    <row r="122" spans="1:35" x14ac:dyDescent="0.25">
      <c r="A122" s="52">
        <v>1996</v>
      </c>
      <c r="B122" s="63" t="s">
        <v>693</v>
      </c>
      <c r="C122" s="51">
        <v>614</v>
      </c>
      <c r="D122" s="63" t="s">
        <v>692</v>
      </c>
      <c r="F122" s="63">
        <v>21</v>
      </c>
      <c r="G122" s="63">
        <v>11.3</v>
      </c>
      <c r="H122" s="63">
        <v>6.07</v>
      </c>
      <c r="I122" s="35" t="s">
        <v>85</v>
      </c>
      <c r="J122" s="35" t="s">
        <v>492</v>
      </c>
      <c r="K122" s="63" t="s">
        <v>645</v>
      </c>
      <c r="L122" s="97">
        <v>35309</v>
      </c>
      <c r="O122" s="63" t="s">
        <v>320</v>
      </c>
      <c r="P122" s="89">
        <v>35309</v>
      </c>
      <c r="R122" s="63" t="s">
        <v>321</v>
      </c>
      <c r="S122" s="35" t="s">
        <v>320</v>
      </c>
    </row>
    <row r="123" spans="1:35" x14ac:dyDescent="0.25">
      <c r="A123" s="52">
        <v>1996</v>
      </c>
      <c r="B123" s="63" t="s">
        <v>691</v>
      </c>
      <c r="C123" s="51">
        <v>614</v>
      </c>
      <c r="F123" s="63">
        <v>21</v>
      </c>
      <c r="G123" s="63">
        <v>12.1</v>
      </c>
      <c r="H123" s="63">
        <v>6.8</v>
      </c>
      <c r="I123" s="35" t="s">
        <v>85</v>
      </c>
      <c r="J123" s="35" t="s">
        <v>492</v>
      </c>
      <c r="K123" s="63" t="s">
        <v>645</v>
      </c>
      <c r="L123" s="97">
        <v>35309</v>
      </c>
      <c r="O123" s="63" t="s">
        <v>320</v>
      </c>
      <c r="P123" s="89">
        <v>35309</v>
      </c>
      <c r="R123" s="63" t="s">
        <v>321</v>
      </c>
      <c r="S123" s="35" t="s">
        <v>320</v>
      </c>
    </row>
    <row r="124" spans="1:35" x14ac:dyDescent="0.25">
      <c r="A124" s="52">
        <v>1996</v>
      </c>
      <c r="B124" s="63" t="s">
        <v>690</v>
      </c>
      <c r="C124" s="51">
        <v>614</v>
      </c>
      <c r="D124" s="63" t="s">
        <v>689</v>
      </c>
      <c r="F124" s="63">
        <v>23.5</v>
      </c>
      <c r="G124" s="63">
        <v>13.45</v>
      </c>
      <c r="H124" s="63">
        <v>7</v>
      </c>
      <c r="I124" s="35" t="s">
        <v>85</v>
      </c>
      <c r="J124" s="35" t="s">
        <v>492</v>
      </c>
      <c r="K124" s="63" t="s">
        <v>687</v>
      </c>
      <c r="L124" s="97">
        <v>35316</v>
      </c>
      <c r="O124" s="63" t="s">
        <v>320</v>
      </c>
      <c r="P124" s="89">
        <v>35316</v>
      </c>
      <c r="R124" s="63" t="s">
        <v>321</v>
      </c>
      <c r="S124" s="35" t="s">
        <v>320</v>
      </c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</row>
    <row r="125" spans="1:35" x14ac:dyDescent="0.25">
      <c r="A125" s="52">
        <v>1996</v>
      </c>
      <c r="B125" s="63" t="s">
        <v>688</v>
      </c>
      <c r="C125" s="51">
        <v>614</v>
      </c>
      <c r="F125" s="63">
        <v>20.25</v>
      </c>
      <c r="G125" s="63">
        <v>11.56</v>
      </c>
      <c r="H125" s="63">
        <v>5.57</v>
      </c>
      <c r="I125" s="35" t="s">
        <v>85</v>
      </c>
      <c r="J125" s="35" t="s">
        <v>492</v>
      </c>
      <c r="K125" s="63" t="s">
        <v>687</v>
      </c>
      <c r="L125" s="97">
        <v>35323</v>
      </c>
      <c r="O125" s="63" t="s">
        <v>320</v>
      </c>
      <c r="P125" s="89">
        <v>35323</v>
      </c>
      <c r="R125" s="63" t="s">
        <v>321</v>
      </c>
      <c r="S125" s="35" t="s">
        <v>320</v>
      </c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</row>
    <row r="126" spans="1:35" x14ac:dyDescent="0.25">
      <c r="A126" s="52">
        <v>1996</v>
      </c>
      <c r="B126" s="63" t="s">
        <v>686</v>
      </c>
      <c r="C126" s="51">
        <v>614</v>
      </c>
      <c r="F126" s="63">
        <v>18.5</v>
      </c>
      <c r="G126" s="63">
        <v>9.73</v>
      </c>
      <c r="H126" s="63">
        <v>5.4</v>
      </c>
      <c r="I126" s="35" t="s">
        <v>85</v>
      </c>
      <c r="J126" s="35" t="s">
        <v>492</v>
      </c>
      <c r="K126" s="63" t="s">
        <v>680</v>
      </c>
      <c r="L126" s="79" t="s">
        <v>358</v>
      </c>
      <c r="P126" s="89">
        <v>35327</v>
      </c>
      <c r="R126" s="63" t="s">
        <v>321</v>
      </c>
      <c r="S126" s="35" t="s">
        <v>320</v>
      </c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</row>
    <row r="127" spans="1:35" x14ac:dyDescent="0.25">
      <c r="A127" s="52">
        <v>1996</v>
      </c>
      <c r="B127" s="63" t="s">
        <v>685</v>
      </c>
      <c r="C127" s="51">
        <v>614</v>
      </c>
      <c r="F127" s="63">
        <v>18.5</v>
      </c>
      <c r="G127" s="63">
        <v>9.6199999999999992</v>
      </c>
      <c r="H127" s="63">
        <v>5.4</v>
      </c>
      <c r="I127" s="35" t="s">
        <v>85</v>
      </c>
      <c r="J127" s="35" t="s">
        <v>492</v>
      </c>
      <c r="K127" s="63" t="s">
        <v>680</v>
      </c>
      <c r="L127" s="79" t="s">
        <v>358</v>
      </c>
      <c r="P127" s="89">
        <v>35327</v>
      </c>
      <c r="R127" s="63" t="s">
        <v>321</v>
      </c>
      <c r="S127" s="35" t="s">
        <v>320</v>
      </c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</row>
    <row r="128" spans="1:35" x14ac:dyDescent="0.25">
      <c r="A128" s="52">
        <v>1996</v>
      </c>
      <c r="B128" s="63" t="s">
        <v>684</v>
      </c>
      <c r="C128" s="51">
        <v>614</v>
      </c>
      <c r="F128" s="63">
        <v>18.5</v>
      </c>
      <c r="G128" s="63">
        <v>9.86</v>
      </c>
      <c r="H128" s="63">
        <v>5.48</v>
      </c>
      <c r="I128" s="35" t="s">
        <v>85</v>
      </c>
      <c r="J128" s="35" t="s">
        <v>492</v>
      </c>
      <c r="K128" s="63" t="s">
        <v>680</v>
      </c>
      <c r="L128" s="79" t="s">
        <v>358</v>
      </c>
      <c r="P128" s="89">
        <v>35327</v>
      </c>
      <c r="R128" s="63" t="s">
        <v>321</v>
      </c>
      <c r="S128" s="35" t="s">
        <v>320</v>
      </c>
    </row>
    <row r="129" spans="1:35" x14ac:dyDescent="0.25">
      <c r="A129" s="52">
        <v>1996</v>
      </c>
      <c r="B129" s="63" t="s">
        <v>683</v>
      </c>
      <c r="C129" s="51">
        <v>614</v>
      </c>
      <c r="F129" s="63">
        <v>18.5</v>
      </c>
      <c r="G129" s="63">
        <v>10.97</v>
      </c>
      <c r="H129" s="63">
        <v>5.96</v>
      </c>
      <c r="I129" s="35" t="s">
        <v>85</v>
      </c>
      <c r="J129" s="35" t="s">
        <v>492</v>
      </c>
      <c r="K129" s="63" t="s">
        <v>680</v>
      </c>
      <c r="L129" s="79" t="s">
        <v>358</v>
      </c>
      <c r="P129" s="89">
        <v>35327</v>
      </c>
      <c r="R129" s="63" t="s">
        <v>321</v>
      </c>
      <c r="S129" s="35" t="s">
        <v>320</v>
      </c>
    </row>
    <row r="130" spans="1:35" x14ac:dyDescent="0.25">
      <c r="A130" s="52">
        <v>1996</v>
      </c>
      <c r="B130" s="63" t="s">
        <v>683</v>
      </c>
      <c r="C130" s="51">
        <v>614</v>
      </c>
      <c r="F130" s="63">
        <v>18.5</v>
      </c>
      <c r="G130" s="63">
        <v>11.17</v>
      </c>
      <c r="H130" s="63">
        <v>5.65</v>
      </c>
      <c r="I130" s="35" t="s">
        <v>85</v>
      </c>
      <c r="J130" s="35" t="s">
        <v>492</v>
      </c>
      <c r="K130" s="63" t="s">
        <v>680</v>
      </c>
      <c r="L130" s="79" t="s">
        <v>358</v>
      </c>
      <c r="P130" s="89">
        <v>35327</v>
      </c>
      <c r="R130" s="63" t="s">
        <v>321</v>
      </c>
      <c r="S130" s="35" t="s">
        <v>320</v>
      </c>
    </row>
    <row r="131" spans="1:35" x14ac:dyDescent="0.25">
      <c r="A131" s="52">
        <v>1996</v>
      </c>
      <c r="B131" s="63" t="s">
        <v>683</v>
      </c>
      <c r="C131" s="51">
        <v>614</v>
      </c>
      <c r="F131" s="63">
        <v>18.5</v>
      </c>
      <c r="G131" s="63">
        <v>9.99</v>
      </c>
      <c r="H131" s="63">
        <v>5.32</v>
      </c>
      <c r="I131" s="35" t="s">
        <v>85</v>
      </c>
      <c r="J131" s="35" t="s">
        <v>492</v>
      </c>
      <c r="K131" s="63" t="s">
        <v>680</v>
      </c>
      <c r="L131" s="79" t="s">
        <v>358</v>
      </c>
      <c r="P131" s="89">
        <v>35327</v>
      </c>
      <c r="R131" s="63" t="s">
        <v>321</v>
      </c>
      <c r="S131" s="35" t="s">
        <v>320</v>
      </c>
    </row>
    <row r="132" spans="1:35" x14ac:dyDescent="0.25">
      <c r="A132" s="52">
        <v>1996</v>
      </c>
      <c r="B132" s="63" t="s">
        <v>682</v>
      </c>
      <c r="C132" s="51">
        <v>614</v>
      </c>
      <c r="F132" s="63">
        <v>18.5</v>
      </c>
      <c r="G132" s="63">
        <v>11.08</v>
      </c>
      <c r="H132" s="63">
        <v>5.64</v>
      </c>
      <c r="I132" s="35" t="s">
        <v>85</v>
      </c>
      <c r="J132" s="35" t="s">
        <v>492</v>
      </c>
      <c r="K132" s="63" t="s">
        <v>680</v>
      </c>
      <c r="L132" s="79" t="s">
        <v>358</v>
      </c>
      <c r="P132" s="89">
        <v>35327</v>
      </c>
      <c r="R132" s="63" t="s">
        <v>321</v>
      </c>
      <c r="S132" s="35" t="s">
        <v>320</v>
      </c>
    </row>
    <row r="133" spans="1:35" x14ac:dyDescent="0.25">
      <c r="A133" s="52">
        <v>1996</v>
      </c>
      <c r="B133" s="63" t="s">
        <v>682</v>
      </c>
      <c r="C133" s="51">
        <v>614</v>
      </c>
      <c r="F133" s="63">
        <v>18.5</v>
      </c>
      <c r="G133" s="63">
        <v>10.029999999999999</v>
      </c>
      <c r="H133" s="63">
        <v>5.33</v>
      </c>
      <c r="I133" s="35" t="s">
        <v>85</v>
      </c>
      <c r="J133" s="35" t="s">
        <v>492</v>
      </c>
      <c r="K133" s="63" t="s">
        <v>680</v>
      </c>
      <c r="L133" s="79" t="s">
        <v>358</v>
      </c>
      <c r="P133" s="89">
        <v>35327</v>
      </c>
      <c r="R133" s="63" t="s">
        <v>321</v>
      </c>
      <c r="S133" s="35" t="s">
        <v>320</v>
      </c>
    </row>
    <row r="134" spans="1:35" x14ac:dyDescent="0.25">
      <c r="A134" s="52">
        <v>1996</v>
      </c>
      <c r="B134" s="63" t="s">
        <v>681</v>
      </c>
      <c r="C134" s="51">
        <v>614</v>
      </c>
      <c r="F134" s="63">
        <v>18.5</v>
      </c>
      <c r="G134" s="63">
        <v>9.89</v>
      </c>
      <c r="H134" s="63">
        <v>4.96</v>
      </c>
      <c r="I134" s="35" t="s">
        <v>85</v>
      </c>
      <c r="J134" s="35" t="s">
        <v>492</v>
      </c>
      <c r="K134" s="63" t="s">
        <v>680</v>
      </c>
      <c r="L134" s="79" t="s">
        <v>358</v>
      </c>
      <c r="P134" s="89">
        <v>35327</v>
      </c>
      <c r="R134" s="63" t="s">
        <v>321</v>
      </c>
      <c r="S134" s="35" t="s">
        <v>320</v>
      </c>
    </row>
    <row r="135" spans="1:35" x14ac:dyDescent="0.25">
      <c r="A135" s="52">
        <v>1996</v>
      </c>
      <c r="B135" s="63" t="s">
        <v>679</v>
      </c>
      <c r="C135" s="51">
        <v>614</v>
      </c>
      <c r="F135" s="63">
        <v>17.5</v>
      </c>
      <c r="G135" s="63">
        <v>11.18</v>
      </c>
      <c r="H135" s="63">
        <v>5.58</v>
      </c>
      <c r="I135" s="35" t="s">
        <v>85</v>
      </c>
      <c r="J135" s="35" t="s">
        <v>492</v>
      </c>
      <c r="K135" s="63" t="s">
        <v>645</v>
      </c>
      <c r="L135" s="79" t="s">
        <v>358</v>
      </c>
      <c r="P135" s="89">
        <v>35327</v>
      </c>
      <c r="R135" s="63" t="s">
        <v>321</v>
      </c>
      <c r="S135" s="35" t="s">
        <v>320</v>
      </c>
    </row>
    <row r="136" spans="1:35" x14ac:dyDescent="0.25">
      <c r="A136" s="52">
        <v>1996</v>
      </c>
      <c r="B136" s="63" t="s">
        <v>678</v>
      </c>
      <c r="C136" s="51">
        <v>614</v>
      </c>
      <c r="F136" s="63">
        <v>17.5</v>
      </c>
      <c r="G136" s="63">
        <v>11.24</v>
      </c>
      <c r="H136" s="63">
        <v>5.54</v>
      </c>
      <c r="I136" s="35" t="s">
        <v>85</v>
      </c>
      <c r="J136" s="35" t="s">
        <v>492</v>
      </c>
      <c r="K136" s="63" t="s">
        <v>645</v>
      </c>
      <c r="L136" s="79" t="s">
        <v>358</v>
      </c>
      <c r="P136" s="89">
        <v>35327</v>
      </c>
      <c r="R136" s="63" t="s">
        <v>321</v>
      </c>
      <c r="S136" s="35" t="s">
        <v>320</v>
      </c>
    </row>
    <row r="137" spans="1:35" x14ac:dyDescent="0.25">
      <c r="A137" s="52">
        <v>1996</v>
      </c>
      <c r="B137" s="63" t="s">
        <v>677</v>
      </c>
      <c r="C137" s="51">
        <v>614</v>
      </c>
      <c r="F137" s="63">
        <v>17.5</v>
      </c>
      <c r="G137" s="63">
        <v>10.01</v>
      </c>
      <c r="H137" s="63">
        <v>5.4</v>
      </c>
      <c r="I137" s="35" t="s">
        <v>85</v>
      </c>
      <c r="J137" s="35" t="s">
        <v>492</v>
      </c>
      <c r="K137" s="63" t="s">
        <v>645</v>
      </c>
      <c r="L137" s="79" t="s">
        <v>358</v>
      </c>
      <c r="P137" s="89">
        <v>35327</v>
      </c>
      <c r="R137" s="63" t="s">
        <v>321</v>
      </c>
      <c r="S137" s="35" t="s">
        <v>320</v>
      </c>
      <c r="U137" s="87"/>
      <c r="V137" s="87"/>
      <c r="W137" s="87"/>
      <c r="X137" s="87"/>
      <c r="Y137" s="87"/>
      <c r="Z137" s="87"/>
      <c r="AA137" s="87"/>
      <c r="AB137" s="87"/>
      <c r="AC137" s="87"/>
      <c r="AD137" s="99"/>
      <c r="AE137" s="87"/>
      <c r="AF137" s="87"/>
      <c r="AG137" s="104"/>
      <c r="AH137" s="103"/>
      <c r="AI137" s="103"/>
    </row>
    <row r="138" spans="1:35" x14ac:dyDescent="0.25">
      <c r="A138" s="52">
        <v>1996</v>
      </c>
      <c r="B138" s="63" t="s">
        <v>676</v>
      </c>
      <c r="C138" s="51">
        <v>614</v>
      </c>
      <c r="F138" s="63">
        <v>15</v>
      </c>
      <c r="G138" s="63">
        <v>8.2100000000000009</v>
      </c>
      <c r="H138" s="63">
        <v>5.28</v>
      </c>
      <c r="I138" s="35" t="s">
        <v>85</v>
      </c>
      <c r="J138" s="35" t="s">
        <v>492</v>
      </c>
      <c r="K138" s="63" t="s">
        <v>639</v>
      </c>
      <c r="L138" s="79" t="s">
        <v>358</v>
      </c>
      <c r="P138" s="89">
        <v>35328</v>
      </c>
      <c r="R138" s="63" t="s">
        <v>321</v>
      </c>
      <c r="S138" s="35" t="s">
        <v>320</v>
      </c>
      <c r="U138" s="87"/>
      <c r="V138" s="87"/>
      <c r="W138" s="87"/>
      <c r="X138" s="87"/>
      <c r="Y138" s="87"/>
      <c r="Z138" s="87"/>
      <c r="AA138" s="87"/>
      <c r="AB138" s="87"/>
      <c r="AC138" s="87"/>
      <c r="AD138" s="99"/>
      <c r="AE138" s="87"/>
      <c r="AF138" s="87"/>
      <c r="AG138" s="104"/>
      <c r="AH138" s="103"/>
      <c r="AI138" s="103"/>
    </row>
    <row r="139" spans="1:35" x14ac:dyDescent="0.25">
      <c r="A139" s="52">
        <v>1996</v>
      </c>
      <c r="B139" s="63" t="s">
        <v>675</v>
      </c>
      <c r="C139" s="51">
        <v>614</v>
      </c>
      <c r="F139" s="63">
        <v>15</v>
      </c>
      <c r="G139" s="63">
        <v>9.24</v>
      </c>
      <c r="H139" s="63">
        <v>5.43</v>
      </c>
      <c r="I139" s="35" t="s">
        <v>85</v>
      </c>
      <c r="J139" s="35" t="s">
        <v>492</v>
      </c>
      <c r="K139" s="63" t="s">
        <v>639</v>
      </c>
      <c r="L139" s="79" t="s">
        <v>358</v>
      </c>
      <c r="P139" s="89">
        <v>35328</v>
      </c>
      <c r="R139" s="63" t="s">
        <v>321</v>
      </c>
      <c r="S139" s="35" t="s">
        <v>320</v>
      </c>
      <c r="U139" s="87"/>
      <c r="V139" s="87"/>
      <c r="W139" s="87"/>
      <c r="X139" s="87"/>
      <c r="Y139" s="87"/>
      <c r="Z139" s="87"/>
      <c r="AA139" s="87"/>
      <c r="AB139" s="87"/>
      <c r="AC139" s="87"/>
      <c r="AD139" s="99"/>
      <c r="AE139" s="87"/>
      <c r="AF139" s="87"/>
      <c r="AG139" s="104"/>
      <c r="AH139" s="103"/>
      <c r="AI139" s="103"/>
    </row>
    <row r="140" spans="1:35" x14ac:dyDescent="0.25">
      <c r="A140" s="52">
        <v>1996</v>
      </c>
      <c r="B140" s="63" t="s">
        <v>675</v>
      </c>
      <c r="C140" s="51">
        <v>614</v>
      </c>
      <c r="F140" s="63">
        <v>15</v>
      </c>
      <c r="G140" s="63">
        <v>8.7899999999999991</v>
      </c>
      <c r="H140" s="63">
        <v>4.96</v>
      </c>
      <c r="I140" s="35" t="s">
        <v>85</v>
      </c>
      <c r="J140" s="35" t="s">
        <v>492</v>
      </c>
      <c r="K140" s="63" t="s">
        <v>639</v>
      </c>
      <c r="L140" s="79" t="s">
        <v>358</v>
      </c>
      <c r="P140" s="89">
        <v>35328</v>
      </c>
      <c r="R140" s="63" t="s">
        <v>321</v>
      </c>
      <c r="S140" s="35" t="s">
        <v>320</v>
      </c>
      <c r="U140" s="87"/>
      <c r="V140" s="87"/>
      <c r="W140" s="87"/>
      <c r="X140" s="87"/>
      <c r="Y140" s="87"/>
      <c r="Z140" s="87"/>
      <c r="AA140" s="87"/>
      <c r="AB140" s="87"/>
      <c r="AC140" s="87"/>
      <c r="AD140" s="99"/>
      <c r="AE140" s="87"/>
      <c r="AF140" s="87"/>
      <c r="AG140" s="104"/>
      <c r="AH140" s="103"/>
      <c r="AI140" s="103"/>
    </row>
    <row r="141" spans="1:35" x14ac:dyDescent="0.25">
      <c r="A141" s="52">
        <v>1996</v>
      </c>
      <c r="B141" s="63" t="s">
        <v>674</v>
      </c>
      <c r="C141" s="51">
        <v>614</v>
      </c>
      <c r="F141" s="63">
        <v>15</v>
      </c>
      <c r="G141" s="63">
        <v>8.61</v>
      </c>
      <c r="H141" s="63">
        <v>5.0999999999999996</v>
      </c>
      <c r="I141" s="35" t="s">
        <v>85</v>
      </c>
      <c r="J141" s="35" t="s">
        <v>492</v>
      </c>
      <c r="K141" s="63" t="s">
        <v>639</v>
      </c>
      <c r="L141" s="79" t="s">
        <v>358</v>
      </c>
      <c r="P141" s="89">
        <v>35328</v>
      </c>
      <c r="R141" s="63" t="s">
        <v>321</v>
      </c>
      <c r="S141" s="35" t="s">
        <v>320</v>
      </c>
    </row>
    <row r="142" spans="1:35" x14ac:dyDescent="0.25">
      <c r="A142" s="52">
        <v>1996</v>
      </c>
      <c r="B142" s="63" t="s">
        <v>673</v>
      </c>
      <c r="C142" s="51">
        <v>614</v>
      </c>
      <c r="F142" s="63">
        <v>15</v>
      </c>
      <c r="G142" s="63">
        <v>8.6999999999999993</v>
      </c>
      <c r="H142" s="63">
        <v>5.05</v>
      </c>
      <c r="I142" s="35" t="s">
        <v>85</v>
      </c>
      <c r="J142" s="35" t="s">
        <v>492</v>
      </c>
      <c r="K142" s="63" t="s">
        <v>639</v>
      </c>
      <c r="L142" s="79" t="s">
        <v>358</v>
      </c>
      <c r="P142" s="89">
        <v>35328</v>
      </c>
      <c r="R142" s="63" t="s">
        <v>321</v>
      </c>
      <c r="S142" s="35" t="s">
        <v>320</v>
      </c>
    </row>
    <row r="143" spans="1:35" x14ac:dyDescent="0.25">
      <c r="A143" s="52">
        <v>1996</v>
      </c>
      <c r="B143" s="63" t="s">
        <v>672</v>
      </c>
      <c r="C143" s="51">
        <v>614</v>
      </c>
      <c r="F143" s="63">
        <v>15</v>
      </c>
      <c r="G143" s="63">
        <v>8.42</v>
      </c>
      <c r="H143" s="63">
        <v>4.7300000000000004</v>
      </c>
      <c r="I143" s="35" t="s">
        <v>85</v>
      </c>
      <c r="J143" s="35" t="s">
        <v>492</v>
      </c>
      <c r="K143" s="63" t="s">
        <v>639</v>
      </c>
      <c r="L143" s="79" t="s">
        <v>358</v>
      </c>
      <c r="P143" s="89">
        <v>35328</v>
      </c>
      <c r="R143" s="63" t="s">
        <v>321</v>
      </c>
      <c r="S143" s="35" t="s">
        <v>320</v>
      </c>
    </row>
    <row r="144" spans="1:35" x14ac:dyDescent="0.25">
      <c r="A144" s="52">
        <v>1996</v>
      </c>
      <c r="B144" s="63" t="s">
        <v>671</v>
      </c>
      <c r="C144" s="51">
        <v>614</v>
      </c>
      <c r="F144" s="63">
        <v>15</v>
      </c>
      <c r="G144" s="63">
        <v>8.6300000000000008</v>
      </c>
      <c r="H144" s="63">
        <v>4.87</v>
      </c>
      <c r="I144" s="35" t="s">
        <v>85</v>
      </c>
      <c r="J144" s="35" t="s">
        <v>492</v>
      </c>
      <c r="K144" s="63" t="s">
        <v>639</v>
      </c>
      <c r="L144" s="79" t="s">
        <v>358</v>
      </c>
      <c r="P144" s="89">
        <v>35328</v>
      </c>
      <c r="R144" s="63" t="s">
        <v>321</v>
      </c>
      <c r="S144" s="35" t="s">
        <v>320</v>
      </c>
    </row>
    <row r="145" spans="1:19" x14ac:dyDescent="0.25">
      <c r="A145" s="52">
        <v>1996</v>
      </c>
      <c r="B145" s="63" t="s">
        <v>670</v>
      </c>
      <c r="C145" s="51">
        <v>614</v>
      </c>
      <c r="F145" s="63">
        <v>15</v>
      </c>
      <c r="G145" s="63">
        <v>8.5500000000000007</v>
      </c>
      <c r="H145" s="63">
        <v>4.99</v>
      </c>
      <c r="I145" s="35" t="s">
        <v>85</v>
      </c>
      <c r="J145" s="35" t="s">
        <v>492</v>
      </c>
      <c r="K145" s="63" t="s">
        <v>639</v>
      </c>
      <c r="L145" s="79" t="s">
        <v>358</v>
      </c>
      <c r="P145" s="89">
        <v>35328</v>
      </c>
      <c r="R145" s="63" t="s">
        <v>321</v>
      </c>
      <c r="S145" s="35" t="s">
        <v>320</v>
      </c>
    </row>
    <row r="146" spans="1:19" x14ac:dyDescent="0.25">
      <c r="A146" s="52">
        <v>1996</v>
      </c>
      <c r="B146" s="63" t="s">
        <v>669</v>
      </c>
      <c r="C146" s="51">
        <v>614</v>
      </c>
      <c r="F146" s="63">
        <v>15</v>
      </c>
      <c r="G146" s="63">
        <v>8.4</v>
      </c>
      <c r="H146" s="63">
        <v>4.96</v>
      </c>
      <c r="I146" s="35" t="s">
        <v>85</v>
      </c>
      <c r="J146" s="35" t="s">
        <v>492</v>
      </c>
      <c r="K146" s="63" t="s">
        <v>639</v>
      </c>
      <c r="L146" s="79" t="s">
        <v>358</v>
      </c>
      <c r="P146" s="89">
        <v>35328</v>
      </c>
      <c r="R146" s="63" t="s">
        <v>321</v>
      </c>
      <c r="S146" s="35" t="s">
        <v>320</v>
      </c>
    </row>
    <row r="147" spans="1:19" x14ac:dyDescent="0.25">
      <c r="A147" s="52">
        <v>1996</v>
      </c>
      <c r="B147" s="63" t="s">
        <v>668</v>
      </c>
      <c r="C147" s="51">
        <v>614</v>
      </c>
      <c r="F147" s="63">
        <v>15</v>
      </c>
      <c r="G147" s="63">
        <v>9.09</v>
      </c>
      <c r="H147" s="63">
        <v>4.7</v>
      </c>
      <c r="I147" s="35" t="s">
        <v>85</v>
      </c>
      <c r="J147" s="35" t="s">
        <v>492</v>
      </c>
      <c r="K147" s="63" t="s">
        <v>639</v>
      </c>
      <c r="L147" s="79" t="s">
        <v>358</v>
      </c>
      <c r="P147" s="89">
        <v>35328</v>
      </c>
      <c r="R147" s="63" t="s">
        <v>321</v>
      </c>
      <c r="S147" s="35" t="s">
        <v>320</v>
      </c>
    </row>
    <row r="148" spans="1:19" x14ac:dyDescent="0.25">
      <c r="A148" s="52">
        <v>1996</v>
      </c>
      <c r="B148" s="63" t="s">
        <v>667</v>
      </c>
      <c r="C148" s="51">
        <v>614</v>
      </c>
      <c r="F148" s="63">
        <v>15</v>
      </c>
      <c r="G148" s="63">
        <v>7.89</v>
      </c>
      <c r="H148" s="63">
        <v>4.9000000000000004</v>
      </c>
      <c r="I148" s="35" t="s">
        <v>85</v>
      </c>
      <c r="J148" s="35" t="s">
        <v>492</v>
      </c>
      <c r="K148" s="63" t="s">
        <v>639</v>
      </c>
      <c r="L148" s="79" t="s">
        <v>358</v>
      </c>
      <c r="P148" s="89">
        <v>35328</v>
      </c>
      <c r="R148" s="63" t="s">
        <v>321</v>
      </c>
      <c r="S148" s="35" t="s">
        <v>320</v>
      </c>
    </row>
    <row r="149" spans="1:19" x14ac:dyDescent="0.25">
      <c r="A149" s="52">
        <v>1996</v>
      </c>
      <c r="B149" s="63" t="s">
        <v>666</v>
      </c>
      <c r="C149" s="51">
        <v>614</v>
      </c>
      <c r="F149" s="63">
        <v>15</v>
      </c>
      <c r="G149" s="63">
        <v>8.08</v>
      </c>
      <c r="H149" s="63">
        <v>5.25</v>
      </c>
      <c r="I149" s="35" t="s">
        <v>85</v>
      </c>
      <c r="J149" s="35" t="s">
        <v>492</v>
      </c>
      <c r="K149" s="63" t="s">
        <v>639</v>
      </c>
      <c r="L149" s="79" t="s">
        <v>358</v>
      </c>
      <c r="P149" s="89">
        <v>35328</v>
      </c>
      <c r="R149" s="63" t="s">
        <v>321</v>
      </c>
      <c r="S149" s="35" t="s">
        <v>320</v>
      </c>
    </row>
    <row r="150" spans="1:19" x14ac:dyDescent="0.25">
      <c r="A150" s="52">
        <v>1996</v>
      </c>
      <c r="B150" s="63" t="s">
        <v>666</v>
      </c>
      <c r="C150" s="51">
        <v>614</v>
      </c>
      <c r="F150" s="63">
        <v>15</v>
      </c>
      <c r="G150" s="63">
        <v>8.84</v>
      </c>
      <c r="H150" s="63">
        <v>4.67</v>
      </c>
      <c r="I150" s="35" t="s">
        <v>85</v>
      </c>
      <c r="J150" s="35" t="s">
        <v>492</v>
      </c>
      <c r="K150" s="63" t="s">
        <v>639</v>
      </c>
      <c r="L150" s="79" t="s">
        <v>358</v>
      </c>
      <c r="P150" s="89">
        <v>35328</v>
      </c>
      <c r="R150" s="63" t="s">
        <v>321</v>
      </c>
      <c r="S150" s="35" t="s">
        <v>320</v>
      </c>
    </row>
    <row r="151" spans="1:19" x14ac:dyDescent="0.25">
      <c r="A151" s="52">
        <v>1996</v>
      </c>
      <c r="B151" s="63" t="s">
        <v>665</v>
      </c>
      <c r="C151" s="51">
        <v>614</v>
      </c>
      <c r="F151" s="63">
        <v>17</v>
      </c>
      <c r="G151" s="63">
        <v>8.94</v>
      </c>
      <c r="H151" s="63">
        <v>4.87</v>
      </c>
      <c r="I151" s="35" t="s">
        <v>85</v>
      </c>
      <c r="J151" s="35" t="s">
        <v>492</v>
      </c>
      <c r="K151" s="63" t="s">
        <v>509</v>
      </c>
      <c r="L151" s="79" t="s">
        <v>358</v>
      </c>
      <c r="P151" s="89">
        <v>35328</v>
      </c>
      <c r="R151" s="63" t="s">
        <v>321</v>
      </c>
      <c r="S151" s="35" t="s">
        <v>320</v>
      </c>
    </row>
    <row r="152" spans="1:19" x14ac:dyDescent="0.25">
      <c r="A152" s="52">
        <v>1996</v>
      </c>
      <c r="B152" s="63" t="s">
        <v>664</v>
      </c>
      <c r="C152" s="51">
        <v>614</v>
      </c>
      <c r="F152" s="63">
        <v>17</v>
      </c>
      <c r="G152" s="63">
        <v>8.25</v>
      </c>
      <c r="H152" s="63">
        <v>4.5999999999999996</v>
      </c>
      <c r="I152" s="35" t="s">
        <v>85</v>
      </c>
      <c r="J152" s="35" t="s">
        <v>492</v>
      </c>
      <c r="K152" s="63" t="s">
        <v>509</v>
      </c>
      <c r="L152" s="79" t="s">
        <v>358</v>
      </c>
      <c r="P152" s="89">
        <v>35328</v>
      </c>
      <c r="R152" s="63" t="s">
        <v>321</v>
      </c>
      <c r="S152" s="35" t="s">
        <v>320</v>
      </c>
    </row>
    <row r="153" spans="1:19" x14ac:dyDescent="0.25">
      <c r="A153" s="52">
        <v>1996</v>
      </c>
      <c r="B153" s="63" t="s">
        <v>663</v>
      </c>
      <c r="C153" s="51">
        <v>614</v>
      </c>
      <c r="F153" s="63">
        <v>17</v>
      </c>
      <c r="G153" s="63">
        <v>8.52</v>
      </c>
      <c r="H153" s="63">
        <v>4.41</v>
      </c>
      <c r="I153" s="35" t="s">
        <v>85</v>
      </c>
      <c r="J153" s="35" t="s">
        <v>492</v>
      </c>
      <c r="K153" s="63" t="s">
        <v>509</v>
      </c>
      <c r="L153" s="79" t="s">
        <v>358</v>
      </c>
      <c r="P153" s="89">
        <v>35328</v>
      </c>
      <c r="R153" s="63" t="s">
        <v>321</v>
      </c>
      <c r="S153" s="35" t="s">
        <v>320</v>
      </c>
    </row>
    <row r="154" spans="1:19" x14ac:dyDescent="0.25">
      <c r="A154" s="52">
        <v>1996</v>
      </c>
      <c r="B154" s="63" t="s">
        <v>662</v>
      </c>
      <c r="C154" s="51">
        <v>614</v>
      </c>
      <c r="F154" s="63">
        <v>17</v>
      </c>
      <c r="G154" s="63">
        <v>9.27</v>
      </c>
      <c r="H154" s="63">
        <v>4.87</v>
      </c>
      <c r="I154" s="35" t="s">
        <v>85</v>
      </c>
      <c r="J154" s="35" t="s">
        <v>492</v>
      </c>
      <c r="K154" s="63" t="s">
        <v>509</v>
      </c>
      <c r="L154" s="79" t="s">
        <v>358</v>
      </c>
      <c r="P154" s="89">
        <v>35328</v>
      </c>
      <c r="R154" s="63" t="s">
        <v>321</v>
      </c>
      <c r="S154" s="35" t="s">
        <v>320</v>
      </c>
    </row>
    <row r="155" spans="1:19" x14ac:dyDescent="0.25">
      <c r="A155" s="52">
        <v>1996</v>
      </c>
      <c r="B155" s="63" t="s">
        <v>661</v>
      </c>
      <c r="C155" s="51">
        <v>614</v>
      </c>
      <c r="F155" s="63">
        <v>17</v>
      </c>
      <c r="G155" s="63">
        <v>8.56</v>
      </c>
      <c r="H155" s="63">
        <v>4.84</v>
      </c>
      <c r="I155" s="35" t="s">
        <v>85</v>
      </c>
      <c r="J155" s="35" t="s">
        <v>492</v>
      </c>
      <c r="K155" s="63" t="s">
        <v>509</v>
      </c>
      <c r="L155" s="79" t="s">
        <v>358</v>
      </c>
      <c r="P155" s="89">
        <v>35328</v>
      </c>
      <c r="R155" s="63" t="s">
        <v>321</v>
      </c>
      <c r="S155" s="35" t="s">
        <v>320</v>
      </c>
    </row>
    <row r="156" spans="1:19" x14ac:dyDescent="0.25">
      <c r="A156" s="52">
        <v>1996</v>
      </c>
      <c r="B156" s="63" t="s">
        <v>660</v>
      </c>
      <c r="C156" s="51">
        <v>614</v>
      </c>
      <c r="F156" s="63">
        <v>17</v>
      </c>
      <c r="G156" s="63">
        <v>8.7200000000000006</v>
      </c>
      <c r="H156" s="63">
        <v>4.93</v>
      </c>
      <c r="I156" s="35" t="s">
        <v>85</v>
      </c>
      <c r="J156" s="35" t="s">
        <v>492</v>
      </c>
      <c r="K156" s="63" t="s">
        <v>509</v>
      </c>
      <c r="L156" s="79" t="s">
        <v>358</v>
      </c>
      <c r="P156" s="89">
        <v>35328</v>
      </c>
      <c r="R156" s="63" t="s">
        <v>321</v>
      </c>
      <c r="S156" s="35" t="s">
        <v>320</v>
      </c>
    </row>
    <row r="157" spans="1:19" x14ac:dyDescent="0.25">
      <c r="A157" s="52">
        <v>1996</v>
      </c>
      <c r="B157" s="63" t="s">
        <v>659</v>
      </c>
      <c r="C157" s="51">
        <v>614</v>
      </c>
      <c r="F157" s="63">
        <v>16</v>
      </c>
      <c r="G157" s="63">
        <v>9.73</v>
      </c>
      <c r="H157" s="63">
        <v>4.99</v>
      </c>
      <c r="I157" s="35" t="s">
        <v>85</v>
      </c>
      <c r="J157" s="35" t="s">
        <v>492</v>
      </c>
      <c r="K157" s="63" t="s">
        <v>645</v>
      </c>
      <c r="L157" s="79" t="s">
        <v>358</v>
      </c>
      <c r="P157" s="89">
        <v>35328</v>
      </c>
      <c r="R157" s="63" t="s">
        <v>321</v>
      </c>
      <c r="S157" s="35" t="s">
        <v>320</v>
      </c>
    </row>
    <row r="158" spans="1:19" x14ac:dyDescent="0.25">
      <c r="A158" s="52">
        <v>1996</v>
      </c>
      <c r="B158" s="63" t="s">
        <v>658</v>
      </c>
      <c r="C158" s="51">
        <v>614</v>
      </c>
      <c r="F158" s="63">
        <v>14.5</v>
      </c>
      <c r="G158" s="63">
        <v>8.58</v>
      </c>
      <c r="H158" s="63">
        <v>5</v>
      </c>
      <c r="I158" s="35" t="s">
        <v>85</v>
      </c>
      <c r="J158" s="35" t="s">
        <v>492</v>
      </c>
      <c r="K158" s="63" t="s">
        <v>639</v>
      </c>
      <c r="L158" s="79" t="s">
        <v>358</v>
      </c>
      <c r="P158" s="89">
        <v>35329</v>
      </c>
      <c r="R158" s="63" t="s">
        <v>321</v>
      </c>
      <c r="S158" s="35" t="s">
        <v>320</v>
      </c>
    </row>
    <row r="159" spans="1:19" x14ac:dyDescent="0.25">
      <c r="A159" s="52">
        <v>1996</v>
      </c>
      <c r="B159" s="63" t="s">
        <v>658</v>
      </c>
      <c r="C159" s="51">
        <v>614</v>
      </c>
      <c r="F159" s="63">
        <v>14.5</v>
      </c>
      <c r="G159" s="63">
        <v>8.9</v>
      </c>
      <c r="H159" s="63">
        <v>5.46</v>
      </c>
      <c r="I159" s="35" t="s">
        <v>85</v>
      </c>
      <c r="J159" s="35" t="s">
        <v>492</v>
      </c>
      <c r="K159" s="63" t="s">
        <v>639</v>
      </c>
      <c r="L159" s="79" t="s">
        <v>358</v>
      </c>
      <c r="P159" s="89">
        <v>35329</v>
      </c>
      <c r="R159" s="63" t="s">
        <v>321</v>
      </c>
      <c r="S159" s="35" t="s">
        <v>320</v>
      </c>
    </row>
    <row r="160" spans="1:19" x14ac:dyDescent="0.25">
      <c r="A160" s="52">
        <v>1996</v>
      </c>
      <c r="B160" s="63" t="s">
        <v>657</v>
      </c>
      <c r="C160" s="51">
        <v>614</v>
      </c>
      <c r="F160" s="63">
        <v>14.5</v>
      </c>
      <c r="G160" s="63">
        <v>8.52</v>
      </c>
      <c r="H160" s="63">
        <v>4.99</v>
      </c>
      <c r="I160" s="35" t="s">
        <v>85</v>
      </c>
      <c r="J160" s="35" t="s">
        <v>492</v>
      </c>
      <c r="K160" s="63" t="s">
        <v>639</v>
      </c>
      <c r="L160" s="79" t="s">
        <v>358</v>
      </c>
      <c r="P160" s="89">
        <v>35329</v>
      </c>
      <c r="R160" s="63" t="s">
        <v>321</v>
      </c>
      <c r="S160" s="35" t="s">
        <v>320</v>
      </c>
    </row>
    <row r="161" spans="1:19" x14ac:dyDescent="0.25">
      <c r="A161" s="52">
        <v>1996</v>
      </c>
      <c r="B161" s="63" t="s">
        <v>656</v>
      </c>
      <c r="C161" s="51">
        <v>614</v>
      </c>
      <c r="F161" s="63">
        <v>14.5</v>
      </c>
      <c r="G161" s="63">
        <v>8.58</v>
      </c>
      <c r="H161" s="63">
        <v>4.96</v>
      </c>
      <c r="I161" s="35" t="s">
        <v>85</v>
      </c>
      <c r="J161" s="35" t="s">
        <v>492</v>
      </c>
      <c r="K161" s="63" t="s">
        <v>639</v>
      </c>
      <c r="L161" s="79" t="s">
        <v>358</v>
      </c>
      <c r="P161" s="89">
        <v>35329</v>
      </c>
      <c r="R161" s="63" t="s">
        <v>321</v>
      </c>
      <c r="S161" s="35" t="s">
        <v>320</v>
      </c>
    </row>
    <row r="162" spans="1:19" x14ac:dyDescent="0.25">
      <c r="A162" s="52">
        <v>1996</v>
      </c>
      <c r="B162" s="63" t="s">
        <v>655</v>
      </c>
      <c r="C162" s="51">
        <v>614</v>
      </c>
      <c r="F162" s="63">
        <v>14.5</v>
      </c>
      <c r="G162" s="63">
        <v>8.16</v>
      </c>
      <c r="H162" s="63">
        <v>4.95</v>
      </c>
      <c r="I162" s="35" t="s">
        <v>85</v>
      </c>
      <c r="J162" s="35" t="s">
        <v>492</v>
      </c>
      <c r="K162" s="63" t="s">
        <v>639</v>
      </c>
      <c r="L162" s="79" t="s">
        <v>358</v>
      </c>
      <c r="P162" s="89">
        <v>35329</v>
      </c>
      <c r="R162" s="63" t="s">
        <v>321</v>
      </c>
      <c r="S162" s="35" t="s">
        <v>320</v>
      </c>
    </row>
    <row r="163" spans="1:19" x14ac:dyDescent="0.25">
      <c r="A163" s="52">
        <v>1996</v>
      </c>
      <c r="B163" s="63" t="s">
        <v>654</v>
      </c>
      <c r="C163" s="51">
        <v>614</v>
      </c>
      <c r="F163" s="63">
        <v>14.5</v>
      </c>
      <c r="G163" s="63">
        <v>9</v>
      </c>
      <c r="H163" s="63">
        <v>4.8099999999999996</v>
      </c>
      <c r="I163" s="35" t="s">
        <v>85</v>
      </c>
      <c r="J163" s="35" t="s">
        <v>492</v>
      </c>
      <c r="K163" s="63" t="s">
        <v>639</v>
      </c>
      <c r="L163" s="79" t="s">
        <v>358</v>
      </c>
      <c r="P163" s="89">
        <v>35329</v>
      </c>
      <c r="R163" s="63" t="s">
        <v>321</v>
      </c>
      <c r="S163" s="35" t="s">
        <v>320</v>
      </c>
    </row>
    <row r="164" spans="1:19" x14ac:dyDescent="0.25">
      <c r="A164" s="52">
        <v>1996</v>
      </c>
      <c r="B164" s="63" t="s">
        <v>653</v>
      </c>
      <c r="C164" s="51">
        <v>614</v>
      </c>
      <c r="F164" s="63">
        <v>14.5</v>
      </c>
      <c r="G164" s="63">
        <v>9.06</v>
      </c>
      <c r="H164" s="63">
        <v>4.8099999999999996</v>
      </c>
      <c r="I164" s="35" t="s">
        <v>85</v>
      </c>
      <c r="J164" s="35" t="s">
        <v>492</v>
      </c>
      <c r="K164" s="63" t="s">
        <v>639</v>
      </c>
      <c r="L164" s="79" t="s">
        <v>358</v>
      </c>
      <c r="P164" s="89">
        <v>35329</v>
      </c>
      <c r="R164" s="63" t="s">
        <v>321</v>
      </c>
      <c r="S164" s="35" t="s">
        <v>320</v>
      </c>
    </row>
    <row r="165" spans="1:19" x14ac:dyDescent="0.25">
      <c r="A165" s="52">
        <v>1996</v>
      </c>
      <c r="B165" s="63" t="s">
        <v>652</v>
      </c>
      <c r="C165" s="51">
        <v>614</v>
      </c>
      <c r="F165" s="63">
        <v>14.5</v>
      </c>
      <c r="G165" s="63">
        <v>7.96</v>
      </c>
      <c r="H165" s="63">
        <v>4.87</v>
      </c>
      <c r="I165" s="35" t="s">
        <v>85</v>
      </c>
      <c r="J165" s="35" t="s">
        <v>492</v>
      </c>
      <c r="K165" s="63" t="s">
        <v>639</v>
      </c>
      <c r="L165" s="79" t="s">
        <v>358</v>
      </c>
      <c r="P165" s="89">
        <v>35329</v>
      </c>
      <c r="R165" s="63" t="s">
        <v>321</v>
      </c>
      <c r="S165" s="35" t="s">
        <v>320</v>
      </c>
    </row>
    <row r="166" spans="1:19" x14ac:dyDescent="0.25">
      <c r="A166" s="52">
        <v>1996</v>
      </c>
      <c r="B166" s="63" t="s">
        <v>651</v>
      </c>
      <c r="C166" s="51">
        <v>614</v>
      </c>
      <c r="F166" s="63">
        <v>14.5</v>
      </c>
      <c r="G166" s="63">
        <v>8.4</v>
      </c>
      <c r="H166" s="63">
        <v>4.67</v>
      </c>
      <c r="I166" s="35" t="s">
        <v>85</v>
      </c>
      <c r="J166" s="35" t="s">
        <v>492</v>
      </c>
      <c r="K166" s="63" t="s">
        <v>639</v>
      </c>
      <c r="L166" s="79" t="s">
        <v>358</v>
      </c>
      <c r="P166" s="89">
        <v>35329</v>
      </c>
      <c r="R166" s="63" t="s">
        <v>321</v>
      </c>
      <c r="S166" s="35" t="s">
        <v>320</v>
      </c>
    </row>
    <row r="167" spans="1:19" x14ac:dyDescent="0.25">
      <c r="A167" s="52">
        <v>1996</v>
      </c>
      <c r="B167" s="63" t="s">
        <v>650</v>
      </c>
      <c r="C167" s="51">
        <v>614</v>
      </c>
      <c r="F167" s="63">
        <v>14.5</v>
      </c>
      <c r="G167" s="63">
        <v>8.0500000000000007</v>
      </c>
      <c r="H167" s="63">
        <v>4.55</v>
      </c>
      <c r="I167" s="35" t="s">
        <v>85</v>
      </c>
      <c r="J167" s="35" t="s">
        <v>492</v>
      </c>
      <c r="K167" s="63" t="s">
        <v>639</v>
      </c>
      <c r="L167" s="79" t="s">
        <v>358</v>
      </c>
      <c r="P167" s="89">
        <v>35329</v>
      </c>
      <c r="R167" s="63" t="s">
        <v>321</v>
      </c>
      <c r="S167" s="35" t="s">
        <v>320</v>
      </c>
    </row>
    <row r="168" spans="1:19" x14ac:dyDescent="0.25">
      <c r="A168" s="52">
        <v>1996</v>
      </c>
      <c r="B168" s="63" t="s">
        <v>649</v>
      </c>
      <c r="C168" s="51">
        <v>614</v>
      </c>
      <c r="F168" s="63">
        <v>14.5</v>
      </c>
      <c r="G168" s="63">
        <v>8.67</v>
      </c>
      <c r="H168" s="63">
        <v>5.6</v>
      </c>
      <c r="I168" s="35" t="s">
        <v>85</v>
      </c>
      <c r="J168" s="35" t="s">
        <v>492</v>
      </c>
      <c r="K168" s="63" t="s">
        <v>639</v>
      </c>
      <c r="L168" s="79" t="s">
        <v>358</v>
      </c>
      <c r="P168" s="89">
        <v>35329</v>
      </c>
      <c r="R168" s="63" t="s">
        <v>321</v>
      </c>
      <c r="S168" s="35" t="s">
        <v>320</v>
      </c>
    </row>
    <row r="169" spans="1:19" x14ac:dyDescent="0.25">
      <c r="A169" s="52">
        <v>1996</v>
      </c>
      <c r="B169" s="63" t="s">
        <v>648</v>
      </c>
      <c r="C169" s="51">
        <v>614</v>
      </c>
      <c r="F169" s="63">
        <v>14.5</v>
      </c>
      <c r="G169" s="63">
        <v>8.0299999999999994</v>
      </c>
      <c r="H169" s="63">
        <v>5.04</v>
      </c>
      <c r="I169" s="35" t="s">
        <v>85</v>
      </c>
      <c r="J169" s="35" t="s">
        <v>492</v>
      </c>
      <c r="K169" s="63" t="s">
        <v>639</v>
      </c>
      <c r="L169" s="79" t="s">
        <v>358</v>
      </c>
      <c r="P169" s="89">
        <v>35329</v>
      </c>
      <c r="R169" s="63" t="s">
        <v>321</v>
      </c>
      <c r="S169" s="35" t="s">
        <v>320</v>
      </c>
    </row>
    <row r="170" spans="1:19" x14ac:dyDescent="0.25">
      <c r="A170" s="52">
        <v>1996</v>
      </c>
      <c r="B170" s="63" t="s">
        <v>648</v>
      </c>
      <c r="C170" s="51">
        <v>614</v>
      </c>
      <c r="F170" s="63">
        <v>14.5</v>
      </c>
      <c r="G170" s="63">
        <v>8.64</v>
      </c>
      <c r="H170" s="63">
        <v>4.8899999999999997</v>
      </c>
      <c r="I170" s="35" t="s">
        <v>85</v>
      </c>
      <c r="J170" s="35" t="s">
        <v>492</v>
      </c>
      <c r="K170" s="63" t="s">
        <v>639</v>
      </c>
      <c r="L170" s="79" t="s">
        <v>358</v>
      </c>
      <c r="P170" s="89">
        <v>35329</v>
      </c>
      <c r="R170" s="63" t="s">
        <v>321</v>
      </c>
      <c r="S170" s="35" t="s">
        <v>320</v>
      </c>
    </row>
    <row r="171" spans="1:19" x14ac:dyDescent="0.25">
      <c r="A171" s="52">
        <v>1996</v>
      </c>
      <c r="B171" s="63" t="s">
        <v>647</v>
      </c>
      <c r="C171" s="51">
        <v>614</v>
      </c>
      <c r="D171" s="63" t="s">
        <v>646</v>
      </c>
      <c r="F171" s="63">
        <v>20</v>
      </c>
      <c r="G171" s="63">
        <v>10.68</v>
      </c>
      <c r="H171" s="63">
        <v>5.37</v>
      </c>
      <c r="I171" s="35" t="s">
        <v>85</v>
      </c>
      <c r="J171" s="35" t="s">
        <v>492</v>
      </c>
      <c r="K171" s="63" t="s">
        <v>645</v>
      </c>
      <c r="L171" s="97">
        <v>35337</v>
      </c>
      <c r="O171" s="63" t="s">
        <v>320</v>
      </c>
      <c r="P171" s="89">
        <v>35337</v>
      </c>
      <c r="R171" s="63" t="s">
        <v>321</v>
      </c>
      <c r="S171" s="35" t="s">
        <v>320</v>
      </c>
    </row>
    <row r="172" spans="1:19" x14ac:dyDescent="0.25">
      <c r="A172" s="52">
        <v>1996</v>
      </c>
      <c r="B172" s="63" t="s">
        <v>644</v>
      </c>
      <c r="C172" s="51">
        <v>614</v>
      </c>
      <c r="F172" s="63">
        <v>13.5</v>
      </c>
      <c r="G172" s="63">
        <v>7.73</v>
      </c>
      <c r="H172" s="63">
        <v>5.0199999999999996</v>
      </c>
      <c r="I172" s="35" t="s">
        <v>85</v>
      </c>
      <c r="J172" s="35" t="s">
        <v>492</v>
      </c>
      <c r="K172" s="63" t="s">
        <v>639</v>
      </c>
      <c r="L172" s="79" t="s">
        <v>358</v>
      </c>
      <c r="P172" s="89">
        <v>35351</v>
      </c>
      <c r="R172" s="63" t="s">
        <v>321</v>
      </c>
      <c r="S172" s="35" t="s">
        <v>320</v>
      </c>
    </row>
    <row r="173" spans="1:19" x14ac:dyDescent="0.25">
      <c r="A173" s="52">
        <v>1996</v>
      </c>
      <c r="B173" s="63" t="s">
        <v>643</v>
      </c>
      <c r="C173" s="51">
        <v>614</v>
      </c>
      <c r="F173" s="63">
        <v>13.5</v>
      </c>
      <c r="G173" s="63">
        <v>7.59</v>
      </c>
      <c r="H173" s="63">
        <v>4.9000000000000004</v>
      </c>
      <c r="I173" s="35" t="s">
        <v>85</v>
      </c>
      <c r="J173" s="35" t="s">
        <v>492</v>
      </c>
      <c r="K173" s="63" t="s">
        <v>639</v>
      </c>
      <c r="L173" s="79" t="s">
        <v>358</v>
      </c>
      <c r="P173" s="89">
        <v>35351</v>
      </c>
      <c r="R173" s="63" t="s">
        <v>321</v>
      </c>
      <c r="S173" s="35" t="s">
        <v>320</v>
      </c>
    </row>
    <row r="174" spans="1:19" x14ac:dyDescent="0.25">
      <c r="A174" s="52">
        <v>1996</v>
      </c>
      <c r="B174" s="63" t="s">
        <v>642</v>
      </c>
      <c r="C174" s="51">
        <v>614</v>
      </c>
      <c r="F174" s="63">
        <v>13.5</v>
      </c>
      <c r="G174" s="63">
        <v>8.26</v>
      </c>
      <c r="H174" s="63">
        <v>4.8099999999999996</v>
      </c>
      <c r="I174" s="35" t="s">
        <v>85</v>
      </c>
      <c r="J174" s="35" t="s">
        <v>492</v>
      </c>
      <c r="K174" s="63" t="s">
        <v>639</v>
      </c>
      <c r="L174" s="79" t="s">
        <v>358</v>
      </c>
      <c r="P174" s="89">
        <v>35351</v>
      </c>
      <c r="R174" s="63" t="s">
        <v>321</v>
      </c>
      <c r="S174" s="35" t="s">
        <v>320</v>
      </c>
    </row>
    <row r="175" spans="1:19" x14ac:dyDescent="0.25">
      <c r="A175" s="52">
        <v>1996</v>
      </c>
      <c r="B175" s="63" t="s">
        <v>641</v>
      </c>
      <c r="C175" s="51">
        <v>614</v>
      </c>
      <c r="F175" s="63">
        <v>13.5</v>
      </c>
      <c r="G175" s="63">
        <v>7.85</v>
      </c>
      <c r="H175" s="63">
        <v>4.9000000000000004</v>
      </c>
      <c r="I175" s="35" t="s">
        <v>85</v>
      </c>
      <c r="J175" s="35" t="s">
        <v>492</v>
      </c>
      <c r="K175" s="63" t="s">
        <v>639</v>
      </c>
      <c r="L175" s="79" t="s">
        <v>358</v>
      </c>
      <c r="P175" s="89">
        <v>35351</v>
      </c>
      <c r="R175" s="63" t="s">
        <v>321</v>
      </c>
      <c r="S175" s="35" t="s">
        <v>320</v>
      </c>
    </row>
    <row r="176" spans="1:19" x14ac:dyDescent="0.25">
      <c r="A176" s="52">
        <v>1996</v>
      </c>
      <c r="B176" s="63" t="s">
        <v>640</v>
      </c>
      <c r="C176" s="51">
        <v>614</v>
      </c>
      <c r="F176" s="63">
        <v>13.5</v>
      </c>
      <c r="G176" s="63">
        <v>8.02</v>
      </c>
      <c r="H176" s="63">
        <v>5.75</v>
      </c>
      <c r="I176" s="35" t="s">
        <v>85</v>
      </c>
      <c r="J176" s="35" t="s">
        <v>492</v>
      </c>
      <c r="K176" s="63" t="s">
        <v>639</v>
      </c>
      <c r="L176" s="79" t="s">
        <v>358</v>
      </c>
      <c r="P176" s="89">
        <v>35351</v>
      </c>
      <c r="R176" s="63" t="s">
        <v>321</v>
      </c>
      <c r="S176" s="35" t="s">
        <v>320</v>
      </c>
    </row>
    <row r="177" spans="1:19" x14ac:dyDescent="0.25">
      <c r="A177" s="52">
        <v>1996</v>
      </c>
      <c r="B177" s="63" t="s">
        <v>640</v>
      </c>
      <c r="C177" s="51">
        <v>614</v>
      </c>
      <c r="F177" s="63">
        <v>13.5</v>
      </c>
      <c r="G177" s="63">
        <v>7.87</v>
      </c>
      <c r="H177" s="63">
        <v>4.99</v>
      </c>
      <c r="I177" s="35" t="s">
        <v>85</v>
      </c>
      <c r="J177" s="35" t="s">
        <v>492</v>
      </c>
      <c r="K177" s="63" t="s">
        <v>639</v>
      </c>
      <c r="L177" s="79" t="s">
        <v>358</v>
      </c>
      <c r="P177" s="89">
        <v>35351</v>
      </c>
      <c r="R177" s="63" t="s">
        <v>321</v>
      </c>
      <c r="S177" s="35" t="s">
        <v>320</v>
      </c>
    </row>
    <row r="178" spans="1:19" x14ac:dyDescent="0.25">
      <c r="A178" s="52">
        <v>1998</v>
      </c>
      <c r="B178" s="63" t="s">
        <v>638</v>
      </c>
      <c r="C178" s="51">
        <v>614</v>
      </c>
      <c r="F178" s="63">
        <v>21</v>
      </c>
      <c r="G178" s="63">
        <v>11.4</v>
      </c>
      <c r="H178" s="63">
        <v>5.45</v>
      </c>
      <c r="I178" s="35" t="s">
        <v>85</v>
      </c>
      <c r="J178" s="35" t="s">
        <v>492</v>
      </c>
      <c r="K178" s="63" t="s">
        <v>504</v>
      </c>
      <c r="L178" s="79" t="s">
        <v>358</v>
      </c>
      <c r="P178" s="89">
        <v>36022.298611111109</v>
      </c>
      <c r="R178" s="63" t="s">
        <v>321</v>
      </c>
      <c r="S178" s="35" t="s">
        <v>320</v>
      </c>
    </row>
    <row r="179" spans="1:19" x14ac:dyDescent="0.25">
      <c r="A179" s="52">
        <v>1998</v>
      </c>
      <c r="B179" s="63" t="s">
        <v>638</v>
      </c>
      <c r="C179" s="51">
        <v>614</v>
      </c>
      <c r="F179" s="63">
        <v>21</v>
      </c>
      <c r="G179" s="63">
        <v>11.8</v>
      </c>
      <c r="H179" s="63">
        <v>5.54</v>
      </c>
      <c r="I179" s="35" t="s">
        <v>85</v>
      </c>
      <c r="J179" s="35" t="s">
        <v>492</v>
      </c>
      <c r="K179" s="63" t="s">
        <v>504</v>
      </c>
      <c r="L179" s="79" t="s">
        <v>358</v>
      </c>
      <c r="P179" s="89">
        <v>36022.298611111109</v>
      </c>
      <c r="R179" s="63" t="s">
        <v>321</v>
      </c>
      <c r="S179" s="35" t="s">
        <v>320</v>
      </c>
    </row>
    <row r="180" spans="1:19" x14ac:dyDescent="0.25">
      <c r="A180" s="52">
        <v>2007</v>
      </c>
      <c r="B180" s="63" t="s">
        <v>637</v>
      </c>
      <c r="C180" s="51">
        <v>614</v>
      </c>
      <c r="F180" s="63">
        <v>22</v>
      </c>
      <c r="G180" s="63">
        <v>10.6</v>
      </c>
      <c r="H180" s="63">
        <v>5.56</v>
      </c>
      <c r="I180" s="35" t="s">
        <v>85</v>
      </c>
      <c r="J180" s="35" t="s">
        <v>492</v>
      </c>
      <c r="K180" s="63" t="s">
        <v>636</v>
      </c>
      <c r="L180" s="79" t="s">
        <v>358</v>
      </c>
      <c r="P180" s="89">
        <v>39373.4</v>
      </c>
      <c r="R180" s="63" t="s">
        <v>321</v>
      </c>
      <c r="S180" s="35" t="s">
        <v>320</v>
      </c>
    </row>
    <row r="181" spans="1:19" x14ac:dyDescent="0.25">
      <c r="A181" s="52">
        <v>2007</v>
      </c>
      <c r="B181" s="63" t="s">
        <v>637</v>
      </c>
      <c r="C181" s="51">
        <v>614</v>
      </c>
      <c r="F181" s="63">
        <v>22</v>
      </c>
      <c r="G181" s="63">
        <v>11.7</v>
      </c>
      <c r="H181" s="63">
        <v>6.05</v>
      </c>
      <c r="I181" s="35" t="s">
        <v>85</v>
      </c>
      <c r="J181" s="35" t="s">
        <v>492</v>
      </c>
      <c r="K181" s="63" t="s">
        <v>636</v>
      </c>
      <c r="L181" s="79" t="s">
        <v>358</v>
      </c>
      <c r="P181" s="89">
        <v>39373.4</v>
      </c>
      <c r="R181" s="63" t="s">
        <v>321</v>
      </c>
      <c r="S181" s="35" t="s">
        <v>320</v>
      </c>
    </row>
    <row r="182" spans="1:19" x14ac:dyDescent="0.25">
      <c r="A182" s="52">
        <v>2007</v>
      </c>
      <c r="B182" s="63" t="s">
        <v>637</v>
      </c>
      <c r="C182" s="51">
        <v>614</v>
      </c>
      <c r="F182" s="63">
        <v>22</v>
      </c>
      <c r="G182" s="63">
        <v>11.3</v>
      </c>
      <c r="H182" s="63">
        <v>6.67</v>
      </c>
      <c r="I182" s="35" t="s">
        <v>85</v>
      </c>
      <c r="J182" s="35" t="s">
        <v>492</v>
      </c>
      <c r="K182" s="63" t="s">
        <v>636</v>
      </c>
      <c r="L182" s="79" t="s">
        <v>358</v>
      </c>
      <c r="P182" s="89">
        <v>39373.4</v>
      </c>
      <c r="R182" s="63" t="s">
        <v>321</v>
      </c>
      <c r="S182" s="35" t="s">
        <v>320</v>
      </c>
    </row>
    <row r="183" spans="1:19" x14ac:dyDescent="0.25">
      <c r="A183" s="52">
        <v>2007</v>
      </c>
      <c r="B183" s="63" t="s">
        <v>637</v>
      </c>
      <c r="C183" s="51">
        <v>614</v>
      </c>
      <c r="F183" s="63">
        <v>22</v>
      </c>
      <c r="G183" s="63">
        <v>10.4</v>
      </c>
      <c r="H183" s="63">
        <v>6.38</v>
      </c>
      <c r="I183" s="35" t="s">
        <v>85</v>
      </c>
      <c r="J183" s="35" t="s">
        <v>492</v>
      </c>
      <c r="K183" s="63" t="s">
        <v>636</v>
      </c>
      <c r="L183" s="79" t="s">
        <v>358</v>
      </c>
      <c r="P183" s="89">
        <v>39373.4</v>
      </c>
      <c r="R183" s="63" t="s">
        <v>321</v>
      </c>
      <c r="S183" s="35" t="s">
        <v>320</v>
      </c>
    </row>
    <row r="184" spans="1:19" x14ac:dyDescent="0.25">
      <c r="A184" s="52">
        <v>2009</v>
      </c>
      <c r="B184" s="63" t="s">
        <v>635</v>
      </c>
      <c r="C184" s="51">
        <v>614</v>
      </c>
      <c r="F184" s="63">
        <v>18.5</v>
      </c>
      <c r="G184" s="63">
        <v>11.1</v>
      </c>
      <c r="H184" s="63">
        <v>5.1660000000000004</v>
      </c>
      <c r="I184" s="35" t="s">
        <v>85</v>
      </c>
      <c r="J184" s="35" t="s">
        <v>492</v>
      </c>
      <c r="K184" s="63" t="s">
        <v>634</v>
      </c>
      <c r="L184" s="79" t="s">
        <v>358</v>
      </c>
      <c r="P184" s="89">
        <v>40061.345138888886</v>
      </c>
      <c r="R184" s="63" t="s">
        <v>321</v>
      </c>
      <c r="S184" s="35" t="s">
        <v>320</v>
      </c>
    </row>
    <row r="185" spans="1:19" x14ac:dyDescent="0.25">
      <c r="A185" s="52">
        <v>2009</v>
      </c>
      <c r="B185" s="63" t="s">
        <v>635</v>
      </c>
      <c r="C185" s="51">
        <v>614</v>
      </c>
      <c r="F185" s="63">
        <v>18.5</v>
      </c>
      <c r="G185" s="63">
        <v>9.8000000000000007</v>
      </c>
      <c r="H185" s="63">
        <v>5.37</v>
      </c>
      <c r="I185" s="35" t="s">
        <v>85</v>
      </c>
      <c r="J185" s="35" t="s">
        <v>492</v>
      </c>
      <c r="K185" s="63" t="s">
        <v>634</v>
      </c>
      <c r="L185" s="79" t="s">
        <v>358</v>
      </c>
      <c r="P185" s="89">
        <v>40061.345138888886</v>
      </c>
      <c r="R185" s="63" t="s">
        <v>321</v>
      </c>
      <c r="S185" s="35" t="s">
        <v>320</v>
      </c>
    </row>
    <row r="186" spans="1:19" x14ac:dyDescent="0.25">
      <c r="A186" s="52">
        <v>2009</v>
      </c>
      <c r="B186" s="63" t="s">
        <v>633</v>
      </c>
      <c r="C186" s="51">
        <v>614</v>
      </c>
      <c r="F186" s="63">
        <v>21.5</v>
      </c>
      <c r="G186" s="63">
        <v>12.1</v>
      </c>
      <c r="H186" s="63">
        <v>6.1630000000000003</v>
      </c>
      <c r="I186" s="35" t="s">
        <v>85</v>
      </c>
      <c r="J186" s="35" t="s">
        <v>492</v>
      </c>
      <c r="K186" s="63" t="s">
        <v>632</v>
      </c>
      <c r="L186" s="79" t="s">
        <v>358</v>
      </c>
      <c r="P186" s="89">
        <v>40064.349305555559</v>
      </c>
      <c r="R186" s="63" t="s">
        <v>321</v>
      </c>
      <c r="S186" s="35" t="s">
        <v>320</v>
      </c>
    </row>
    <row r="187" spans="1:19" x14ac:dyDescent="0.25">
      <c r="A187" s="52">
        <v>2009</v>
      </c>
      <c r="B187" s="63" t="s">
        <v>631</v>
      </c>
      <c r="C187" s="51">
        <v>614</v>
      </c>
      <c r="F187" s="63">
        <v>21.5</v>
      </c>
      <c r="G187" s="63">
        <v>12.1</v>
      </c>
      <c r="H187" s="63">
        <v>6.375</v>
      </c>
      <c r="I187" s="35" t="s">
        <v>85</v>
      </c>
      <c r="J187" s="35" t="s">
        <v>492</v>
      </c>
      <c r="K187" s="63" t="s">
        <v>630</v>
      </c>
      <c r="L187" s="79" t="s">
        <v>358</v>
      </c>
      <c r="P187" s="89">
        <v>40064.363888888889</v>
      </c>
      <c r="R187" s="63" t="s">
        <v>321</v>
      </c>
      <c r="S187" s="35" t="s">
        <v>320</v>
      </c>
    </row>
    <row r="188" spans="1:19" x14ac:dyDescent="0.25">
      <c r="A188" s="52">
        <v>2009</v>
      </c>
      <c r="B188" s="63" t="s">
        <v>629</v>
      </c>
      <c r="C188" s="51">
        <v>614</v>
      </c>
      <c r="F188" s="63">
        <v>21.5</v>
      </c>
      <c r="G188" s="63">
        <v>11.8</v>
      </c>
      <c r="H188" s="63">
        <v>6.0720000000000001</v>
      </c>
      <c r="I188" s="35" t="s">
        <v>85</v>
      </c>
      <c r="J188" s="35" t="s">
        <v>492</v>
      </c>
      <c r="K188" s="63" t="s">
        <v>628</v>
      </c>
      <c r="L188" s="79" t="s">
        <v>358</v>
      </c>
      <c r="P188" s="89">
        <v>40064.363888888889</v>
      </c>
      <c r="R188" s="63" t="s">
        <v>321</v>
      </c>
      <c r="S188" s="35" t="s">
        <v>320</v>
      </c>
    </row>
    <row r="189" spans="1:19" x14ac:dyDescent="0.25">
      <c r="A189" s="52">
        <v>2008</v>
      </c>
      <c r="B189" s="63" t="s">
        <v>627</v>
      </c>
      <c r="C189" s="51">
        <v>614</v>
      </c>
      <c r="F189" s="63">
        <v>20.75</v>
      </c>
      <c r="G189" s="63">
        <v>11.8</v>
      </c>
      <c r="H189" s="63">
        <v>6.1139999999999999</v>
      </c>
      <c r="I189" s="35" t="s">
        <v>85</v>
      </c>
      <c r="J189" s="35" t="s">
        <v>492</v>
      </c>
      <c r="K189" s="63" t="s">
        <v>626</v>
      </c>
      <c r="L189" s="79" t="s">
        <v>358</v>
      </c>
      <c r="P189" s="89">
        <v>39672.418055555558</v>
      </c>
      <c r="R189" s="63" t="s">
        <v>321</v>
      </c>
      <c r="S189" s="35" t="s">
        <v>320</v>
      </c>
    </row>
    <row r="190" spans="1:19" x14ac:dyDescent="0.25">
      <c r="A190" s="52">
        <v>2008</v>
      </c>
      <c r="B190" s="63" t="s">
        <v>627</v>
      </c>
      <c r="C190" s="51">
        <v>614</v>
      </c>
      <c r="F190" s="63">
        <v>20.75</v>
      </c>
      <c r="G190" s="63">
        <v>11.1</v>
      </c>
      <c r="H190" s="63">
        <v>5.9210000000000003</v>
      </c>
      <c r="I190" s="35" t="s">
        <v>85</v>
      </c>
      <c r="J190" s="35" t="s">
        <v>492</v>
      </c>
      <c r="K190" s="63" t="s">
        <v>626</v>
      </c>
      <c r="L190" s="79" t="s">
        <v>358</v>
      </c>
      <c r="P190" s="89">
        <v>39672.418055555558</v>
      </c>
      <c r="R190" s="63" t="s">
        <v>321</v>
      </c>
      <c r="S190" s="35" t="s">
        <v>320</v>
      </c>
    </row>
    <row r="191" spans="1:19" x14ac:dyDescent="0.25">
      <c r="A191" s="52">
        <v>2008</v>
      </c>
      <c r="B191" s="63" t="s">
        <v>627</v>
      </c>
      <c r="C191" s="51">
        <v>614</v>
      </c>
      <c r="F191" s="63">
        <v>20.75</v>
      </c>
      <c r="G191" s="63">
        <v>11.4</v>
      </c>
      <c r="H191" s="63">
        <v>5.9539999999999997</v>
      </c>
      <c r="I191" s="35" t="s">
        <v>85</v>
      </c>
      <c r="J191" s="35" t="s">
        <v>492</v>
      </c>
      <c r="K191" s="63" t="s">
        <v>626</v>
      </c>
      <c r="L191" s="79" t="s">
        <v>358</v>
      </c>
      <c r="P191" s="89">
        <v>39672.418055555558</v>
      </c>
      <c r="R191" s="63" t="s">
        <v>321</v>
      </c>
      <c r="S191" s="35" t="s">
        <v>320</v>
      </c>
    </row>
    <row r="192" spans="1:19" x14ac:dyDescent="0.25">
      <c r="A192" s="52">
        <v>2008</v>
      </c>
      <c r="B192" s="63" t="s">
        <v>627</v>
      </c>
      <c r="C192" s="51">
        <v>614</v>
      </c>
      <c r="F192" s="63">
        <v>20.75</v>
      </c>
      <c r="G192" s="63">
        <v>11.1</v>
      </c>
      <c r="H192" s="63">
        <v>5.6130000000000004</v>
      </c>
      <c r="I192" s="35" t="s">
        <v>85</v>
      </c>
      <c r="J192" s="35" t="s">
        <v>492</v>
      </c>
      <c r="K192" s="63" t="s">
        <v>626</v>
      </c>
      <c r="L192" s="79" t="s">
        <v>358</v>
      </c>
      <c r="P192" s="89">
        <v>39672.418055555558</v>
      </c>
      <c r="R192" s="63" t="s">
        <v>321</v>
      </c>
      <c r="S192" s="35" t="s">
        <v>320</v>
      </c>
    </row>
    <row r="193" spans="1:19" x14ac:dyDescent="0.25">
      <c r="A193" s="52">
        <v>2008</v>
      </c>
      <c r="B193" s="63" t="s">
        <v>617</v>
      </c>
      <c r="C193" s="51">
        <v>614</v>
      </c>
      <c r="F193" s="63">
        <v>25</v>
      </c>
      <c r="G193" s="63">
        <v>13.1</v>
      </c>
      <c r="H193" s="63">
        <v>6.17</v>
      </c>
      <c r="I193" s="35" t="s">
        <v>85</v>
      </c>
      <c r="J193" s="35" t="s">
        <v>492</v>
      </c>
      <c r="K193" s="63" t="s">
        <v>491</v>
      </c>
      <c r="L193" s="79" t="s">
        <v>358</v>
      </c>
      <c r="P193" s="89">
        <v>39672.484722222223</v>
      </c>
      <c r="R193" s="63" t="s">
        <v>321</v>
      </c>
      <c r="S193" s="35" t="s">
        <v>320</v>
      </c>
    </row>
    <row r="194" spans="1:19" x14ac:dyDescent="0.25">
      <c r="A194" s="52">
        <v>2009</v>
      </c>
      <c r="B194" s="63" t="s">
        <v>625</v>
      </c>
      <c r="C194" s="51">
        <v>614</v>
      </c>
      <c r="D194" s="63" t="s">
        <v>624</v>
      </c>
      <c r="F194" s="63">
        <v>22</v>
      </c>
      <c r="G194" s="63">
        <v>11.8</v>
      </c>
      <c r="H194" s="63">
        <v>6.24</v>
      </c>
      <c r="I194" s="35" t="s">
        <v>85</v>
      </c>
      <c r="J194" s="35" t="s">
        <v>492</v>
      </c>
      <c r="K194" s="63" t="s">
        <v>623</v>
      </c>
      <c r="L194" s="102">
        <v>40063.311805555553</v>
      </c>
      <c r="O194" s="63" t="s">
        <v>320</v>
      </c>
      <c r="P194" s="89">
        <v>40063.311805555553</v>
      </c>
      <c r="R194" s="63" t="s">
        <v>321</v>
      </c>
      <c r="S194" s="35" t="s">
        <v>320</v>
      </c>
    </row>
    <row r="195" spans="1:19" x14ac:dyDescent="0.25">
      <c r="A195" s="52">
        <v>1996</v>
      </c>
      <c r="B195" s="63" t="s">
        <v>622</v>
      </c>
      <c r="C195" s="51">
        <v>614</v>
      </c>
      <c r="F195" s="63">
        <v>20</v>
      </c>
      <c r="G195" s="63">
        <v>11.3</v>
      </c>
      <c r="H195" s="63">
        <v>5.83</v>
      </c>
      <c r="I195" s="35" t="s">
        <v>85</v>
      </c>
      <c r="J195" s="35" t="s">
        <v>492</v>
      </c>
      <c r="K195" s="63" t="s">
        <v>504</v>
      </c>
      <c r="L195" s="79" t="s">
        <v>358</v>
      </c>
      <c r="P195" s="89">
        <v>35302</v>
      </c>
      <c r="S195" s="35" t="s">
        <v>320</v>
      </c>
    </row>
    <row r="196" spans="1:19" x14ac:dyDescent="0.25">
      <c r="A196" s="52">
        <v>1997</v>
      </c>
      <c r="B196" s="63" t="s">
        <v>621</v>
      </c>
      <c r="C196" s="51">
        <v>614</v>
      </c>
      <c r="F196" s="63">
        <v>22</v>
      </c>
      <c r="G196" s="63">
        <v>11.78</v>
      </c>
      <c r="H196" s="63">
        <v>5.83</v>
      </c>
      <c r="I196" s="35" t="s">
        <v>85</v>
      </c>
      <c r="J196" s="35" t="s">
        <v>492</v>
      </c>
      <c r="K196" s="63" t="s">
        <v>504</v>
      </c>
      <c r="L196" s="79" t="s">
        <v>358</v>
      </c>
      <c r="P196" s="89">
        <v>35660</v>
      </c>
      <c r="S196" s="35" t="s">
        <v>320</v>
      </c>
    </row>
    <row r="197" spans="1:19" x14ac:dyDescent="0.25">
      <c r="A197" s="52">
        <v>1997</v>
      </c>
      <c r="B197" s="63" t="s">
        <v>620</v>
      </c>
      <c r="C197" s="51">
        <v>614</v>
      </c>
      <c r="F197" s="63">
        <v>16</v>
      </c>
      <c r="G197" s="63">
        <v>10.54</v>
      </c>
      <c r="H197" s="63">
        <v>5.05</v>
      </c>
      <c r="I197" s="35" t="s">
        <v>85</v>
      </c>
      <c r="J197" s="35" t="s">
        <v>492</v>
      </c>
      <c r="K197" s="63" t="s">
        <v>504</v>
      </c>
      <c r="L197" s="79" t="s">
        <v>358</v>
      </c>
      <c r="P197" s="89">
        <v>35661</v>
      </c>
      <c r="S197" s="35" t="s">
        <v>320</v>
      </c>
    </row>
    <row r="198" spans="1:19" x14ac:dyDescent="0.25">
      <c r="A198" s="52">
        <v>1997</v>
      </c>
      <c r="B198" s="63" t="s">
        <v>619</v>
      </c>
      <c r="C198" s="51">
        <v>614</v>
      </c>
      <c r="F198" s="63">
        <v>16</v>
      </c>
      <c r="G198" s="63">
        <v>9.48</v>
      </c>
      <c r="H198" s="63">
        <v>5.19</v>
      </c>
      <c r="I198" s="35" t="s">
        <v>85</v>
      </c>
      <c r="J198" s="35" t="s">
        <v>492</v>
      </c>
      <c r="K198" s="63" t="s">
        <v>504</v>
      </c>
      <c r="L198" s="79" t="s">
        <v>358</v>
      </c>
      <c r="P198" s="89">
        <v>35661</v>
      </c>
      <c r="S198" s="35" t="s">
        <v>320</v>
      </c>
    </row>
    <row r="199" spans="1:19" x14ac:dyDescent="0.25">
      <c r="A199" s="52">
        <v>1997</v>
      </c>
      <c r="B199" s="63" t="s">
        <v>618</v>
      </c>
      <c r="C199" s="51">
        <v>614</v>
      </c>
      <c r="F199" s="63">
        <v>16</v>
      </c>
      <c r="G199" s="63">
        <v>10.58</v>
      </c>
      <c r="H199" s="63">
        <v>5.43</v>
      </c>
      <c r="I199" s="35" t="s">
        <v>85</v>
      </c>
      <c r="J199" s="35" t="s">
        <v>492</v>
      </c>
      <c r="K199" s="63" t="s">
        <v>504</v>
      </c>
      <c r="L199" s="79" t="s">
        <v>358</v>
      </c>
      <c r="P199" s="89">
        <v>35661</v>
      </c>
      <c r="S199" s="35" t="s">
        <v>320</v>
      </c>
    </row>
    <row r="200" spans="1:19" x14ac:dyDescent="0.25">
      <c r="A200" s="52">
        <v>2008</v>
      </c>
      <c r="B200" s="63" t="s">
        <v>617</v>
      </c>
      <c r="C200" s="51">
        <v>614</v>
      </c>
      <c r="F200" s="63">
        <v>25</v>
      </c>
      <c r="G200" s="63">
        <v>13.8</v>
      </c>
      <c r="H200" s="63">
        <v>7.2350000000000003</v>
      </c>
      <c r="I200" s="35" t="s">
        <v>85</v>
      </c>
      <c r="J200" s="35" t="s">
        <v>492</v>
      </c>
      <c r="K200" s="63" t="s">
        <v>491</v>
      </c>
      <c r="L200" s="79" t="s">
        <v>358</v>
      </c>
      <c r="P200" s="89">
        <v>39672.484722222223</v>
      </c>
      <c r="S200" s="35" t="s">
        <v>320</v>
      </c>
    </row>
    <row r="201" spans="1:19" x14ac:dyDescent="0.25">
      <c r="A201" s="52">
        <v>1995</v>
      </c>
      <c r="B201" s="63" t="s">
        <v>616</v>
      </c>
      <c r="C201" s="51">
        <v>614</v>
      </c>
      <c r="F201" s="63">
        <v>18.75</v>
      </c>
      <c r="G201" s="63">
        <v>10.09</v>
      </c>
      <c r="H201" s="63">
        <v>5.5</v>
      </c>
      <c r="I201" s="35" t="s">
        <v>306</v>
      </c>
      <c r="J201" s="35" t="s">
        <v>307</v>
      </c>
      <c r="K201" s="63" t="s">
        <v>614</v>
      </c>
      <c r="L201" s="79" t="s">
        <v>358</v>
      </c>
      <c r="P201" s="89">
        <v>34980</v>
      </c>
      <c r="R201" s="63" t="s">
        <v>321</v>
      </c>
      <c r="S201" s="35" t="s">
        <v>320</v>
      </c>
    </row>
    <row r="202" spans="1:19" x14ac:dyDescent="0.25">
      <c r="A202" s="52">
        <v>1995</v>
      </c>
      <c r="B202" s="63" t="s">
        <v>615</v>
      </c>
      <c r="C202" s="51">
        <v>614</v>
      </c>
      <c r="F202" s="63">
        <v>18.75</v>
      </c>
      <c r="G202" s="63">
        <v>8.8699999999999992</v>
      </c>
      <c r="H202" s="63">
        <v>5.7</v>
      </c>
      <c r="I202" s="35" t="s">
        <v>306</v>
      </c>
      <c r="J202" s="35" t="s">
        <v>307</v>
      </c>
      <c r="K202" s="63" t="s">
        <v>614</v>
      </c>
      <c r="L202" s="79" t="s">
        <v>358</v>
      </c>
      <c r="P202" s="89">
        <v>34980</v>
      </c>
      <c r="R202" s="63" t="s">
        <v>321</v>
      </c>
      <c r="S202" s="35" t="s">
        <v>320</v>
      </c>
    </row>
    <row r="203" spans="1:19" x14ac:dyDescent="0.25">
      <c r="A203" s="52">
        <v>1995</v>
      </c>
      <c r="B203" s="63" t="s">
        <v>613</v>
      </c>
      <c r="C203" s="51">
        <v>614</v>
      </c>
      <c r="F203" s="63">
        <v>14</v>
      </c>
      <c r="G203" s="63">
        <v>7.55</v>
      </c>
      <c r="H203" s="63">
        <v>4.67</v>
      </c>
      <c r="I203" s="35" t="s">
        <v>306</v>
      </c>
      <c r="J203" s="35" t="s">
        <v>307</v>
      </c>
      <c r="K203" s="63">
        <v>2901</v>
      </c>
      <c r="L203" s="79" t="s">
        <v>358</v>
      </c>
      <c r="P203" s="89">
        <v>34987</v>
      </c>
      <c r="R203" s="63" t="s">
        <v>321</v>
      </c>
      <c r="S203" s="35" t="s">
        <v>320</v>
      </c>
    </row>
    <row r="204" spans="1:19" x14ac:dyDescent="0.25">
      <c r="A204" s="52">
        <v>2009</v>
      </c>
      <c r="B204" s="63" t="s">
        <v>199</v>
      </c>
      <c r="C204" s="51">
        <v>614</v>
      </c>
      <c r="F204" s="63">
        <v>21.5</v>
      </c>
      <c r="G204" s="63">
        <v>10.6</v>
      </c>
      <c r="H204" s="63">
        <v>5.27</v>
      </c>
      <c r="I204" s="35" t="s">
        <v>306</v>
      </c>
      <c r="J204" s="35" t="s">
        <v>307</v>
      </c>
      <c r="K204" s="63" t="s">
        <v>283</v>
      </c>
      <c r="L204" s="79" t="s">
        <v>358</v>
      </c>
      <c r="P204" s="89">
        <v>40066.511111111111</v>
      </c>
      <c r="R204" s="63" t="s">
        <v>321</v>
      </c>
      <c r="S204" s="35" t="s">
        <v>320</v>
      </c>
    </row>
    <row r="205" spans="1:19" x14ac:dyDescent="0.25">
      <c r="A205" s="52">
        <v>2001</v>
      </c>
      <c r="B205" s="63" t="s">
        <v>612</v>
      </c>
      <c r="C205" s="51">
        <v>614</v>
      </c>
      <c r="F205" s="63">
        <v>19</v>
      </c>
      <c r="G205" s="63">
        <v>10.46</v>
      </c>
      <c r="H205" s="63">
        <v>5.75</v>
      </c>
      <c r="I205" s="38" t="s">
        <v>306</v>
      </c>
      <c r="J205" s="38" t="s">
        <v>307</v>
      </c>
      <c r="K205" s="63">
        <v>2901</v>
      </c>
      <c r="L205" s="79" t="s">
        <v>358</v>
      </c>
      <c r="P205" s="89">
        <v>37169</v>
      </c>
      <c r="S205" s="35" t="s">
        <v>320</v>
      </c>
    </row>
    <row r="206" spans="1:19" x14ac:dyDescent="0.25">
      <c r="A206" s="52">
        <v>2007</v>
      </c>
      <c r="B206" s="63" t="s">
        <v>611</v>
      </c>
      <c r="C206" s="51">
        <v>614</v>
      </c>
      <c r="F206" s="63">
        <v>25</v>
      </c>
      <c r="G206" s="63">
        <v>14.6</v>
      </c>
      <c r="H206" s="63">
        <v>6.859</v>
      </c>
      <c r="I206" s="96" t="s">
        <v>306</v>
      </c>
      <c r="J206" s="96" t="s">
        <v>610</v>
      </c>
      <c r="K206" s="63" t="s">
        <v>609</v>
      </c>
      <c r="L206" s="79" t="s">
        <v>358</v>
      </c>
      <c r="P206" s="89">
        <v>39298.25277777778</v>
      </c>
      <c r="R206" s="63" t="s">
        <v>321</v>
      </c>
      <c r="S206" s="35" t="s">
        <v>320</v>
      </c>
    </row>
    <row r="207" spans="1:19" x14ac:dyDescent="0.25">
      <c r="A207" s="52">
        <v>2008</v>
      </c>
      <c r="B207" s="63" t="s">
        <v>608</v>
      </c>
      <c r="C207" s="51">
        <v>614</v>
      </c>
      <c r="F207" s="63">
        <v>21.5</v>
      </c>
      <c r="G207" s="63">
        <v>11.4</v>
      </c>
      <c r="H207" s="63">
        <v>5.96</v>
      </c>
      <c r="I207" s="38" t="s">
        <v>129</v>
      </c>
      <c r="J207" s="38" t="s">
        <v>300</v>
      </c>
      <c r="K207" s="63" t="s">
        <v>292</v>
      </c>
      <c r="L207" s="79" t="s">
        <v>358</v>
      </c>
      <c r="P207" s="89">
        <v>39700.300694444442</v>
      </c>
      <c r="R207" s="63" t="s">
        <v>321</v>
      </c>
      <c r="S207" s="35" t="s">
        <v>320</v>
      </c>
    </row>
    <row r="208" spans="1:19" x14ac:dyDescent="0.25">
      <c r="A208" s="52">
        <v>2008</v>
      </c>
      <c r="B208" s="63" t="s">
        <v>608</v>
      </c>
      <c r="C208" s="51">
        <v>614</v>
      </c>
      <c r="F208" s="63">
        <v>21.5</v>
      </c>
      <c r="G208" s="63">
        <v>11.1</v>
      </c>
      <c r="H208" s="63">
        <v>5.8</v>
      </c>
      <c r="I208" s="38" t="s">
        <v>129</v>
      </c>
      <c r="J208" s="38" t="s">
        <v>300</v>
      </c>
      <c r="K208" s="63" t="s">
        <v>292</v>
      </c>
      <c r="L208" s="79" t="s">
        <v>358</v>
      </c>
      <c r="P208" s="89">
        <v>39700.300694444442</v>
      </c>
      <c r="R208" s="63" t="s">
        <v>321</v>
      </c>
      <c r="S208" s="35" t="s">
        <v>320</v>
      </c>
    </row>
    <row r="209" spans="1:19" x14ac:dyDescent="0.25">
      <c r="A209" s="52">
        <v>2008</v>
      </c>
      <c r="B209" s="63" t="s">
        <v>608</v>
      </c>
      <c r="C209" s="51">
        <v>614</v>
      </c>
      <c r="F209" s="63">
        <v>21.5</v>
      </c>
      <c r="G209" s="63">
        <v>11.1</v>
      </c>
      <c r="H209" s="63">
        <v>5.8</v>
      </c>
      <c r="I209" s="38" t="s">
        <v>129</v>
      </c>
      <c r="J209" s="38" t="s">
        <v>300</v>
      </c>
      <c r="K209" s="63" t="s">
        <v>292</v>
      </c>
      <c r="L209" s="79" t="s">
        <v>358</v>
      </c>
      <c r="P209" s="89">
        <v>39700.300694444442</v>
      </c>
      <c r="R209" s="63" t="s">
        <v>321</v>
      </c>
      <c r="S209" s="35" t="s">
        <v>320</v>
      </c>
    </row>
    <row r="210" spans="1:19" x14ac:dyDescent="0.25">
      <c r="A210" s="52">
        <v>2008</v>
      </c>
      <c r="B210" s="63" t="s">
        <v>608</v>
      </c>
      <c r="C210" s="51">
        <v>614</v>
      </c>
      <c r="F210" s="63">
        <v>21.5</v>
      </c>
      <c r="G210" s="63">
        <v>11.6</v>
      </c>
      <c r="H210" s="63">
        <v>6</v>
      </c>
      <c r="I210" s="38" t="s">
        <v>129</v>
      </c>
      <c r="J210" s="38" t="s">
        <v>300</v>
      </c>
      <c r="K210" s="63" t="s">
        <v>292</v>
      </c>
      <c r="L210" s="79" t="s">
        <v>358</v>
      </c>
      <c r="P210" s="89">
        <v>39700.300694444442</v>
      </c>
      <c r="R210" s="63" t="s">
        <v>321</v>
      </c>
      <c r="S210" s="35" t="s">
        <v>320</v>
      </c>
    </row>
    <row r="211" spans="1:19" x14ac:dyDescent="0.25">
      <c r="A211" s="52">
        <v>2008</v>
      </c>
      <c r="B211" s="63" t="s">
        <v>608</v>
      </c>
      <c r="C211" s="51">
        <v>614</v>
      </c>
      <c r="F211" s="63">
        <v>21.5</v>
      </c>
      <c r="G211" s="63">
        <v>10.5</v>
      </c>
      <c r="H211" s="63">
        <v>5.9</v>
      </c>
      <c r="I211" s="35" t="s">
        <v>129</v>
      </c>
      <c r="J211" s="35" t="s">
        <v>300</v>
      </c>
      <c r="K211" s="63" t="s">
        <v>292</v>
      </c>
      <c r="L211" s="79" t="s">
        <v>358</v>
      </c>
      <c r="P211" s="89">
        <v>39700.300694444442</v>
      </c>
      <c r="R211" s="63" t="s">
        <v>321</v>
      </c>
      <c r="S211" s="35" t="s">
        <v>320</v>
      </c>
    </row>
    <row r="212" spans="1:19" x14ac:dyDescent="0.25">
      <c r="A212" s="52">
        <v>2008</v>
      </c>
      <c r="B212" s="63" t="s">
        <v>608</v>
      </c>
      <c r="C212" s="51">
        <v>614</v>
      </c>
      <c r="F212" s="63">
        <v>21.5</v>
      </c>
      <c r="G212" s="63">
        <v>11.3</v>
      </c>
      <c r="H212" s="63">
        <v>6</v>
      </c>
      <c r="I212" s="35" t="s">
        <v>129</v>
      </c>
      <c r="J212" s="35" t="s">
        <v>300</v>
      </c>
      <c r="K212" s="63" t="s">
        <v>292</v>
      </c>
      <c r="L212" s="79" t="s">
        <v>358</v>
      </c>
      <c r="P212" s="89">
        <v>39700.300694444442</v>
      </c>
      <c r="R212" s="63" t="s">
        <v>321</v>
      </c>
      <c r="S212" s="35" t="s">
        <v>320</v>
      </c>
    </row>
    <row r="213" spans="1:19" x14ac:dyDescent="0.25">
      <c r="A213" s="52">
        <v>2008</v>
      </c>
      <c r="B213" s="63" t="s">
        <v>570</v>
      </c>
      <c r="C213" s="51">
        <v>614</v>
      </c>
      <c r="F213" s="63">
        <v>21.5</v>
      </c>
      <c r="G213" s="63">
        <v>11.4</v>
      </c>
      <c r="H213" s="63">
        <v>6</v>
      </c>
      <c r="I213" s="35" t="s">
        <v>129</v>
      </c>
      <c r="J213" s="35" t="s">
        <v>300</v>
      </c>
      <c r="K213" s="63" t="s">
        <v>292</v>
      </c>
      <c r="L213" s="79" t="s">
        <v>358</v>
      </c>
      <c r="P213" s="89">
        <v>39700.856944444444</v>
      </c>
      <c r="R213" s="63" t="s">
        <v>321</v>
      </c>
      <c r="S213" s="35" t="s">
        <v>320</v>
      </c>
    </row>
    <row r="214" spans="1:19" x14ac:dyDescent="0.25">
      <c r="A214" s="52">
        <v>2008</v>
      </c>
      <c r="B214" s="63" t="s">
        <v>607</v>
      </c>
      <c r="C214" s="51">
        <v>614</v>
      </c>
      <c r="F214" s="63">
        <v>15.5</v>
      </c>
      <c r="G214" s="63">
        <v>8.4</v>
      </c>
      <c r="H214" s="63">
        <v>4.95</v>
      </c>
      <c r="I214" s="35" t="s">
        <v>129</v>
      </c>
      <c r="J214" s="35" t="s">
        <v>300</v>
      </c>
      <c r="K214" s="63" t="s">
        <v>292</v>
      </c>
      <c r="L214" s="79" t="s">
        <v>358</v>
      </c>
      <c r="P214" s="89">
        <v>39702.256944444445</v>
      </c>
      <c r="R214" s="63" t="s">
        <v>321</v>
      </c>
      <c r="S214" s="35" t="s">
        <v>320</v>
      </c>
    </row>
    <row r="215" spans="1:19" x14ac:dyDescent="0.25">
      <c r="A215" s="52">
        <v>2007</v>
      </c>
      <c r="B215" s="63" t="s">
        <v>606</v>
      </c>
      <c r="C215" s="51">
        <v>614</v>
      </c>
      <c r="F215" s="63">
        <v>17.5</v>
      </c>
      <c r="G215" s="63">
        <v>9.1999999999999993</v>
      </c>
      <c r="H215" s="63">
        <v>5.14</v>
      </c>
      <c r="I215" s="35" t="s">
        <v>129</v>
      </c>
      <c r="J215" s="35" t="s">
        <v>300</v>
      </c>
      <c r="K215" s="63" t="s">
        <v>292</v>
      </c>
      <c r="L215" s="79" t="s">
        <v>358</v>
      </c>
      <c r="P215" s="89">
        <v>39359.209027777775</v>
      </c>
      <c r="R215" s="63" t="s">
        <v>321</v>
      </c>
      <c r="S215" s="35" t="s">
        <v>320</v>
      </c>
    </row>
    <row r="216" spans="1:19" x14ac:dyDescent="0.25">
      <c r="A216" s="52">
        <v>2007</v>
      </c>
      <c r="B216" s="63" t="s">
        <v>605</v>
      </c>
      <c r="C216" s="51">
        <v>614</v>
      </c>
      <c r="F216" s="63">
        <v>20.5</v>
      </c>
      <c r="G216" s="63">
        <v>10.199999999999999</v>
      </c>
      <c r="H216" s="63">
        <v>5.62</v>
      </c>
      <c r="I216" s="35" t="s">
        <v>129</v>
      </c>
      <c r="J216" s="35" t="s">
        <v>300</v>
      </c>
      <c r="K216" s="63" t="s">
        <v>292</v>
      </c>
      <c r="L216" s="79" t="s">
        <v>358</v>
      </c>
      <c r="P216" s="89">
        <v>39360.21597222222</v>
      </c>
      <c r="R216" s="63" t="s">
        <v>321</v>
      </c>
      <c r="S216" s="35" t="s">
        <v>320</v>
      </c>
    </row>
    <row r="217" spans="1:19" x14ac:dyDescent="0.25">
      <c r="A217" s="52">
        <v>2007</v>
      </c>
      <c r="B217" s="63" t="s">
        <v>604</v>
      </c>
      <c r="C217" s="51">
        <v>614</v>
      </c>
      <c r="F217" s="63">
        <v>16.5</v>
      </c>
      <c r="G217" s="63">
        <v>8.6999999999999993</v>
      </c>
      <c r="H217" s="63">
        <v>4.88</v>
      </c>
      <c r="I217" s="35" t="s">
        <v>129</v>
      </c>
      <c r="J217" s="35" t="s">
        <v>300</v>
      </c>
      <c r="K217" s="63" t="s">
        <v>292</v>
      </c>
      <c r="L217" s="79" t="s">
        <v>358</v>
      </c>
      <c r="P217" s="89">
        <v>39361.23333333333</v>
      </c>
      <c r="R217" s="63" t="s">
        <v>321</v>
      </c>
      <c r="S217" s="35" t="s">
        <v>320</v>
      </c>
    </row>
    <row r="218" spans="1:19" x14ac:dyDescent="0.25">
      <c r="A218" s="52">
        <v>2007</v>
      </c>
      <c r="B218" s="63" t="s">
        <v>603</v>
      </c>
      <c r="C218" s="51">
        <v>614</v>
      </c>
      <c r="F218" s="63">
        <v>22</v>
      </c>
      <c r="G218" s="63">
        <v>10.9</v>
      </c>
      <c r="H218" s="63">
        <v>5.92</v>
      </c>
      <c r="I218" s="35" t="s">
        <v>129</v>
      </c>
      <c r="J218" s="35" t="s">
        <v>300</v>
      </c>
      <c r="K218" s="63" t="s">
        <v>292</v>
      </c>
      <c r="L218" s="79" t="s">
        <v>358</v>
      </c>
      <c r="P218" s="89">
        <v>39361.859027777777</v>
      </c>
      <c r="R218" s="63" t="s">
        <v>321</v>
      </c>
      <c r="S218" s="35" t="s">
        <v>320</v>
      </c>
    </row>
    <row r="219" spans="1:19" x14ac:dyDescent="0.25">
      <c r="A219" s="52">
        <v>2007</v>
      </c>
      <c r="B219" s="63" t="s">
        <v>602</v>
      </c>
      <c r="C219" s="51">
        <v>614</v>
      </c>
      <c r="F219" s="63">
        <v>23.5</v>
      </c>
      <c r="G219" s="63">
        <v>11.1</v>
      </c>
      <c r="H219" s="63">
        <v>6.38</v>
      </c>
      <c r="I219" s="35" t="s">
        <v>129</v>
      </c>
      <c r="J219" s="35" t="s">
        <v>300</v>
      </c>
      <c r="K219" s="63" t="s">
        <v>292</v>
      </c>
      <c r="L219" s="79" t="s">
        <v>358</v>
      </c>
      <c r="P219" s="89">
        <v>39364.199999999997</v>
      </c>
      <c r="R219" s="63" t="s">
        <v>321</v>
      </c>
      <c r="S219" s="35" t="s">
        <v>320</v>
      </c>
    </row>
    <row r="220" spans="1:19" x14ac:dyDescent="0.25">
      <c r="A220" s="52">
        <v>2007</v>
      </c>
      <c r="B220" s="63" t="s">
        <v>601</v>
      </c>
      <c r="C220" s="51">
        <v>614</v>
      </c>
      <c r="F220" s="63">
        <v>21.5</v>
      </c>
      <c r="G220" s="63">
        <v>10.6</v>
      </c>
      <c r="H220" s="63">
        <v>6.1</v>
      </c>
      <c r="I220" s="35" t="s">
        <v>129</v>
      </c>
      <c r="J220" s="35" t="s">
        <v>300</v>
      </c>
      <c r="K220" s="63" t="s">
        <v>292</v>
      </c>
      <c r="L220" s="79" t="s">
        <v>358</v>
      </c>
      <c r="P220" s="89">
        <v>39374.211111111108</v>
      </c>
      <c r="R220" s="63" t="s">
        <v>321</v>
      </c>
      <c r="S220" s="35" t="s">
        <v>320</v>
      </c>
    </row>
    <row r="221" spans="1:19" x14ac:dyDescent="0.25">
      <c r="A221" s="52">
        <v>2007</v>
      </c>
      <c r="B221" s="63" t="s">
        <v>600</v>
      </c>
      <c r="C221" s="51">
        <v>614</v>
      </c>
      <c r="F221" s="63">
        <v>18.5</v>
      </c>
      <c r="G221" s="63">
        <v>9.1</v>
      </c>
      <c r="H221" s="63">
        <v>5.24</v>
      </c>
      <c r="I221" s="35" t="s">
        <v>129</v>
      </c>
      <c r="J221" s="35" t="s">
        <v>300</v>
      </c>
      <c r="K221" s="63" t="s">
        <v>292</v>
      </c>
      <c r="L221" s="79" t="s">
        <v>358</v>
      </c>
      <c r="P221" s="89">
        <v>39378.211805555555</v>
      </c>
      <c r="R221" s="63" t="s">
        <v>321</v>
      </c>
      <c r="S221" s="35" t="s">
        <v>320</v>
      </c>
    </row>
    <row r="222" spans="1:19" x14ac:dyDescent="0.25">
      <c r="A222" s="52">
        <v>2008</v>
      </c>
      <c r="B222" s="63" t="s">
        <v>599</v>
      </c>
      <c r="C222" s="51">
        <v>614</v>
      </c>
      <c r="F222" s="63">
        <v>25.5</v>
      </c>
      <c r="G222" s="63">
        <v>12.7</v>
      </c>
      <c r="H222" s="63">
        <v>6.81</v>
      </c>
      <c r="I222" s="38" t="s">
        <v>129</v>
      </c>
      <c r="J222" s="38" t="s">
        <v>300</v>
      </c>
      <c r="K222" s="63" t="s">
        <v>292</v>
      </c>
      <c r="L222" s="79" t="s">
        <v>358</v>
      </c>
      <c r="P222" s="89">
        <v>39706.254166666666</v>
      </c>
      <c r="R222" s="63" t="s">
        <v>321</v>
      </c>
      <c r="S222" s="35" t="s">
        <v>320</v>
      </c>
    </row>
    <row r="223" spans="1:19" x14ac:dyDescent="0.25">
      <c r="A223" s="52">
        <v>2008</v>
      </c>
      <c r="B223" s="63" t="s">
        <v>599</v>
      </c>
      <c r="C223" s="51">
        <v>614</v>
      </c>
      <c r="F223" s="63">
        <v>25.5</v>
      </c>
      <c r="G223" s="63">
        <v>12.5</v>
      </c>
      <c r="H223" s="63">
        <v>6.76</v>
      </c>
      <c r="I223" s="38" t="s">
        <v>129</v>
      </c>
      <c r="J223" s="38" t="s">
        <v>300</v>
      </c>
      <c r="K223" s="63" t="s">
        <v>292</v>
      </c>
      <c r="L223" s="79" t="s">
        <v>358</v>
      </c>
      <c r="P223" s="89">
        <v>39706.254166666666</v>
      </c>
      <c r="R223" s="63" t="s">
        <v>321</v>
      </c>
      <c r="S223" s="35" t="s">
        <v>320</v>
      </c>
    </row>
    <row r="224" spans="1:19" x14ac:dyDescent="0.25">
      <c r="A224" s="52">
        <v>2009</v>
      </c>
      <c r="B224" s="63" t="s">
        <v>598</v>
      </c>
      <c r="C224" s="51">
        <v>614</v>
      </c>
      <c r="F224" s="63">
        <v>19.5</v>
      </c>
      <c r="G224" s="63">
        <v>10.7</v>
      </c>
      <c r="H224" s="63">
        <v>4.8310000000000004</v>
      </c>
      <c r="I224" s="38" t="s">
        <v>129</v>
      </c>
      <c r="J224" s="38" t="s">
        <v>300</v>
      </c>
      <c r="K224" s="63" t="s">
        <v>597</v>
      </c>
      <c r="L224" s="79" t="s">
        <v>358</v>
      </c>
      <c r="P224" s="89">
        <v>40049.288194444445</v>
      </c>
      <c r="R224" s="63" t="s">
        <v>321</v>
      </c>
      <c r="S224" s="35" t="s">
        <v>320</v>
      </c>
    </row>
    <row r="225" spans="1:35" x14ac:dyDescent="0.25">
      <c r="A225" s="52">
        <v>2009</v>
      </c>
      <c r="B225" s="63" t="s">
        <v>598</v>
      </c>
      <c r="C225" s="51">
        <v>614</v>
      </c>
      <c r="F225" s="63">
        <v>19.5</v>
      </c>
      <c r="G225" s="63">
        <v>10.4</v>
      </c>
      <c r="H225" s="63">
        <v>5.1440000000000001</v>
      </c>
      <c r="I225" s="38" t="s">
        <v>129</v>
      </c>
      <c r="J225" s="38" t="s">
        <v>300</v>
      </c>
      <c r="K225" s="63" t="s">
        <v>597</v>
      </c>
      <c r="L225" s="79" t="s">
        <v>358</v>
      </c>
      <c r="P225" s="89">
        <v>40049.288194444445</v>
      </c>
      <c r="R225" s="63" t="s">
        <v>321</v>
      </c>
      <c r="S225" s="35" t="s">
        <v>320</v>
      </c>
    </row>
    <row r="226" spans="1:35" x14ac:dyDescent="0.25">
      <c r="A226" s="52">
        <v>2009</v>
      </c>
      <c r="B226" s="63" t="s">
        <v>197</v>
      </c>
      <c r="C226" s="51">
        <v>614</v>
      </c>
      <c r="F226" s="63">
        <v>20</v>
      </c>
      <c r="G226" s="63">
        <v>10.7</v>
      </c>
      <c r="H226" s="63">
        <v>5.5209999999999999</v>
      </c>
      <c r="I226" s="35" t="s">
        <v>129</v>
      </c>
      <c r="J226" s="35" t="s">
        <v>300</v>
      </c>
      <c r="K226" s="63" t="s">
        <v>596</v>
      </c>
      <c r="L226" s="79" t="s">
        <v>358</v>
      </c>
      <c r="P226" s="89">
        <v>40051.318749999999</v>
      </c>
      <c r="R226" s="63" t="s">
        <v>321</v>
      </c>
      <c r="S226" s="35" t="s">
        <v>320</v>
      </c>
    </row>
    <row r="227" spans="1:35" x14ac:dyDescent="0.25">
      <c r="A227" s="52">
        <v>2009</v>
      </c>
      <c r="B227" s="63" t="s">
        <v>197</v>
      </c>
      <c r="C227" s="51">
        <v>614</v>
      </c>
      <c r="F227" s="63">
        <v>20</v>
      </c>
      <c r="G227" s="63">
        <v>10.8</v>
      </c>
      <c r="H227" s="63">
        <v>5.2969999999999997</v>
      </c>
      <c r="I227" s="38" t="s">
        <v>129</v>
      </c>
      <c r="J227" s="38" t="s">
        <v>300</v>
      </c>
      <c r="K227" s="63" t="s">
        <v>282</v>
      </c>
      <c r="L227" s="79" t="s">
        <v>358</v>
      </c>
      <c r="P227" s="89">
        <v>40051.318749999999</v>
      </c>
      <c r="R227" s="63" t="s">
        <v>321</v>
      </c>
      <c r="S227" s="35" t="s">
        <v>320</v>
      </c>
    </row>
    <row r="228" spans="1:35" x14ac:dyDescent="0.25">
      <c r="A228" s="52">
        <v>2009</v>
      </c>
      <c r="B228" s="63" t="s">
        <v>595</v>
      </c>
      <c r="C228" s="51">
        <v>614</v>
      </c>
      <c r="F228" s="63">
        <v>27.5</v>
      </c>
      <c r="G228" s="63">
        <v>14.8</v>
      </c>
      <c r="H228" s="63">
        <v>7.6479999999999997</v>
      </c>
      <c r="I228" s="38" t="s">
        <v>129</v>
      </c>
      <c r="J228" s="38" t="s">
        <v>300</v>
      </c>
      <c r="K228" s="63" t="s">
        <v>594</v>
      </c>
      <c r="L228" s="79" t="s">
        <v>358</v>
      </c>
      <c r="P228" s="89">
        <v>40051.728472222225</v>
      </c>
      <c r="R228" s="63" t="s">
        <v>321</v>
      </c>
      <c r="S228" s="35" t="s">
        <v>320</v>
      </c>
    </row>
    <row r="229" spans="1:35" x14ac:dyDescent="0.25">
      <c r="A229" s="52">
        <v>2009</v>
      </c>
      <c r="B229" s="63" t="s">
        <v>593</v>
      </c>
      <c r="C229" s="51">
        <v>614</v>
      </c>
      <c r="F229" s="63">
        <v>15</v>
      </c>
      <c r="G229" s="63">
        <v>8.5</v>
      </c>
      <c r="H229" s="63">
        <v>5.1239999999999997</v>
      </c>
      <c r="I229" s="38" t="s">
        <v>129</v>
      </c>
      <c r="J229" s="38" t="s">
        <v>300</v>
      </c>
      <c r="K229" s="63" t="s">
        <v>281</v>
      </c>
      <c r="L229" s="79" t="s">
        <v>358</v>
      </c>
      <c r="P229" s="89">
        <v>39903.306944444441</v>
      </c>
      <c r="R229" s="63" t="s">
        <v>321</v>
      </c>
      <c r="S229" s="35" t="s">
        <v>320</v>
      </c>
    </row>
    <row r="230" spans="1:35" x14ac:dyDescent="0.25">
      <c r="A230" s="52">
        <v>2009</v>
      </c>
      <c r="B230" s="63" t="s">
        <v>593</v>
      </c>
      <c r="C230" s="51">
        <v>614</v>
      </c>
      <c r="F230" s="63">
        <v>15</v>
      </c>
      <c r="G230" s="63">
        <v>8.1999999999999993</v>
      </c>
      <c r="H230" s="63">
        <v>5.1150000000000002</v>
      </c>
      <c r="I230" s="38" t="s">
        <v>129</v>
      </c>
      <c r="J230" s="38" t="s">
        <v>300</v>
      </c>
      <c r="K230" s="63" t="s">
        <v>281</v>
      </c>
      <c r="L230" s="79" t="s">
        <v>358</v>
      </c>
      <c r="P230" s="89">
        <v>39903.306944444441</v>
      </c>
      <c r="R230" s="63" t="s">
        <v>321</v>
      </c>
      <c r="S230" s="35" t="s">
        <v>320</v>
      </c>
    </row>
    <row r="231" spans="1:35" x14ac:dyDescent="0.25">
      <c r="A231" s="52">
        <v>2009</v>
      </c>
      <c r="B231" s="63" t="s">
        <v>592</v>
      </c>
      <c r="C231" s="51">
        <v>614</v>
      </c>
      <c r="D231" s="63" t="s">
        <v>566</v>
      </c>
      <c r="F231" s="63">
        <v>21</v>
      </c>
      <c r="G231" s="63">
        <v>11</v>
      </c>
      <c r="H231" s="63">
        <v>5.9980000000000002</v>
      </c>
      <c r="I231" s="96" t="s">
        <v>129</v>
      </c>
      <c r="J231" s="96" t="s">
        <v>300</v>
      </c>
      <c r="K231" s="63" t="s">
        <v>292</v>
      </c>
      <c r="L231" s="97">
        <v>40070.339583333334</v>
      </c>
      <c r="O231" s="63" t="s">
        <v>320</v>
      </c>
      <c r="P231" s="89">
        <v>40070.339583333334</v>
      </c>
      <c r="R231" s="63" t="s">
        <v>321</v>
      </c>
      <c r="S231" s="35" t="s">
        <v>320</v>
      </c>
    </row>
    <row r="232" spans="1:35" x14ac:dyDescent="0.25">
      <c r="A232" s="52">
        <v>2009</v>
      </c>
      <c r="B232" s="63" t="s">
        <v>591</v>
      </c>
      <c r="C232" s="51">
        <v>614</v>
      </c>
      <c r="D232" s="63" t="s">
        <v>590</v>
      </c>
      <c r="F232" s="63">
        <v>20</v>
      </c>
      <c r="G232" s="63">
        <v>10.4</v>
      </c>
      <c r="H232" s="63">
        <v>5.7960000000000003</v>
      </c>
      <c r="I232" s="96" t="s">
        <v>129</v>
      </c>
      <c r="J232" s="96" t="s">
        <v>300</v>
      </c>
      <c r="K232" s="63" t="s">
        <v>292</v>
      </c>
      <c r="L232" s="97">
        <v>40076.470138888886</v>
      </c>
      <c r="O232" s="63" t="s">
        <v>320</v>
      </c>
      <c r="P232" s="89">
        <v>40076.470138888886</v>
      </c>
      <c r="R232" s="63" t="s">
        <v>321</v>
      </c>
      <c r="S232" s="35" t="s">
        <v>320</v>
      </c>
    </row>
    <row r="233" spans="1:35" x14ac:dyDescent="0.25">
      <c r="A233" s="52">
        <v>2009</v>
      </c>
      <c r="B233" s="63" t="s">
        <v>589</v>
      </c>
      <c r="C233" s="51">
        <v>614</v>
      </c>
      <c r="F233" s="63">
        <v>19</v>
      </c>
      <c r="G233" s="63">
        <v>9.1</v>
      </c>
      <c r="H233" s="63">
        <v>5.1379999999999999</v>
      </c>
      <c r="I233" s="96" t="s">
        <v>129</v>
      </c>
      <c r="J233" s="96" t="s">
        <v>300</v>
      </c>
      <c r="K233" s="63" t="s">
        <v>588</v>
      </c>
      <c r="L233" s="79" t="s">
        <v>358</v>
      </c>
      <c r="P233" s="89">
        <v>40107.729861111111</v>
      </c>
      <c r="R233" s="63" t="s">
        <v>321</v>
      </c>
      <c r="S233" s="35" t="s">
        <v>320</v>
      </c>
    </row>
    <row r="234" spans="1:35" s="90" customFormat="1" x14ac:dyDescent="0.25">
      <c r="A234" s="52">
        <v>2009</v>
      </c>
      <c r="B234" s="63" t="s">
        <v>587</v>
      </c>
      <c r="C234" s="51">
        <v>614</v>
      </c>
      <c r="D234" s="63"/>
      <c r="E234" s="63"/>
      <c r="F234" s="63">
        <v>16</v>
      </c>
      <c r="G234" s="63">
        <v>7.7</v>
      </c>
      <c r="H234" s="63">
        <v>4.8630000000000004</v>
      </c>
      <c r="I234" s="96" t="s">
        <v>129</v>
      </c>
      <c r="J234" s="96" t="s">
        <v>300</v>
      </c>
      <c r="K234" s="63" t="s">
        <v>586</v>
      </c>
      <c r="L234" s="79" t="s">
        <v>358</v>
      </c>
      <c r="M234" s="63"/>
      <c r="N234" s="63"/>
      <c r="O234" s="63"/>
      <c r="P234" s="89">
        <v>40111.60833333333</v>
      </c>
      <c r="Q234" s="63"/>
      <c r="R234" s="63" t="s">
        <v>321</v>
      </c>
      <c r="S234" s="35" t="s">
        <v>320</v>
      </c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</row>
    <row r="235" spans="1:35" s="90" customFormat="1" x14ac:dyDescent="0.25">
      <c r="A235" s="52">
        <v>2010</v>
      </c>
      <c r="B235" s="63" t="s">
        <v>231</v>
      </c>
      <c r="C235" s="51">
        <v>614</v>
      </c>
      <c r="D235" s="63"/>
      <c r="E235" s="63"/>
      <c r="F235" s="63">
        <v>20.3</v>
      </c>
      <c r="G235" s="80">
        <v>10.40253279</v>
      </c>
      <c r="H235" s="63">
        <v>5.6989999999999998</v>
      </c>
      <c r="I235" s="96" t="s">
        <v>129</v>
      </c>
      <c r="J235" s="96" t="s">
        <v>300</v>
      </c>
      <c r="K235" s="63" t="s">
        <v>292</v>
      </c>
      <c r="L235" s="79" t="s">
        <v>358</v>
      </c>
      <c r="M235" s="63"/>
      <c r="N235" s="63"/>
      <c r="O235" s="63"/>
      <c r="P235" s="89">
        <v>40392.334027777775</v>
      </c>
      <c r="Q235" s="63"/>
      <c r="R235" s="63" t="s">
        <v>321</v>
      </c>
      <c r="S235" s="35" t="s">
        <v>320</v>
      </c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</row>
    <row r="236" spans="1:35" s="90" customFormat="1" x14ac:dyDescent="0.25">
      <c r="A236" s="52">
        <v>2010</v>
      </c>
      <c r="B236" s="63" t="s">
        <v>565</v>
      </c>
      <c r="C236" s="51">
        <v>614</v>
      </c>
      <c r="D236" s="63" t="s">
        <v>585</v>
      </c>
      <c r="E236" s="63"/>
      <c r="F236" s="63">
        <v>23.2</v>
      </c>
      <c r="G236" s="80">
        <v>12.422360250000001</v>
      </c>
      <c r="H236" s="63">
        <v>6.4850000000000003</v>
      </c>
      <c r="I236" s="96" t="s">
        <v>129</v>
      </c>
      <c r="J236" s="96" t="s">
        <v>300</v>
      </c>
      <c r="K236" s="63" t="s">
        <v>292</v>
      </c>
      <c r="L236" s="97">
        <v>40394.267361111109</v>
      </c>
      <c r="M236" s="63"/>
      <c r="N236" s="63"/>
      <c r="O236" s="63" t="s">
        <v>320</v>
      </c>
      <c r="P236" s="89">
        <v>40394.267361111109</v>
      </c>
      <c r="Q236" s="63"/>
      <c r="R236" s="63" t="s">
        <v>321</v>
      </c>
      <c r="S236" s="35" t="s">
        <v>320</v>
      </c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</row>
    <row r="237" spans="1:35" s="90" customFormat="1" x14ac:dyDescent="0.25">
      <c r="A237" s="101">
        <v>2011</v>
      </c>
      <c r="B237" s="87" t="s">
        <v>584</v>
      </c>
      <c r="C237" s="100">
        <v>614</v>
      </c>
      <c r="D237" s="87" t="s">
        <v>583</v>
      </c>
      <c r="E237" s="87"/>
      <c r="F237" s="87">
        <v>21.9</v>
      </c>
      <c r="G237" s="99">
        <v>12.248468941382328</v>
      </c>
      <c r="H237" s="87">
        <v>6.1790000000000003</v>
      </c>
      <c r="I237" s="98" t="s">
        <v>129</v>
      </c>
      <c r="J237" s="98" t="s">
        <v>300</v>
      </c>
      <c r="K237" s="87" t="s">
        <v>576</v>
      </c>
      <c r="L237" s="91">
        <v>40764</v>
      </c>
      <c r="M237" s="87"/>
      <c r="N237" s="87" t="s">
        <v>579</v>
      </c>
      <c r="O237" s="87" t="s">
        <v>320</v>
      </c>
      <c r="P237" s="89">
        <v>40768.259027777778</v>
      </c>
      <c r="Q237" s="4" t="s">
        <v>334</v>
      </c>
      <c r="R237" s="90" t="s">
        <v>321</v>
      </c>
      <c r="S237" s="35" t="s">
        <v>320</v>
      </c>
      <c r="T237" s="87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</row>
    <row r="238" spans="1:35" x14ac:dyDescent="0.25">
      <c r="A238" s="101">
        <v>2011</v>
      </c>
      <c r="B238" s="87" t="s">
        <v>582</v>
      </c>
      <c r="C238" s="100">
        <v>614</v>
      </c>
      <c r="D238" s="87" t="s">
        <v>581</v>
      </c>
      <c r="E238" s="87"/>
      <c r="F238" s="87">
        <v>22.5</v>
      </c>
      <c r="G238" s="99">
        <v>13.224181360201511</v>
      </c>
      <c r="H238" s="87">
        <v>5.8010000000000002</v>
      </c>
      <c r="I238" s="98" t="s">
        <v>129</v>
      </c>
      <c r="J238" s="98" t="s">
        <v>300</v>
      </c>
      <c r="K238" s="87" t="s">
        <v>576</v>
      </c>
      <c r="L238" s="91">
        <v>40752</v>
      </c>
      <c r="M238" s="87"/>
      <c r="N238" s="87" t="s">
        <v>575</v>
      </c>
      <c r="O238" s="87" t="s">
        <v>320</v>
      </c>
      <c r="P238" s="89">
        <v>40765.25</v>
      </c>
      <c r="Q238" s="4" t="s">
        <v>334</v>
      </c>
      <c r="R238" s="90" t="s">
        <v>321</v>
      </c>
      <c r="S238" s="35" t="s">
        <v>320</v>
      </c>
      <c r="T238" s="87"/>
    </row>
    <row r="239" spans="1:35" x14ac:dyDescent="0.25">
      <c r="A239" s="101">
        <v>2011</v>
      </c>
      <c r="B239" s="87" t="s">
        <v>393</v>
      </c>
      <c r="C239" s="100">
        <v>614</v>
      </c>
      <c r="D239" s="87" t="s">
        <v>580</v>
      </c>
      <c r="E239" s="87"/>
      <c r="F239" s="87">
        <v>21.7</v>
      </c>
      <c r="G239" s="99">
        <v>12.396694214876034</v>
      </c>
      <c r="H239" s="87">
        <v>6.3639999999999999</v>
      </c>
      <c r="I239" s="98" t="s">
        <v>129</v>
      </c>
      <c r="J239" s="98" t="s">
        <v>300</v>
      </c>
      <c r="K239" s="87" t="s">
        <v>576</v>
      </c>
      <c r="L239" s="91">
        <v>40764</v>
      </c>
      <c r="M239" s="87"/>
      <c r="N239" s="87" t="s">
        <v>579</v>
      </c>
      <c r="O239" s="87" t="s">
        <v>320</v>
      </c>
      <c r="P239" s="89">
        <v>40772.29583333333</v>
      </c>
      <c r="Q239" s="4" t="s">
        <v>334</v>
      </c>
      <c r="R239" s="90" t="s">
        <v>321</v>
      </c>
      <c r="S239" s="35" t="s">
        <v>320</v>
      </c>
      <c r="T239" s="87"/>
    </row>
    <row r="240" spans="1:35" x14ac:dyDescent="0.25">
      <c r="A240" s="101">
        <v>2011</v>
      </c>
      <c r="B240" s="87" t="s">
        <v>578</v>
      </c>
      <c r="C240" s="100">
        <v>614</v>
      </c>
      <c r="D240" s="87" t="s">
        <v>577</v>
      </c>
      <c r="E240" s="87"/>
      <c r="F240" s="87">
        <v>22.3</v>
      </c>
      <c r="G240" s="99">
        <v>13.390139987827146</v>
      </c>
      <c r="H240" s="87">
        <v>6.1189999999999998</v>
      </c>
      <c r="I240" s="98" t="s">
        <v>129</v>
      </c>
      <c r="J240" s="98" t="s">
        <v>300</v>
      </c>
      <c r="K240" s="87" t="s">
        <v>576</v>
      </c>
      <c r="L240" s="91">
        <v>40752</v>
      </c>
      <c r="M240" s="87"/>
      <c r="N240" s="87" t="s">
        <v>575</v>
      </c>
      <c r="O240" s="87" t="s">
        <v>320</v>
      </c>
      <c r="P240" s="89">
        <v>40769.311805555553</v>
      </c>
      <c r="Q240" s="4" t="s">
        <v>334</v>
      </c>
      <c r="R240" s="90" t="s">
        <v>321</v>
      </c>
      <c r="S240" s="35" t="s">
        <v>320</v>
      </c>
      <c r="T240" s="87"/>
    </row>
    <row r="241" spans="1:35" x14ac:dyDescent="0.25">
      <c r="A241" s="52">
        <v>2001</v>
      </c>
      <c r="B241" s="63" t="s">
        <v>574</v>
      </c>
      <c r="C241" s="51">
        <v>614</v>
      </c>
      <c r="D241" s="63" t="s">
        <v>573</v>
      </c>
      <c r="F241" s="63">
        <v>22.5</v>
      </c>
      <c r="G241" s="63">
        <v>11.21</v>
      </c>
      <c r="H241" s="63">
        <v>6.24</v>
      </c>
      <c r="I241" s="38" t="s">
        <v>129</v>
      </c>
      <c r="J241" s="38" t="s">
        <v>300</v>
      </c>
      <c r="K241" s="63" t="s">
        <v>292</v>
      </c>
      <c r="L241" s="97">
        <v>37156</v>
      </c>
      <c r="O241" s="63" t="s">
        <v>320</v>
      </c>
      <c r="P241" s="89">
        <v>37156</v>
      </c>
      <c r="S241" s="35" t="s">
        <v>320</v>
      </c>
    </row>
    <row r="242" spans="1:35" x14ac:dyDescent="0.25">
      <c r="A242" s="52">
        <v>2001</v>
      </c>
      <c r="B242" s="63" t="s">
        <v>572</v>
      </c>
      <c r="C242" s="51">
        <v>614</v>
      </c>
      <c r="F242" s="63">
        <v>22</v>
      </c>
      <c r="G242" s="63">
        <v>12.11</v>
      </c>
      <c r="H242" s="63">
        <v>6.36</v>
      </c>
      <c r="I242" s="38" t="s">
        <v>129</v>
      </c>
      <c r="J242" s="38" t="s">
        <v>300</v>
      </c>
      <c r="K242" s="63" t="s">
        <v>571</v>
      </c>
      <c r="L242" s="79" t="s">
        <v>358</v>
      </c>
      <c r="P242" s="89">
        <v>37166</v>
      </c>
      <c r="S242" s="35" t="s">
        <v>320</v>
      </c>
    </row>
    <row r="243" spans="1:35" x14ac:dyDescent="0.25">
      <c r="A243" s="52">
        <v>2008</v>
      </c>
      <c r="B243" s="63" t="s">
        <v>570</v>
      </c>
      <c r="C243" s="51">
        <v>614</v>
      </c>
      <c r="F243" s="63">
        <v>21.5</v>
      </c>
      <c r="G243" s="63">
        <v>11.1</v>
      </c>
      <c r="H243" s="63">
        <v>5.8</v>
      </c>
      <c r="I243" s="38" t="s">
        <v>129</v>
      </c>
      <c r="J243" s="38" t="s">
        <v>300</v>
      </c>
      <c r="K243" s="63" t="s">
        <v>292</v>
      </c>
      <c r="L243" s="79" t="s">
        <v>358</v>
      </c>
      <c r="P243" s="89">
        <v>39700.856944444444</v>
      </c>
      <c r="S243" s="35" t="s">
        <v>320</v>
      </c>
    </row>
    <row r="244" spans="1:35" x14ac:dyDescent="0.25">
      <c r="A244" s="52">
        <v>2008</v>
      </c>
      <c r="B244" s="63" t="s">
        <v>570</v>
      </c>
      <c r="C244" s="51">
        <v>614</v>
      </c>
      <c r="F244" s="63">
        <v>21.5</v>
      </c>
      <c r="G244" s="63">
        <v>11.1</v>
      </c>
      <c r="H244" s="63">
        <v>5.8</v>
      </c>
      <c r="I244" s="38" t="s">
        <v>129</v>
      </c>
      <c r="J244" s="38" t="s">
        <v>300</v>
      </c>
      <c r="K244" s="63" t="s">
        <v>292</v>
      </c>
      <c r="L244" s="79" t="s">
        <v>358</v>
      </c>
      <c r="P244" s="89">
        <v>39700.856944444444</v>
      </c>
      <c r="S244" s="35" t="s">
        <v>320</v>
      </c>
    </row>
    <row r="245" spans="1:35" x14ac:dyDescent="0.25">
      <c r="A245" s="52">
        <v>2008</v>
      </c>
      <c r="B245" s="63" t="s">
        <v>570</v>
      </c>
      <c r="C245" s="51">
        <v>614</v>
      </c>
      <c r="F245" s="63">
        <v>21.5</v>
      </c>
      <c r="G245" s="63">
        <v>11.6</v>
      </c>
      <c r="H245" s="63">
        <v>6</v>
      </c>
      <c r="I245" s="38" t="s">
        <v>129</v>
      </c>
      <c r="J245" s="38" t="s">
        <v>300</v>
      </c>
      <c r="K245" s="63" t="s">
        <v>292</v>
      </c>
      <c r="L245" s="79" t="s">
        <v>358</v>
      </c>
      <c r="P245" s="89">
        <v>39700.856944444444</v>
      </c>
      <c r="S245" s="35" t="s">
        <v>320</v>
      </c>
    </row>
    <row r="246" spans="1:35" x14ac:dyDescent="0.25">
      <c r="A246" s="52">
        <v>2008</v>
      </c>
      <c r="B246" s="63" t="s">
        <v>570</v>
      </c>
      <c r="C246" s="51">
        <v>614</v>
      </c>
      <c r="F246" s="63">
        <v>21.5</v>
      </c>
      <c r="G246" s="63">
        <v>10.7</v>
      </c>
      <c r="H246" s="63">
        <v>5.9</v>
      </c>
      <c r="I246" s="38" t="s">
        <v>129</v>
      </c>
      <c r="J246" s="38" t="s">
        <v>300</v>
      </c>
      <c r="K246" s="63" t="s">
        <v>292</v>
      </c>
      <c r="L246" s="79" t="s">
        <v>358</v>
      </c>
      <c r="P246" s="89">
        <v>39700.856944444444</v>
      </c>
      <c r="S246" s="35" t="s">
        <v>320</v>
      </c>
    </row>
    <row r="247" spans="1:35" x14ac:dyDescent="0.25">
      <c r="A247" s="52">
        <v>2008</v>
      </c>
      <c r="B247" s="63" t="s">
        <v>570</v>
      </c>
      <c r="C247" s="51">
        <v>614</v>
      </c>
      <c r="F247" s="63">
        <v>21.5</v>
      </c>
      <c r="G247" s="63">
        <v>11.4</v>
      </c>
      <c r="H247" s="63">
        <v>5.95</v>
      </c>
      <c r="I247" s="38" t="s">
        <v>129</v>
      </c>
      <c r="J247" s="38" t="s">
        <v>300</v>
      </c>
      <c r="K247" s="63" t="s">
        <v>292</v>
      </c>
      <c r="L247" s="79" t="s">
        <v>358</v>
      </c>
      <c r="P247" s="89">
        <v>39700.856944444444</v>
      </c>
      <c r="S247" s="35" t="s">
        <v>320</v>
      </c>
    </row>
    <row r="248" spans="1:35" x14ac:dyDescent="0.25">
      <c r="A248" s="52">
        <v>2008</v>
      </c>
      <c r="B248" s="63" t="s">
        <v>569</v>
      </c>
      <c r="C248" s="51">
        <v>614</v>
      </c>
      <c r="F248" s="63">
        <v>27.5</v>
      </c>
      <c r="G248" s="63">
        <v>13</v>
      </c>
      <c r="H248" s="63">
        <v>7.101</v>
      </c>
      <c r="I248" s="96" t="s">
        <v>129</v>
      </c>
      <c r="J248" s="96" t="s">
        <v>300</v>
      </c>
      <c r="K248" s="63" t="s">
        <v>292</v>
      </c>
      <c r="L248" s="79" t="s">
        <v>358</v>
      </c>
      <c r="P248" s="89">
        <v>39683.636111111111</v>
      </c>
      <c r="S248" s="35" t="s">
        <v>320</v>
      </c>
    </row>
    <row r="249" spans="1:35" x14ac:dyDescent="0.25">
      <c r="A249" s="52">
        <v>2008</v>
      </c>
      <c r="B249" s="63" t="s">
        <v>569</v>
      </c>
      <c r="C249" s="51">
        <v>614</v>
      </c>
      <c r="F249" s="63">
        <v>27.5</v>
      </c>
      <c r="G249" s="63">
        <v>14.4</v>
      </c>
      <c r="H249" s="63">
        <v>7.5339999999999998</v>
      </c>
      <c r="I249" s="96" t="s">
        <v>129</v>
      </c>
      <c r="J249" s="96" t="s">
        <v>300</v>
      </c>
      <c r="K249" s="63" t="s">
        <v>292</v>
      </c>
      <c r="L249" s="79" t="s">
        <v>358</v>
      </c>
      <c r="P249" s="89">
        <v>39683.636111111111</v>
      </c>
      <c r="S249" s="35" t="s">
        <v>320</v>
      </c>
    </row>
    <row r="250" spans="1:35" x14ac:dyDescent="0.25">
      <c r="A250" s="52">
        <v>2008</v>
      </c>
      <c r="B250" s="90" t="s">
        <v>568</v>
      </c>
      <c r="C250" s="51">
        <v>614</v>
      </c>
      <c r="D250" s="90"/>
      <c r="E250" s="90"/>
      <c r="F250" s="90">
        <v>17.5</v>
      </c>
      <c r="G250" s="90">
        <v>9.9</v>
      </c>
      <c r="H250" s="90">
        <v>5.0030000000000001</v>
      </c>
      <c r="I250" s="94" t="s">
        <v>129</v>
      </c>
      <c r="J250" s="94" t="s">
        <v>300</v>
      </c>
      <c r="K250" s="90" t="s">
        <v>292</v>
      </c>
      <c r="L250" s="95" t="s">
        <v>358</v>
      </c>
      <c r="M250" s="90"/>
      <c r="N250" s="90"/>
      <c r="O250" s="90"/>
      <c r="P250" s="89">
        <v>39684.298611111109</v>
      </c>
      <c r="Q250" s="90"/>
      <c r="R250" s="90"/>
      <c r="S250" s="35" t="s">
        <v>320</v>
      </c>
      <c r="T250" s="90"/>
    </row>
    <row r="251" spans="1:35" x14ac:dyDescent="0.25">
      <c r="A251" s="52">
        <v>2008</v>
      </c>
      <c r="B251" s="90" t="s">
        <v>568</v>
      </c>
      <c r="C251" s="51">
        <v>614</v>
      </c>
      <c r="D251" s="90"/>
      <c r="E251" s="90"/>
      <c r="F251" s="90">
        <v>17.5</v>
      </c>
      <c r="G251" s="90">
        <v>9.1999999999999993</v>
      </c>
      <c r="H251" s="90">
        <v>4.8739999999999997</v>
      </c>
      <c r="I251" s="94" t="s">
        <v>129</v>
      </c>
      <c r="J251" s="94" t="s">
        <v>300</v>
      </c>
      <c r="K251" s="90" t="s">
        <v>292</v>
      </c>
      <c r="L251" s="95" t="s">
        <v>358</v>
      </c>
      <c r="M251" s="90"/>
      <c r="N251" s="90"/>
      <c r="O251" s="90"/>
      <c r="P251" s="89">
        <v>39684.298611111109</v>
      </c>
      <c r="Q251" s="90"/>
      <c r="R251" s="90"/>
      <c r="S251" s="35" t="s">
        <v>320</v>
      </c>
      <c r="T251" s="90"/>
    </row>
    <row r="252" spans="1:35" x14ac:dyDescent="0.25">
      <c r="A252" s="52">
        <v>2009</v>
      </c>
      <c r="B252" s="90" t="s">
        <v>567</v>
      </c>
      <c r="C252" s="51">
        <v>614</v>
      </c>
      <c r="D252" s="90" t="s">
        <v>566</v>
      </c>
      <c r="E252" s="90"/>
      <c r="F252" s="90">
        <v>20</v>
      </c>
      <c r="G252" s="90">
        <v>10.1</v>
      </c>
      <c r="H252" s="90">
        <v>5.7990000000000004</v>
      </c>
      <c r="I252" s="94" t="s">
        <v>129</v>
      </c>
      <c r="J252" s="94" t="s">
        <v>300</v>
      </c>
      <c r="K252" s="90" t="s">
        <v>292</v>
      </c>
      <c r="L252" s="91">
        <v>40085.859027777777</v>
      </c>
      <c r="M252" s="90"/>
      <c r="N252" s="90"/>
      <c r="O252" s="90" t="s">
        <v>320</v>
      </c>
      <c r="P252" s="89">
        <v>40085.859027777777</v>
      </c>
      <c r="Q252" s="90"/>
      <c r="R252" s="90"/>
      <c r="S252" s="35" t="s">
        <v>320</v>
      </c>
      <c r="T252" s="90"/>
    </row>
    <row r="253" spans="1:35" x14ac:dyDescent="0.25">
      <c r="A253" s="52">
        <v>2010</v>
      </c>
      <c r="B253" s="90" t="s">
        <v>565</v>
      </c>
      <c r="C253" s="51">
        <v>614</v>
      </c>
      <c r="D253" s="90" t="s">
        <v>564</v>
      </c>
      <c r="E253" s="90"/>
      <c r="F253" s="90">
        <v>23.2</v>
      </c>
      <c r="G253" s="93">
        <v>12.4508519</v>
      </c>
      <c r="H253" s="90">
        <v>6.4870000000000001</v>
      </c>
      <c r="I253" s="92" t="s">
        <v>129</v>
      </c>
      <c r="J253" s="92" t="s">
        <v>300</v>
      </c>
      <c r="K253" s="90" t="s">
        <v>292</v>
      </c>
      <c r="L253" s="91">
        <v>40272.273611111108</v>
      </c>
      <c r="M253" s="90"/>
      <c r="N253" s="90"/>
      <c r="O253" s="90" t="s">
        <v>320</v>
      </c>
      <c r="P253" s="89">
        <v>40272.273611111108</v>
      </c>
      <c r="Q253" s="90"/>
      <c r="R253" s="90"/>
      <c r="S253" s="35" t="s">
        <v>320</v>
      </c>
      <c r="T253" s="90"/>
    </row>
    <row r="254" spans="1:35" s="87" customFormat="1" x14ac:dyDescent="0.25">
      <c r="A254" s="39">
        <v>2010</v>
      </c>
      <c r="B254" s="63" t="s">
        <v>563</v>
      </c>
      <c r="C254" s="39">
        <v>614</v>
      </c>
      <c r="D254" s="63"/>
      <c r="E254" s="63"/>
      <c r="F254" s="63">
        <v>20.100000000000001</v>
      </c>
      <c r="G254" s="80">
        <v>9.5759233930000001</v>
      </c>
      <c r="H254" s="63">
        <v>5.4889999999999999</v>
      </c>
      <c r="I254" s="63" t="s">
        <v>129</v>
      </c>
      <c r="J254" s="63" t="s">
        <v>562</v>
      </c>
      <c r="K254" s="63" t="s">
        <v>561</v>
      </c>
      <c r="L254" s="79" t="s">
        <v>358</v>
      </c>
      <c r="M254" s="63"/>
      <c r="N254" s="63"/>
      <c r="O254" s="63"/>
      <c r="P254" s="89">
        <v>40427.433333333334</v>
      </c>
      <c r="Q254" s="88"/>
      <c r="R254" s="63" t="s">
        <v>321</v>
      </c>
      <c r="S254" s="35" t="s">
        <v>320</v>
      </c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</row>
    <row r="255" spans="1:35" s="87" customFormat="1" x14ac:dyDescent="0.25">
      <c r="A255" s="39">
        <v>2010</v>
      </c>
      <c r="B255" s="63" t="s">
        <v>563</v>
      </c>
      <c r="C255" s="39">
        <v>614</v>
      </c>
      <c r="D255" s="63"/>
      <c r="E255" s="63"/>
      <c r="F255" s="63">
        <v>20.100000000000001</v>
      </c>
      <c r="G255" s="80">
        <v>9.87890376</v>
      </c>
      <c r="H255" s="63">
        <v>5.3920000000000003</v>
      </c>
      <c r="I255" s="63" t="s">
        <v>129</v>
      </c>
      <c r="J255" s="63" t="s">
        <v>562</v>
      </c>
      <c r="K255" s="63" t="s">
        <v>561</v>
      </c>
      <c r="L255" s="79" t="s">
        <v>358</v>
      </c>
      <c r="M255" s="63"/>
      <c r="N255" s="63"/>
      <c r="O255" s="63"/>
      <c r="P255" s="89">
        <v>40427.433333333334</v>
      </c>
      <c r="Q255" s="88"/>
      <c r="R255" s="63" t="s">
        <v>321</v>
      </c>
      <c r="S255" s="35" t="s">
        <v>320</v>
      </c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</row>
    <row r="256" spans="1:35" s="87" customFormat="1" x14ac:dyDescent="0.25">
      <c r="A256" s="39">
        <v>2010</v>
      </c>
      <c r="B256" s="63" t="s">
        <v>563</v>
      </c>
      <c r="C256" s="39">
        <v>614</v>
      </c>
      <c r="D256" s="63"/>
      <c r="E256" s="63"/>
      <c r="F256" s="63">
        <v>20.100000000000001</v>
      </c>
      <c r="G256" s="80">
        <v>10.35322777</v>
      </c>
      <c r="H256" s="63">
        <v>5.8550000000000004</v>
      </c>
      <c r="I256" s="63" t="s">
        <v>129</v>
      </c>
      <c r="J256" s="63" t="s">
        <v>562</v>
      </c>
      <c r="K256" s="63" t="s">
        <v>561</v>
      </c>
      <c r="L256" s="79" t="s">
        <v>358</v>
      </c>
      <c r="M256" s="63"/>
      <c r="N256" s="63"/>
      <c r="O256" s="63"/>
      <c r="P256" s="89">
        <v>40427.433333333334</v>
      </c>
      <c r="Q256" s="88"/>
      <c r="R256" s="63" t="s">
        <v>321</v>
      </c>
      <c r="S256" s="35" t="s">
        <v>320</v>
      </c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</row>
    <row r="257" spans="1:35" s="87" customFormat="1" x14ac:dyDescent="0.25">
      <c r="A257" s="39">
        <v>2010</v>
      </c>
      <c r="B257" s="63" t="s">
        <v>563</v>
      </c>
      <c r="C257" s="39">
        <v>614</v>
      </c>
      <c r="D257" s="63"/>
      <c r="E257" s="63"/>
      <c r="F257" s="63">
        <v>20.100000000000001</v>
      </c>
      <c r="G257" s="80">
        <v>10.28806584</v>
      </c>
      <c r="H257" s="63">
        <v>5.4109999999999996</v>
      </c>
      <c r="I257" s="63" t="s">
        <v>129</v>
      </c>
      <c r="J257" s="63" t="s">
        <v>562</v>
      </c>
      <c r="K257" s="63" t="s">
        <v>561</v>
      </c>
      <c r="L257" s="79" t="s">
        <v>358</v>
      </c>
      <c r="M257" s="63"/>
      <c r="N257" s="63"/>
      <c r="O257" s="63"/>
      <c r="P257" s="89">
        <v>40427.433333333334</v>
      </c>
      <c r="Q257" s="88"/>
      <c r="R257" s="63" t="s">
        <v>321</v>
      </c>
      <c r="S257" s="35" t="s">
        <v>320</v>
      </c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</row>
    <row r="258" spans="1:35" s="69" customFormat="1" ht="12.75" customHeight="1" x14ac:dyDescent="0.25">
      <c r="A258" s="82">
        <v>1964</v>
      </c>
      <c r="B258" s="86">
        <v>594</v>
      </c>
      <c r="C258" s="82">
        <v>614</v>
      </c>
      <c r="D258" s="86">
        <v>57</v>
      </c>
      <c r="E258" s="85" t="s">
        <v>560</v>
      </c>
      <c r="F258" s="82">
        <v>26.3</v>
      </c>
      <c r="G258" s="82">
        <v>17.100000000000001</v>
      </c>
      <c r="H258" s="82">
        <v>7.7</v>
      </c>
      <c r="I258" s="82" t="s">
        <v>57</v>
      </c>
      <c r="J258" s="82" t="s">
        <v>446</v>
      </c>
      <c r="K258" s="82" t="s">
        <v>16</v>
      </c>
      <c r="L258" s="84">
        <v>23601</v>
      </c>
      <c r="M258" s="82">
        <v>1</v>
      </c>
      <c r="N258" s="82" t="s">
        <v>444</v>
      </c>
      <c r="O258" s="82" t="s">
        <v>21</v>
      </c>
      <c r="P258" s="83">
        <v>23601</v>
      </c>
      <c r="Q258" s="82" t="s">
        <v>443</v>
      </c>
      <c r="R258" s="82" t="s">
        <v>26</v>
      </c>
      <c r="S258" s="82" t="s">
        <v>21</v>
      </c>
    </row>
    <row r="259" spans="1:35" x14ac:dyDescent="0.25">
      <c r="G259" s="71" t="s">
        <v>327</v>
      </c>
      <c r="H259" s="69"/>
      <c r="I259" s="69"/>
      <c r="J259" s="68"/>
      <c r="K259" s="69"/>
      <c r="L259" s="81" t="s">
        <v>328</v>
      </c>
      <c r="M259" s="69"/>
      <c r="N259" s="68"/>
    </row>
    <row r="335" spans="6:14" x14ac:dyDescent="0.25">
      <c r="F335" s="63">
        <v>13.5</v>
      </c>
      <c r="G335" s="80">
        <f>F335*0.4666+1.514</f>
        <v>7.8131000000000004</v>
      </c>
      <c r="H335" s="66" t="s">
        <v>559</v>
      </c>
      <c r="L335" s="79">
        <v>7.5</v>
      </c>
      <c r="M335" s="80">
        <f>L335*0.3641+1.8238</f>
        <v>4.5545499999999999</v>
      </c>
      <c r="N335" s="66" t="s">
        <v>559</v>
      </c>
    </row>
    <row r="336" spans="6:14" x14ac:dyDescent="0.25">
      <c r="F336" s="63">
        <v>27.5</v>
      </c>
      <c r="G336" s="80">
        <f>F336*0.4666+1.514</f>
        <v>14.345499999999999</v>
      </c>
      <c r="H336" s="66" t="s">
        <v>559</v>
      </c>
      <c r="L336" s="79">
        <v>15.5</v>
      </c>
      <c r="M336" s="80">
        <f>L336*0.3641+1.8238</f>
        <v>7.4673499999999997</v>
      </c>
      <c r="N336" s="66" t="s">
        <v>559</v>
      </c>
    </row>
  </sheetData>
  <pageMargins left="0.75" right="0.75" top="1" bottom="1" header="0.5" footer="0.5"/>
  <pageSetup orientation="portrait" horizontalDpi="4294967292" verticalDpi="4294967292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5"/>
  <sheetViews>
    <sheetView topLeftCell="B1" zoomScale="80" zoomScaleNormal="80" workbookViewId="0">
      <pane ySplit="1" topLeftCell="A178" activePane="bottomLeft" state="frozen"/>
      <selection pane="bottomLeft" activeCell="B15" sqref="B15"/>
    </sheetView>
  </sheetViews>
  <sheetFormatPr defaultColWidth="12.42578125" defaultRowHeight="15.75" x14ac:dyDescent="0.25"/>
  <cols>
    <col min="1" max="1" width="9" style="63" customWidth="1"/>
    <col min="2" max="2" width="12.42578125" style="63"/>
    <col min="3" max="3" width="8.140625" style="63" customWidth="1"/>
    <col min="4" max="4" width="7.5703125" style="63" customWidth="1"/>
    <col min="5" max="5" width="5.85546875" style="63" customWidth="1"/>
    <col min="6" max="6" width="8" style="63" customWidth="1"/>
    <col min="7" max="7" width="7.5703125" style="63" customWidth="1"/>
    <col min="8" max="8" width="7" style="63" customWidth="1"/>
    <col min="9" max="9" width="5.85546875" style="63" customWidth="1"/>
    <col min="10" max="10" width="12.42578125" style="63"/>
    <col min="11" max="11" width="23.7109375" style="63" customWidth="1"/>
    <col min="12" max="12" width="13.140625" style="137" customWidth="1"/>
    <col min="13" max="13" width="4.28515625" style="63" customWidth="1"/>
    <col min="14" max="14" width="19.5703125" style="63" customWidth="1"/>
    <col min="15" max="15" width="7.28515625" style="63" customWidth="1"/>
    <col min="16" max="16" width="12.5703125" style="64" customWidth="1"/>
    <col min="17" max="18" width="12.42578125" style="63"/>
    <col min="19" max="19" width="11.28515625" style="63" customWidth="1"/>
    <col min="20" max="28" width="12.42578125" style="63" hidden="1" customWidth="1"/>
    <col min="29" max="29" width="25.28515625" style="136" customWidth="1"/>
    <col min="30" max="16384" width="12.42578125" style="63"/>
  </cols>
  <sheetData>
    <row r="1" spans="1:29" x14ac:dyDescent="0.25">
      <c r="A1" s="61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137</v>
      </c>
      <c r="H1" s="61" t="s">
        <v>138</v>
      </c>
      <c r="I1" s="61" t="s">
        <v>6</v>
      </c>
      <c r="J1" s="61" t="s">
        <v>7</v>
      </c>
      <c r="K1" s="61" t="s">
        <v>8</v>
      </c>
      <c r="L1" s="150" t="s">
        <v>9</v>
      </c>
      <c r="M1" s="61" t="s">
        <v>10</v>
      </c>
      <c r="N1" s="61" t="s">
        <v>11</v>
      </c>
      <c r="O1" s="61" t="s">
        <v>12</v>
      </c>
      <c r="P1" s="77" t="s">
        <v>13</v>
      </c>
      <c r="Q1" s="61" t="s">
        <v>14</v>
      </c>
      <c r="R1" s="61" t="s">
        <v>15</v>
      </c>
      <c r="S1" s="60" t="s">
        <v>324</v>
      </c>
      <c r="T1" s="60" t="s">
        <v>329</v>
      </c>
      <c r="AC1" s="59" t="s">
        <v>465</v>
      </c>
    </row>
    <row r="2" spans="1:29" ht="15.75" customHeight="1" x14ac:dyDescent="0.25">
      <c r="A2" s="2">
        <v>1968</v>
      </c>
      <c r="B2" s="2">
        <v>97</v>
      </c>
      <c r="C2" s="2">
        <v>615</v>
      </c>
      <c r="D2" s="2">
        <v>23</v>
      </c>
      <c r="E2" s="75" t="s">
        <v>16</v>
      </c>
      <c r="F2" s="2">
        <v>23</v>
      </c>
      <c r="G2" s="148">
        <v>7.7</v>
      </c>
      <c r="H2" s="2">
        <v>7.4</v>
      </c>
      <c r="I2" s="75" t="s">
        <v>120</v>
      </c>
      <c r="J2" s="75" t="s">
        <v>121</v>
      </c>
      <c r="K2" s="75" t="s">
        <v>1031</v>
      </c>
      <c r="L2" s="147">
        <v>25058</v>
      </c>
      <c r="M2" s="2">
        <v>0</v>
      </c>
      <c r="N2" s="75" t="s">
        <v>1030</v>
      </c>
      <c r="O2" s="75" t="s">
        <v>21</v>
      </c>
      <c r="P2" s="76">
        <v>25058</v>
      </c>
      <c r="Q2" s="75" t="s">
        <v>1029</v>
      </c>
      <c r="R2" s="75" t="s">
        <v>26</v>
      </c>
      <c r="S2" s="74" t="s">
        <v>21</v>
      </c>
      <c r="T2" s="74" t="s">
        <v>325</v>
      </c>
    </row>
    <row r="3" spans="1:29" ht="15.75" customHeight="1" x14ac:dyDescent="0.25">
      <c r="A3" s="2">
        <v>1968</v>
      </c>
      <c r="B3" s="2">
        <v>98</v>
      </c>
      <c r="C3" s="2">
        <v>615</v>
      </c>
      <c r="D3" s="2">
        <v>24</v>
      </c>
      <c r="E3" s="75" t="s">
        <v>16</v>
      </c>
      <c r="F3" s="2">
        <v>23</v>
      </c>
      <c r="G3" s="148">
        <v>7.6</v>
      </c>
      <c r="H3" s="2">
        <v>7.3</v>
      </c>
      <c r="I3" s="75" t="s">
        <v>120</v>
      </c>
      <c r="J3" s="75" t="s">
        <v>121</v>
      </c>
      <c r="K3" s="75" t="s">
        <v>1028</v>
      </c>
      <c r="L3" s="147">
        <v>25058</v>
      </c>
      <c r="M3" s="2">
        <v>0</v>
      </c>
      <c r="N3" s="75" t="s">
        <v>1027</v>
      </c>
      <c r="O3" s="75" t="s">
        <v>21</v>
      </c>
      <c r="P3" s="76">
        <v>25058</v>
      </c>
      <c r="Q3" s="75" t="s">
        <v>16</v>
      </c>
      <c r="R3" s="75" t="s">
        <v>26</v>
      </c>
      <c r="S3" s="74" t="s">
        <v>21</v>
      </c>
      <c r="T3" s="74" t="s">
        <v>325</v>
      </c>
    </row>
    <row r="4" spans="1:29" ht="15.75" customHeight="1" x14ac:dyDescent="0.25">
      <c r="A4" s="2">
        <v>1966</v>
      </c>
      <c r="B4" s="2">
        <v>256</v>
      </c>
      <c r="C4" s="2">
        <v>615</v>
      </c>
      <c r="D4" s="2">
        <v>12</v>
      </c>
      <c r="E4" s="75" t="s">
        <v>16</v>
      </c>
      <c r="F4" s="2">
        <v>23.8</v>
      </c>
      <c r="G4" s="148">
        <v>7</v>
      </c>
      <c r="H4" s="2">
        <v>7</v>
      </c>
      <c r="I4" s="75" t="s">
        <v>550</v>
      </c>
      <c r="J4" s="75" t="s">
        <v>1026</v>
      </c>
      <c r="K4" s="75" t="s">
        <v>16</v>
      </c>
      <c r="L4" s="147">
        <v>24320</v>
      </c>
      <c r="M4" s="2">
        <v>1</v>
      </c>
      <c r="N4" s="75" t="s">
        <v>1025</v>
      </c>
      <c r="O4" s="75" t="s">
        <v>21</v>
      </c>
      <c r="P4" s="76">
        <v>24320</v>
      </c>
      <c r="Q4" s="75" t="s">
        <v>1024</v>
      </c>
      <c r="R4" s="75" t="s">
        <v>26</v>
      </c>
      <c r="S4" s="74" t="s">
        <v>21</v>
      </c>
      <c r="T4" s="74" t="s">
        <v>325</v>
      </c>
    </row>
    <row r="5" spans="1:29" ht="15.75" customHeight="1" x14ac:dyDescent="0.25">
      <c r="A5" s="2">
        <v>1965</v>
      </c>
      <c r="B5" s="2">
        <v>637</v>
      </c>
      <c r="C5" s="2">
        <v>615</v>
      </c>
      <c r="D5" s="2">
        <v>11</v>
      </c>
      <c r="E5" s="75" t="s">
        <v>16</v>
      </c>
      <c r="F5" s="2">
        <v>23.3</v>
      </c>
      <c r="G5" s="148">
        <v>6.7</v>
      </c>
      <c r="H5" s="2">
        <v>6.8</v>
      </c>
      <c r="I5" s="75" t="s">
        <v>550</v>
      </c>
      <c r="J5" s="75" t="s">
        <v>1023</v>
      </c>
      <c r="K5" s="75" t="s">
        <v>16</v>
      </c>
      <c r="L5" s="147">
        <v>23985</v>
      </c>
      <c r="M5" s="2">
        <v>3</v>
      </c>
      <c r="N5" s="75" t="s">
        <v>107</v>
      </c>
      <c r="O5" s="75" t="s">
        <v>21</v>
      </c>
      <c r="P5" s="76">
        <v>23985</v>
      </c>
      <c r="Q5" s="75" t="s">
        <v>1022</v>
      </c>
      <c r="R5" s="75" t="s">
        <v>26</v>
      </c>
      <c r="S5" s="74" t="s">
        <v>21</v>
      </c>
      <c r="T5" s="4" t="s">
        <v>325</v>
      </c>
    </row>
    <row r="6" spans="1:29" ht="15.75" customHeight="1" x14ac:dyDescent="0.25">
      <c r="A6" s="2">
        <v>1964</v>
      </c>
      <c r="B6" s="2">
        <v>632</v>
      </c>
      <c r="C6" s="2">
        <v>615</v>
      </c>
      <c r="D6" s="2">
        <v>3</v>
      </c>
      <c r="E6" s="75" t="s">
        <v>16</v>
      </c>
      <c r="F6" s="2">
        <v>22.2</v>
      </c>
      <c r="G6" s="148">
        <v>6.96</v>
      </c>
      <c r="H6" s="2">
        <v>6.7</v>
      </c>
      <c r="I6" s="75" t="s">
        <v>124</v>
      </c>
      <c r="J6" s="75" t="s">
        <v>1021</v>
      </c>
      <c r="K6" s="75" t="s">
        <v>1020</v>
      </c>
      <c r="L6" s="147">
        <v>23602</v>
      </c>
      <c r="M6" s="2">
        <v>1</v>
      </c>
      <c r="N6" s="75" t="s">
        <v>1019</v>
      </c>
      <c r="O6" s="75" t="s">
        <v>21</v>
      </c>
      <c r="P6" s="76">
        <v>23602</v>
      </c>
      <c r="Q6" s="75" t="s">
        <v>1018</v>
      </c>
      <c r="R6" s="75" t="s">
        <v>26</v>
      </c>
      <c r="S6" s="74" t="s">
        <v>21</v>
      </c>
      <c r="T6" s="4" t="s">
        <v>325</v>
      </c>
    </row>
    <row r="7" spans="1:29" ht="15.75" customHeight="1" x14ac:dyDescent="0.25">
      <c r="A7" s="2">
        <v>1966</v>
      </c>
      <c r="B7" s="2">
        <v>259</v>
      </c>
      <c r="C7" s="2">
        <v>615</v>
      </c>
      <c r="D7" s="2">
        <v>13</v>
      </c>
      <c r="E7" s="75" t="s">
        <v>16</v>
      </c>
      <c r="F7" s="2">
        <v>27.2</v>
      </c>
      <c r="G7" s="148">
        <v>8.5</v>
      </c>
      <c r="H7" s="2"/>
      <c r="I7" s="75" t="s">
        <v>124</v>
      </c>
      <c r="J7" s="75" t="s">
        <v>1012</v>
      </c>
      <c r="K7" s="75" t="s">
        <v>16</v>
      </c>
      <c r="L7" s="147">
        <v>24321</v>
      </c>
      <c r="M7" s="2">
        <v>1</v>
      </c>
      <c r="N7" s="75" t="s">
        <v>1017</v>
      </c>
      <c r="O7" s="75" t="s">
        <v>21</v>
      </c>
      <c r="P7" s="76">
        <v>24321</v>
      </c>
      <c r="Q7" s="75" t="s">
        <v>1016</v>
      </c>
      <c r="R7" s="75" t="s">
        <v>1013</v>
      </c>
      <c r="S7" s="74" t="s">
        <v>21</v>
      </c>
      <c r="T7" s="4" t="s">
        <v>325</v>
      </c>
    </row>
    <row r="8" spans="1:29" ht="15.75" customHeight="1" x14ac:dyDescent="0.25">
      <c r="A8" s="2">
        <v>1966</v>
      </c>
      <c r="B8" s="2">
        <v>260</v>
      </c>
      <c r="C8" s="2">
        <v>615</v>
      </c>
      <c r="D8" s="2">
        <v>14</v>
      </c>
      <c r="E8" s="75" t="s">
        <v>16</v>
      </c>
      <c r="F8" s="2">
        <v>27.2</v>
      </c>
      <c r="G8" s="148">
        <v>7.9</v>
      </c>
      <c r="H8" s="2">
        <v>8</v>
      </c>
      <c r="I8" s="75" t="s">
        <v>124</v>
      </c>
      <c r="J8" s="75" t="s">
        <v>1012</v>
      </c>
      <c r="K8" s="75" t="s">
        <v>16</v>
      </c>
      <c r="L8" s="147">
        <v>24321</v>
      </c>
      <c r="M8" s="2">
        <v>1</v>
      </c>
      <c r="N8" s="75" t="s">
        <v>1017</v>
      </c>
      <c r="O8" s="75" t="s">
        <v>21</v>
      </c>
      <c r="P8" s="76">
        <v>24321</v>
      </c>
      <c r="Q8" s="75" t="s">
        <v>1016</v>
      </c>
      <c r="R8" s="75" t="s">
        <v>1013</v>
      </c>
      <c r="S8" s="74" t="s">
        <v>21</v>
      </c>
      <c r="T8" s="4" t="s">
        <v>325</v>
      </c>
    </row>
    <row r="9" spans="1:29" ht="15.75" customHeight="1" x14ac:dyDescent="0.25">
      <c r="A9" s="2">
        <v>1966</v>
      </c>
      <c r="B9" s="2">
        <v>261</v>
      </c>
      <c r="C9" s="2">
        <v>615</v>
      </c>
      <c r="D9" s="2">
        <v>15</v>
      </c>
      <c r="E9" s="75" t="s">
        <v>16</v>
      </c>
      <c r="F9" s="2">
        <v>27</v>
      </c>
      <c r="G9" s="148">
        <v>8</v>
      </c>
      <c r="H9" s="2">
        <v>7.8</v>
      </c>
      <c r="I9" s="75" t="s">
        <v>124</v>
      </c>
      <c r="J9" s="75" t="s">
        <v>1012</v>
      </c>
      <c r="K9" s="75" t="s">
        <v>16</v>
      </c>
      <c r="L9" s="147">
        <v>24321</v>
      </c>
      <c r="M9" s="2">
        <v>1</v>
      </c>
      <c r="N9" s="75" t="s">
        <v>1015</v>
      </c>
      <c r="O9" s="75" t="s">
        <v>21</v>
      </c>
      <c r="P9" s="76">
        <v>24321</v>
      </c>
      <c r="Q9" s="75" t="s">
        <v>1014</v>
      </c>
      <c r="R9" s="75" t="s">
        <v>1013</v>
      </c>
      <c r="S9" s="74" t="s">
        <v>21</v>
      </c>
      <c r="T9" s="4" t="s">
        <v>325</v>
      </c>
    </row>
    <row r="10" spans="1:29" ht="15.75" customHeight="1" x14ac:dyDescent="0.25">
      <c r="A10" s="2">
        <v>1966</v>
      </c>
      <c r="B10" s="2">
        <v>262</v>
      </c>
      <c r="C10" s="2">
        <v>615</v>
      </c>
      <c r="D10" s="2">
        <v>16</v>
      </c>
      <c r="E10" s="75" t="s">
        <v>16</v>
      </c>
      <c r="F10" s="2">
        <v>27</v>
      </c>
      <c r="G10" s="148">
        <v>8.1999999999999993</v>
      </c>
      <c r="H10" s="2">
        <v>8</v>
      </c>
      <c r="I10" s="75" t="s">
        <v>124</v>
      </c>
      <c r="J10" s="75" t="s">
        <v>1012</v>
      </c>
      <c r="K10" s="75" t="s">
        <v>16</v>
      </c>
      <c r="L10" s="147">
        <v>24321</v>
      </c>
      <c r="M10" s="2">
        <v>1</v>
      </c>
      <c r="N10" s="75" t="s">
        <v>1015</v>
      </c>
      <c r="O10" s="75" t="s">
        <v>21</v>
      </c>
      <c r="P10" s="76">
        <v>24321</v>
      </c>
      <c r="Q10" s="75" t="s">
        <v>1014</v>
      </c>
      <c r="R10" s="75" t="s">
        <v>1013</v>
      </c>
      <c r="S10" s="74" t="s">
        <v>21</v>
      </c>
      <c r="T10" s="4" t="s">
        <v>325</v>
      </c>
    </row>
    <row r="11" spans="1:29" ht="15.75" customHeight="1" x14ac:dyDescent="0.25">
      <c r="A11" s="2">
        <v>1966</v>
      </c>
      <c r="B11" s="2">
        <v>326</v>
      </c>
      <c r="C11" s="2">
        <v>615</v>
      </c>
      <c r="D11" s="2">
        <v>29</v>
      </c>
      <c r="E11" s="75" t="s">
        <v>16</v>
      </c>
      <c r="F11" s="2">
        <v>26</v>
      </c>
      <c r="G11" s="148">
        <v>7.9</v>
      </c>
      <c r="H11" s="2">
        <v>7.8</v>
      </c>
      <c r="I11" s="75" t="s">
        <v>124</v>
      </c>
      <c r="J11" s="75" t="s">
        <v>1012</v>
      </c>
      <c r="K11" s="75" t="s">
        <v>1011</v>
      </c>
      <c r="L11" s="147">
        <v>23972</v>
      </c>
      <c r="M11" s="2">
        <v>6</v>
      </c>
      <c r="N11" s="75" t="s">
        <v>1010</v>
      </c>
      <c r="O11" s="75" t="s">
        <v>535</v>
      </c>
      <c r="P11" s="76">
        <v>23991</v>
      </c>
      <c r="Q11" s="75" t="s">
        <v>537</v>
      </c>
      <c r="R11" s="75" t="s">
        <v>536</v>
      </c>
      <c r="S11" s="74" t="s">
        <v>21</v>
      </c>
      <c r="T11" s="4" t="s">
        <v>325</v>
      </c>
      <c r="AC11" s="149" t="s">
        <v>990</v>
      </c>
    </row>
    <row r="12" spans="1:29" ht="15.75" customHeight="1" x14ac:dyDescent="0.25">
      <c r="A12" s="2">
        <v>1966</v>
      </c>
      <c r="B12" s="2">
        <v>328</v>
      </c>
      <c r="C12" s="2">
        <v>615</v>
      </c>
      <c r="D12" s="2">
        <v>30</v>
      </c>
      <c r="E12" s="75" t="s">
        <v>16</v>
      </c>
      <c r="F12" s="2">
        <v>26.2</v>
      </c>
      <c r="G12" s="148">
        <v>7.9</v>
      </c>
      <c r="H12" s="2">
        <v>7.8</v>
      </c>
      <c r="I12" s="75" t="s">
        <v>124</v>
      </c>
      <c r="J12" s="75" t="s">
        <v>1012</v>
      </c>
      <c r="K12" s="75" t="s">
        <v>1011</v>
      </c>
      <c r="L12" s="147">
        <v>23972</v>
      </c>
      <c r="M12" s="2">
        <v>6</v>
      </c>
      <c r="N12" s="75" t="s">
        <v>1010</v>
      </c>
      <c r="O12" s="75" t="s">
        <v>535</v>
      </c>
      <c r="P12" s="76">
        <v>23992</v>
      </c>
      <c r="Q12" s="75" t="s">
        <v>537</v>
      </c>
      <c r="R12" s="75" t="s">
        <v>536</v>
      </c>
      <c r="S12" s="74" t="s">
        <v>21</v>
      </c>
      <c r="T12" s="4" t="s">
        <v>325</v>
      </c>
      <c r="AC12" s="149" t="s">
        <v>990</v>
      </c>
    </row>
    <row r="13" spans="1:29" ht="15.75" customHeight="1" x14ac:dyDescent="0.25">
      <c r="A13" s="2">
        <v>1966</v>
      </c>
      <c r="B13" s="2">
        <v>304</v>
      </c>
      <c r="C13" s="2">
        <v>615</v>
      </c>
      <c r="D13" s="2">
        <v>9</v>
      </c>
      <c r="E13" s="75" t="s">
        <v>16</v>
      </c>
      <c r="F13" s="2">
        <v>22.6</v>
      </c>
      <c r="G13" s="148">
        <v>6.3</v>
      </c>
      <c r="H13" s="2">
        <v>6.6</v>
      </c>
      <c r="I13" s="75" t="s">
        <v>57</v>
      </c>
      <c r="J13" s="75" t="s">
        <v>58</v>
      </c>
      <c r="K13" s="75" t="s">
        <v>16</v>
      </c>
      <c r="L13" s="147">
        <v>23983</v>
      </c>
      <c r="M13" s="2">
        <v>2</v>
      </c>
      <c r="N13" s="75" t="s">
        <v>1009</v>
      </c>
      <c r="O13" s="75" t="s">
        <v>21</v>
      </c>
      <c r="P13" s="76">
        <v>23983</v>
      </c>
      <c r="Q13" s="75" t="s">
        <v>1008</v>
      </c>
      <c r="R13" s="75" t="s">
        <v>26</v>
      </c>
      <c r="S13" s="74" t="s">
        <v>21</v>
      </c>
      <c r="T13" s="4" t="s">
        <v>325</v>
      </c>
    </row>
    <row r="14" spans="1:29" ht="15.75" customHeight="1" x14ac:dyDescent="0.25">
      <c r="A14" s="2">
        <v>1964</v>
      </c>
      <c r="B14" s="2">
        <v>907</v>
      </c>
      <c r="C14" s="2">
        <v>615</v>
      </c>
      <c r="D14" s="2">
        <v>10</v>
      </c>
      <c r="E14" s="75" t="s">
        <v>16</v>
      </c>
      <c r="F14" s="2">
        <v>20.5</v>
      </c>
      <c r="G14" s="148">
        <v>6</v>
      </c>
      <c r="H14" s="2">
        <v>5.9</v>
      </c>
      <c r="I14" s="75" t="s">
        <v>57</v>
      </c>
      <c r="J14" s="75" t="s">
        <v>77</v>
      </c>
      <c r="K14" s="75" t="s">
        <v>16</v>
      </c>
      <c r="L14" s="147">
        <v>23983</v>
      </c>
      <c r="M14" s="2">
        <v>4</v>
      </c>
      <c r="N14" s="75" t="s">
        <v>1007</v>
      </c>
      <c r="O14" s="75" t="s">
        <v>21</v>
      </c>
      <c r="P14" s="76">
        <v>23983</v>
      </c>
      <c r="Q14" s="75" t="s">
        <v>316</v>
      </c>
      <c r="R14" s="75" t="s">
        <v>26</v>
      </c>
      <c r="S14" s="74" t="s">
        <v>21</v>
      </c>
      <c r="T14" s="4" t="s">
        <v>325</v>
      </c>
    </row>
    <row r="15" spans="1:29" ht="15.75" customHeight="1" x14ac:dyDescent="0.25">
      <c r="A15" s="2">
        <v>1964</v>
      </c>
      <c r="B15" s="2">
        <v>802</v>
      </c>
      <c r="C15" s="2">
        <v>615</v>
      </c>
      <c r="D15" s="2">
        <v>4</v>
      </c>
      <c r="E15" s="75" t="s">
        <v>16</v>
      </c>
      <c r="F15" s="2">
        <v>26</v>
      </c>
      <c r="G15" s="148">
        <v>7.66</v>
      </c>
      <c r="H15" s="2">
        <v>7.9</v>
      </c>
      <c r="I15" s="75" t="s">
        <v>34</v>
      </c>
      <c r="J15" s="75" t="s">
        <v>39</v>
      </c>
      <c r="K15" s="75" t="s">
        <v>16</v>
      </c>
      <c r="L15" s="147">
        <v>23604</v>
      </c>
      <c r="M15" s="2">
        <v>3</v>
      </c>
      <c r="N15" s="75" t="s">
        <v>1006</v>
      </c>
      <c r="O15" s="75" t="s">
        <v>21</v>
      </c>
      <c r="P15" s="76">
        <v>23609</v>
      </c>
      <c r="Q15" s="75" t="s">
        <v>326</v>
      </c>
      <c r="R15" s="75" t="s">
        <v>1005</v>
      </c>
      <c r="S15" s="74" t="s">
        <v>21</v>
      </c>
      <c r="T15" s="4" t="s">
        <v>325</v>
      </c>
    </row>
    <row r="16" spans="1:29" ht="15.75" customHeight="1" x14ac:dyDescent="0.25">
      <c r="A16" s="2">
        <v>1964</v>
      </c>
      <c r="B16" s="2">
        <v>750</v>
      </c>
      <c r="C16" s="2">
        <v>615</v>
      </c>
      <c r="D16" s="2">
        <v>5</v>
      </c>
      <c r="E16" s="75" t="s">
        <v>30</v>
      </c>
      <c r="F16" s="2">
        <v>25</v>
      </c>
      <c r="G16" s="148">
        <v>7.44</v>
      </c>
      <c r="H16" s="2">
        <v>7.4</v>
      </c>
      <c r="I16" s="75" t="s">
        <v>34</v>
      </c>
      <c r="J16" s="75" t="s">
        <v>39</v>
      </c>
      <c r="K16" s="75" t="s">
        <v>16</v>
      </c>
      <c r="L16" s="147">
        <v>23604</v>
      </c>
      <c r="M16" s="2">
        <v>3</v>
      </c>
      <c r="N16" s="75" t="s">
        <v>1004</v>
      </c>
      <c r="O16" s="75" t="s">
        <v>21</v>
      </c>
      <c r="P16" s="147">
        <v>23604</v>
      </c>
      <c r="Q16" s="75" t="s">
        <v>326</v>
      </c>
      <c r="R16" s="75" t="s">
        <v>26</v>
      </c>
      <c r="S16" s="74" t="s">
        <v>21</v>
      </c>
      <c r="T16" s="4" t="s">
        <v>325</v>
      </c>
    </row>
    <row r="17" spans="1:29" ht="15.75" customHeight="1" x14ac:dyDescent="0.25">
      <c r="A17" s="2">
        <v>1964</v>
      </c>
      <c r="B17" s="2">
        <v>749</v>
      </c>
      <c r="C17" s="2">
        <v>615</v>
      </c>
      <c r="D17" s="2">
        <v>5</v>
      </c>
      <c r="E17" s="75" t="s">
        <v>27</v>
      </c>
      <c r="F17" s="2">
        <v>27.2</v>
      </c>
      <c r="G17" s="148">
        <v>7.85</v>
      </c>
      <c r="H17" s="2">
        <v>7.1</v>
      </c>
      <c r="I17" s="75" t="s">
        <v>34</v>
      </c>
      <c r="J17" s="75" t="s">
        <v>39</v>
      </c>
      <c r="K17" s="75" t="s">
        <v>16</v>
      </c>
      <c r="L17" s="147">
        <v>23604</v>
      </c>
      <c r="M17" s="2">
        <v>3</v>
      </c>
      <c r="N17" s="75" t="s">
        <v>1004</v>
      </c>
      <c r="O17" s="75" t="s">
        <v>21</v>
      </c>
      <c r="P17" s="76">
        <v>23607</v>
      </c>
      <c r="Q17" s="75" t="s">
        <v>47</v>
      </c>
      <c r="R17" s="75" t="s">
        <v>61</v>
      </c>
      <c r="S17" s="74" t="s">
        <v>21</v>
      </c>
      <c r="T17" s="4" t="s">
        <v>325</v>
      </c>
      <c r="AC17" s="149" t="s">
        <v>990</v>
      </c>
    </row>
    <row r="18" spans="1:29" ht="15.75" customHeight="1" x14ac:dyDescent="0.25">
      <c r="A18" s="2">
        <v>1964</v>
      </c>
      <c r="B18" s="2">
        <v>913</v>
      </c>
      <c r="C18" s="2">
        <v>615</v>
      </c>
      <c r="D18" s="2">
        <v>7</v>
      </c>
      <c r="E18" s="75" t="s">
        <v>16</v>
      </c>
      <c r="F18" s="2">
        <v>25</v>
      </c>
      <c r="G18" s="148">
        <v>5.22</v>
      </c>
      <c r="H18" s="2">
        <v>6.9</v>
      </c>
      <c r="I18" s="75" t="s">
        <v>49</v>
      </c>
      <c r="J18" s="75" t="s">
        <v>50</v>
      </c>
      <c r="K18" s="75" t="s">
        <v>16</v>
      </c>
      <c r="L18" s="147">
        <v>23618</v>
      </c>
      <c r="M18" s="2">
        <v>1</v>
      </c>
      <c r="N18" s="75" t="s">
        <v>1003</v>
      </c>
      <c r="O18" s="75" t="s">
        <v>21</v>
      </c>
      <c r="P18" s="76">
        <v>23618</v>
      </c>
      <c r="Q18" s="75" t="s">
        <v>1002</v>
      </c>
      <c r="R18" s="75" t="s">
        <v>26</v>
      </c>
      <c r="S18" s="74" t="s">
        <v>21</v>
      </c>
      <c r="T18" s="4" t="s">
        <v>135</v>
      </c>
    </row>
    <row r="19" spans="1:29" ht="15.75" customHeight="1" x14ac:dyDescent="0.25">
      <c r="A19" s="2">
        <v>1973</v>
      </c>
      <c r="B19" s="2">
        <v>134</v>
      </c>
      <c r="C19" s="2">
        <v>615</v>
      </c>
      <c r="D19" s="2">
        <v>27</v>
      </c>
      <c r="E19" s="75" t="s">
        <v>16</v>
      </c>
      <c r="F19" s="2">
        <v>21.6</v>
      </c>
      <c r="G19" s="148">
        <v>5.6</v>
      </c>
      <c r="H19" s="2">
        <v>6.3</v>
      </c>
      <c r="I19" s="75" t="s">
        <v>49</v>
      </c>
      <c r="J19" s="75" t="s">
        <v>1000</v>
      </c>
      <c r="K19" s="75" t="s">
        <v>999</v>
      </c>
      <c r="L19" s="147">
        <v>26899</v>
      </c>
      <c r="M19" s="2">
        <v>0</v>
      </c>
      <c r="N19" s="75" t="s">
        <v>998</v>
      </c>
      <c r="O19" s="75" t="s">
        <v>21</v>
      </c>
      <c r="P19" s="76">
        <v>26899</v>
      </c>
      <c r="Q19" s="75" t="s">
        <v>1001</v>
      </c>
      <c r="R19" s="75" t="s">
        <v>26</v>
      </c>
      <c r="S19" s="74" t="s">
        <v>21</v>
      </c>
      <c r="T19" s="4" t="s">
        <v>135</v>
      </c>
    </row>
    <row r="20" spans="1:29" ht="15.75" customHeight="1" x14ac:dyDescent="0.25">
      <c r="A20" s="2">
        <v>1973</v>
      </c>
      <c r="B20" s="2">
        <v>136</v>
      </c>
      <c r="C20" s="2">
        <v>615</v>
      </c>
      <c r="D20" s="2">
        <v>28</v>
      </c>
      <c r="E20" s="75" t="s">
        <v>16</v>
      </c>
      <c r="F20" s="2">
        <v>21.6</v>
      </c>
      <c r="G20" s="148">
        <v>5.0999999999999996</v>
      </c>
      <c r="H20" s="2">
        <v>5.9</v>
      </c>
      <c r="I20" s="75" t="s">
        <v>49</v>
      </c>
      <c r="J20" s="75" t="s">
        <v>1000</v>
      </c>
      <c r="K20" s="75" t="s">
        <v>999</v>
      </c>
      <c r="L20" s="147">
        <v>26899</v>
      </c>
      <c r="M20" s="2">
        <v>0</v>
      </c>
      <c r="N20" s="75" t="s">
        <v>998</v>
      </c>
      <c r="O20" s="75" t="s">
        <v>21</v>
      </c>
      <c r="P20" s="76">
        <v>26899</v>
      </c>
      <c r="Q20" s="75" t="s">
        <v>997</v>
      </c>
      <c r="R20" s="75" t="s">
        <v>26</v>
      </c>
      <c r="S20" s="74" t="s">
        <v>21</v>
      </c>
      <c r="T20" s="4" t="s">
        <v>135</v>
      </c>
      <c r="U20" s="90"/>
      <c r="V20" s="90"/>
      <c r="W20" s="90"/>
      <c r="X20" s="90"/>
      <c r="Y20" s="90"/>
      <c r="Z20" s="90"/>
      <c r="AA20" s="90"/>
      <c r="AB20" s="90"/>
      <c r="AC20" s="139"/>
    </row>
    <row r="21" spans="1:29" ht="15.75" customHeight="1" x14ac:dyDescent="0.25">
      <c r="A21" s="2">
        <v>1961</v>
      </c>
      <c r="B21" s="2">
        <v>1135</v>
      </c>
      <c r="C21" s="2">
        <v>615</v>
      </c>
      <c r="D21" s="2">
        <v>1</v>
      </c>
      <c r="E21" s="75" t="s">
        <v>27</v>
      </c>
      <c r="F21" s="2">
        <v>25.5</v>
      </c>
      <c r="G21" s="148">
        <v>5.6</v>
      </c>
      <c r="H21" s="2">
        <v>7.4</v>
      </c>
      <c r="I21" s="75" t="s">
        <v>301</v>
      </c>
      <c r="J21" s="75" t="s">
        <v>994</v>
      </c>
      <c r="K21" s="75" t="s">
        <v>16</v>
      </c>
      <c r="L21" s="147">
        <v>22547</v>
      </c>
      <c r="M21" s="2">
        <v>0</v>
      </c>
      <c r="N21" s="75" t="s">
        <v>993</v>
      </c>
      <c r="O21" s="75" t="s">
        <v>815</v>
      </c>
      <c r="P21" s="76">
        <v>22549</v>
      </c>
      <c r="Q21" s="75" t="s">
        <v>996</v>
      </c>
      <c r="R21" s="75" t="s">
        <v>995</v>
      </c>
      <c r="S21" s="74" t="s">
        <v>815</v>
      </c>
      <c r="T21" s="4" t="s">
        <v>135</v>
      </c>
      <c r="AC21" s="149" t="s">
        <v>990</v>
      </c>
    </row>
    <row r="22" spans="1:29" ht="15.75" customHeight="1" x14ac:dyDescent="0.25">
      <c r="A22" s="2">
        <v>1961</v>
      </c>
      <c r="B22" s="2">
        <v>1170</v>
      </c>
      <c r="C22" s="2">
        <v>615</v>
      </c>
      <c r="D22" s="2">
        <v>1</v>
      </c>
      <c r="E22" s="75" t="s">
        <v>30</v>
      </c>
      <c r="F22" s="2">
        <v>20.3</v>
      </c>
      <c r="G22" s="148">
        <v>4.5999999999999996</v>
      </c>
      <c r="H22" s="2">
        <v>6.4</v>
      </c>
      <c r="I22" s="75" t="s">
        <v>301</v>
      </c>
      <c r="J22" s="75" t="s">
        <v>994</v>
      </c>
      <c r="K22" s="75" t="s">
        <v>16</v>
      </c>
      <c r="L22" s="147">
        <v>22547</v>
      </c>
      <c r="M22" s="2">
        <v>0</v>
      </c>
      <c r="N22" s="75" t="s">
        <v>993</v>
      </c>
      <c r="O22" s="75" t="s">
        <v>815</v>
      </c>
      <c r="P22" s="76">
        <v>22551</v>
      </c>
      <c r="Q22" s="75" t="s">
        <v>992</v>
      </c>
      <c r="R22" s="75" t="s">
        <v>991</v>
      </c>
      <c r="S22" s="74" t="s">
        <v>815</v>
      </c>
      <c r="T22" s="4" t="s">
        <v>135</v>
      </c>
      <c r="AC22" s="149" t="s">
        <v>990</v>
      </c>
    </row>
    <row r="23" spans="1:29" ht="15.75" customHeight="1" x14ac:dyDescent="0.25">
      <c r="A23" s="2">
        <v>1961</v>
      </c>
      <c r="B23" s="2">
        <v>1171</v>
      </c>
      <c r="C23" s="2">
        <v>615</v>
      </c>
      <c r="D23" s="2">
        <v>1</v>
      </c>
      <c r="E23" s="75" t="s">
        <v>543</v>
      </c>
      <c r="F23" s="2">
        <v>19.899999999999999</v>
      </c>
      <c r="G23" s="148">
        <v>4.5</v>
      </c>
      <c r="H23" s="2">
        <v>6.2</v>
      </c>
      <c r="I23" s="75" t="s">
        <v>301</v>
      </c>
      <c r="J23" s="75" t="s">
        <v>994</v>
      </c>
      <c r="K23" s="75" t="s">
        <v>16</v>
      </c>
      <c r="L23" s="147">
        <v>22547</v>
      </c>
      <c r="M23" s="2">
        <v>0</v>
      </c>
      <c r="N23" s="75" t="s">
        <v>993</v>
      </c>
      <c r="O23" s="75" t="s">
        <v>815</v>
      </c>
      <c r="P23" s="76">
        <v>22551</v>
      </c>
      <c r="Q23" s="75" t="s">
        <v>992</v>
      </c>
      <c r="R23" s="75" t="s">
        <v>991</v>
      </c>
      <c r="S23" s="74" t="s">
        <v>815</v>
      </c>
      <c r="T23" s="4" t="s">
        <v>135</v>
      </c>
      <c r="AC23" s="149" t="s">
        <v>990</v>
      </c>
    </row>
    <row r="24" spans="1:29" ht="15.75" customHeight="1" x14ac:dyDescent="0.25">
      <c r="A24" s="2">
        <v>1967</v>
      </c>
      <c r="B24" s="2">
        <v>133</v>
      </c>
      <c r="C24" s="2">
        <v>615</v>
      </c>
      <c r="D24" s="2">
        <v>21</v>
      </c>
      <c r="E24" s="75" t="s">
        <v>16</v>
      </c>
      <c r="F24" s="2">
        <v>23</v>
      </c>
      <c r="G24" s="148">
        <v>5.4</v>
      </c>
      <c r="H24" s="2">
        <v>6.4</v>
      </c>
      <c r="I24" s="75" t="s">
        <v>62</v>
      </c>
      <c r="J24" s="75" t="s">
        <v>988</v>
      </c>
      <c r="K24" s="75" t="s">
        <v>16</v>
      </c>
      <c r="L24" s="147">
        <v>24691</v>
      </c>
      <c r="M24" s="2">
        <v>2</v>
      </c>
      <c r="N24" s="75" t="s">
        <v>989</v>
      </c>
      <c r="O24" s="75" t="s">
        <v>21</v>
      </c>
      <c r="P24" s="76">
        <v>24691</v>
      </c>
      <c r="Q24" s="75" t="s">
        <v>16</v>
      </c>
      <c r="R24" s="75" t="s">
        <v>26</v>
      </c>
      <c r="S24" s="74" t="s">
        <v>21</v>
      </c>
      <c r="T24" s="4" t="s">
        <v>326</v>
      </c>
    </row>
    <row r="25" spans="1:29" ht="15.75" customHeight="1" x14ac:dyDescent="0.25">
      <c r="A25" s="2">
        <v>1967</v>
      </c>
      <c r="B25" s="2">
        <v>134</v>
      </c>
      <c r="C25" s="2">
        <v>615</v>
      </c>
      <c r="D25" s="2">
        <v>22</v>
      </c>
      <c r="E25" s="75" t="s">
        <v>16</v>
      </c>
      <c r="F25" s="2">
        <v>22.8</v>
      </c>
      <c r="G25" s="148">
        <v>5.8</v>
      </c>
      <c r="H25" s="2">
        <v>7.1</v>
      </c>
      <c r="I25" s="75" t="s">
        <v>62</v>
      </c>
      <c r="J25" s="75" t="s">
        <v>988</v>
      </c>
      <c r="K25" s="75" t="s">
        <v>16</v>
      </c>
      <c r="L25" s="147">
        <v>24691</v>
      </c>
      <c r="M25" s="2">
        <v>2</v>
      </c>
      <c r="N25" s="75" t="s">
        <v>987</v>
      </c>
      <c r="O25" s="75" t="s">
        <v>21</v>
      </c>
      <c r="P25" s="76">
        <v>24691</v>
      </c>
      <c r="Q25" s="75" t="s">
        <v>16</v>
      </c>
      <c r="R25" s="75" t="s">
        <v>26</v>
      </c>
      <c r="S25" s="74" t="s">
        <v>21</v>
      </c>
      <c r="T25" s="4" t="s">
        <v>326</v>
      </c>
    </row>
    <row r="26" spans="1:29" ht="15.75" customHeight="1" x14ac:dyDescent="0.25">
      <c r="A26" s="2">
        <v>1966</v>
      </c>
      <c r="B26" s="2">
        <v>303</v>
      </c>
      <c r="C26" s="2">
        <v>615</v>
      </c>
      <c r="D26" s="2">
        <v>8</v>
      </c>
      <c r="E26" s="75" t="s">
        <v>16</v>
      </c>
      <c r="F26" s="2">
        <v>22.3</v>
      </c>
      <c r="G26" s="148">
        <v>5.2</v>
      </c>
      <c r="H26" s="2">
        <v>6</v>
      </c>
      <c r="I26" s="75" t="s">
        <v>85</v>
      </c>
      <c r="J26" s="75" t="s">
        <v>86</v>
      </c>
      <c r="K26" s="75" t="s">
        <v>16</v>
      </c>
      <c r="L26" s="147">
        <v>23983</v>
      </c>
      <c r="M26" s="2">
        <v>4</v>
      </c>
      <c r="N26" s="75" t="s">
        <v>986</v>
      </c>
      <c r="O26" s="75" t="s">
        <v>21</v>
      </c>
      <c r="P26" s="76">
        <v>23983</v>
      </c>
      <c r="Q26" s="75" t="s">
        <v>532</v>
      </c>
      <c r="R26" s="75" t="s">
        <v>26</v>
      </c>
      <c r="S26" s="74" t="s">
        <v>21</v>
      </c>
      <c r="T26" s="4" t="s">
        <v>325</v>
      </c>
    </row>
    <row r="27" spans="1:29" ht="15.75" customHeight="1" x14ac:dyDescent="0.25">
      <c r="A27" s="2">
        <v>1963</v>
      </c>
      <c r="B27" s="2">
        <v>309</v>
      </c>
      <c r="C27" s="2">
        <v>615</v>
      </c>
      <c r="D27" s="2">
        <v>2</v>
      </c>
      <c r="E27" s="75" t="s">
        <v>16</v>
      </c>
      <c r="F27" s="2">
        <v>28</v>
      </c>
      <c r="G27" s="148">
        <v>6.1</v>
      </c>
      <c r="H27" s="2">
        <v>7.5</v>
      </c>
      <c r="I27" s="75" t="s">
        <v>17</v>
      </c>
      <c r="J27" s="75" t="s">
        <v>18</v>
      </c>
      <c r="K27" s="75" t="s">
        <v>19</v>
      </c>
      <c r="L27" s="147">
        <v>23252</v>
      </c>
      <c r="M27" s="2">
        <v>0</v>
      </c>
      <c r="N27" s="75" t="s">
        <v>20</v>
      </c>
      <c r="O27" s="75" t="s">
        <v>815</v>
      </c>
      <c r="P27" s="76">
        <v>23252</v>
      </c>
      <c r="Q27" s="75" t="s">
        <v>985</v>
      </c>
      <c r="R27" s="75" t="s">
        <v>785</v>
      </c>
      <c r="S27" s="74" t="s">
        <v>21</v>
      </c>
      <c r="T27" s="4" t="s">
        <v>325</v>
      </c>
    </row>
    <row r="28" spans="1:29" ht="15.75" customHeight="1" x14ac:dyDescent="0.25">
      <c r="A28" s="2">
        <v>1965</v>
      </c>
      <c r="B28" s="2">
        <v>559</v>
      </c>
      <c r="C28" s="2">
        <v>615</v>
      </c>
      <c r="D28" s="2">
        <v>19</v>
      </c>
      <c r="E28" s="75" t="s">
        <v>16</v>
      </c>
      <c r="F28" s="2">
        <v>23.3</v>
      </c>
      <c r="G28" s="148">
        <v>7.4</v>
      </c>
      <c r="H28" s="2">
        <v>7.6</v>
      </c>
      <c r="I28" s="75" t="s">
        <v>92</v>
      </c>
      <c r="J28" s="75" t="s">
        <v>101</v>
      </c>
      <c r="K28" s="75" t="s">
        <v>16</v>
      </c>
      <c r="L28" s="147">
        <v>24330</v>
      </c>
      <c r="M28" s="2">
        <v>1</v>
      </c>
      <c r="N28" s="75" t="s">
        <v>51</v>
      </c>
      <c r="O28" s="75" t="s">
        <v>21</v>
      </c>
      <c r="P28" s="76">
        <v>24330</v>
      </c>
      <c r="Q28" s="75" t="s">
        <v>984</v>
      </c>
      <c r="R28" s="75" t="s">
        <v>118</v>
      </c>
      <c r="S28" s="74" t="s">
        <v>21</v>
      </c>
      <c r="T28" s="4" t="s">
        <v>325</v>
      </c>
    </row>
    <row r="29" spans="1:29" s="90" customFormat="1" ht="15.75" customHeight="1" x14ac:dyDescent="0.25">
      <c r="A29" s="2">
        <v>1965</v>
      </c>
      <c r="B29" s="2">
        <v>576</v>
      </c>
      <c r="C29" s="2">
        <v>615</v>
      </c>
      <c r="D29" s="2">
        <v>20</v>
      </c>
      <c r="E29" s="75" t="s">
        <v>16</v>
      </c>
      <c r="F29" s="2">
        <v>22.8</v>
      </c>
      <c r="G29" s="148">
        <v>7.2</v>
      </c>
      <c r="H29" s="2">
        <v>7.9</v>
      </c>
      <c r="I29" s="75" t="s">
        <v>92</v>
      </c>
      <c r="J29" s="75" t="s">
        <v>101</v>
      </c>
      <c r="K29" s="75" t="s">
        <v>16</v>
      </c>
      <c r="L29" s="147">
        <v>24330</v>
      </c>
      <c r="M29" s="2">
        <v>1</v>
      </c>
      <c r="N29" s="75" t="s">
        <v>51</v>
      </c>
      <c r="O29" s="75" t="s">
        <v>21</v>
      </c>
      <c r="P29" s="76">
        <v>24330</v>
      </c>
      <c r="Q29" s="75" t="s">
        <v>983</v>
      </c>
      <c r="R29" s="75" t="s">
        <v>118</v>
      </c>
      <c r="S29" s="74" t="s">
        <v>21</v>
      </c>
      <c r="T29" s="4" t="s">
        <v>325</v>
      </c>
      <c r="U29" s="63"/>
      <c r="V29" s="63"/>
      <c r="W29" s="63"/>
      <c r="X29" s="63"/>
      <c r="Y29" s="63"/>
      <c r="Z29" s="63"/>
      <c r="AA29" s="63"/>
      <c r="AB29" s="63"/>
      <c r="AC29" s="136"/>
    </row>
    <row r="30" spans="1:29" ht="15.75" customHeight="1" x14ac:dyDescent="0.25">
      <c r="A30" s="2">
        <v>1965</v>
      </c>
      <c r="B30" s="2">
        <v>574</v>
      </c>
      <c r="C30" s="2">
        <v>615</v>
      </c>
      <c r="D30" s="2">
        <v>17</v>
      </c>
      <c r="E30" s="75" t="s">
        <v>16</v>
      </c>
      <c r="F30" s="2">
        <v>28.3</v>
      </c>
      <c r="G30" s="148">
        <v>6.8</v>
      </c>
      <c r="H30" s="2">
        <v>7.7</v>
      </c>
      <c r="I30" s="75" t="s">
        <v>92</v>
      </c>
      <c r="J30" s="75" t="s">
        <v>93</v>
      </c>
      <c r="K30" s="75" t="s">
        <v>982</v>
      </c>
      <c r="L30" s="147">
        <v>24328</v>
      </c>
      <c r="M30" s="2">
        <v>0</v>
      </c>
      <c r="N30" s="75" t="s">
        <v>98</v>
      </c>
      <c r="O30" s="75" t="s">
        <v>21</v>
      </c>
      <c r="P30" s="76">
        <v>24328</v>
      </c>
      <c r="Q30" s="75" t="s">
        <v>99</v>
      </c>
      <c r="R30" s="75" t="s">
        <v>96</v>
      </c>
      <c r="S30" s="74" t="s">
        <v>21</v>
      </c>
      <c r="T30" s="4" t="s">
        <v>325</v>
      </c>
    </row>
    <row r="31" spans="1:29" ht="15.75" customHeight="1" x14ac:dyDescent="0.25">
      <c r="A31" s="2">
        <v>1965</v>
      </c>
      <c r="B31" s="2">
        <v>708</v>
      </c>
      <c r="C31" s="2">
        <v>615</v>
      </c>
      <c r="D31" s="2">
        <v>18</v>
      </c>
      <c r="E31" s="75" t="s">
        <v>16</v>
      </c>
      <c r="F31" s="2">
        <v>28.7</v>
      </c>
      <c r="G31" s="148">
        <v>7</v>
      </c>
      <c r="H31" s="2">
        <v>7.7</v>
      </c>
      <c r="I31" s="75" t="s">
        <v>92</v>
      </c>
      <c r="J31" s="75" t="s">
        <v>93</v>
      </c>
      <c r="K31" s="75" t="s">
        <v>982</v>
      </c>
      <c r="L31" s="147">
        <v>24328</v>
      </c>
      <c r="M31" s="2">
        <v>0</v>
      </c>
      <c r="N31" s="75" t="s">
        <v>98</v>
      </c>
      <c r="O31" s="75" t="s">
        <v>21</v>
      </c>
      <c r="P31" s="76">
        <v>24328</v>
      </c>
      <c r="Q31" s="75" t="s">
        <v>16</v>
      </c>
      <c r="R31" s="75" t="s">
        <v>100</v>
      </c>
      <c r="S31" s="74" t="s">
        <v>21</v>
      </c>
      <c r="T31" s="4" t="s">
        <v>325</v>
      </c>
    </row>
    <row r="32" spans="1:29" ht="15.75" customHeight="1" x14ac:dyDescent="0.25">
      <c r="A32" s="2">
        <v>1965</v>
      </c>
      <c r="B32" s="2">
        <v>720</v>
      </c>
      <c r="C32" s="2">
        <v>615</v>
      </c>
      <c r="D32" s="2">
        <v>6</v>
      </c>
      <c r="E32" s="75" t="s">
        <v>16</v>
      </c>
      <c r="F32" s="2">
        <v>23.5</v>
      </c>
      <c r="G32" s="148">
        <v>6.18</v>
      </c>
      <c r="H32" s="2">
        <v>6.9</v>
      </c>
      <c r="I32" s="75" t="s">
        <v>92</v>
      </c>
      <c r="J32" s="75" t="s">
        <v>981</v>
      </c>
      <c r="K32" s="75" t="s">
        <v>16</v>
      </c>
      <c r="L32" s="147">
        <v>23616</v>
      </c>
      <c r="M32" s="2">
        <v>1</v>
      </c>
      <c r="N32" s="75" t="s">
        <v>980</v>
      </c>
      <c r="O32" s="75" t="s">
        <v>21</v>
      </c>
      <c r="P32" s="76">
        <v>23616</v>
      </c>
      <c r="Q32" s="75" t="s">
        <v>979</v>
      </c>
      <c r="R32" s="75" t="s">
        <v>26</v>
      </c>
      <c r="S32" s="74" t="s">
        <v>21</v>
      </c>
      <c r="T32" s="4" t="s">
        <v>325</v>
      </c>
    </row>
    <row r="33" spans="1:19" x14ac:dyDescent="0.25">
      <c r="A33" s="52">
        <v>2008</v>
      </c>
      <c r="B33" s="63" t="s">
        <v>978</v>
      </c>
      <c r="F33" s="80">
        <v>20</v>
      </c>
      <c r="G33" s="144">
        <v>4.2</v>
      </c>
      <c r="H33" s="63">
        <v>6.21</v>
      </c>
      <c r="I33" s="105" t="s">
        <v>129</v>
      </c>
      <c r="J33" s="105" t="s">
        <v>303</v>
      </c>
      <c r="K33" s="63" t="s">
        <v>280</v>
      </c>
      <c r="L33" s="137" t="s">
        <v>358</v>
      </c>
      <c r="P33" s="64">
        <v>39732.548611111109</v>
      </c>
      <c r="R33" s="63" t="s">
        <v>322</v>
      </c>
      <c r="S33" s="35" t="s">
        <v>320</v>
      </c>
    </row>
    <row r="34" spans="1:19" x14ac:dyDescent="0.25">
      <c r="A34" s="52">
        <v>2008</v>
      </c>
      <c r="B34" s="63" t="s">
        <v>977</v>
      </c>
      <c r="F34" s="80">
        <v>20</v>
      </c>
      <c r="G34" s="144">
        <v>3.9</v>
      </c>
      <c r="H34" s="63">
        <v>6.07</v>
      </c>
      <c r="I34" s="105" t="s">
        <v>129</v>
      </c>
      <c r="J34" s="105" t="s">
        <v>303</v>
      </c>
      <c r="K34" s="63" t="s">
        <v>280</v>
      </c>
      <c r="L34" s="137" t="s">
        <v>358</v>
      </c>
      <c r="P34" s="64">
        <v>39732.570833333331</v>
      </c>
      <c r="R34" s="63" t="s">
        <v>322</v>
      </c>
      <c r="S34" s="35" t="s">
        <v>320</v>
      </c>
    </row>
    <row r="35" spans="1:19" ht="15.75" customHeight="1" x14ac:dyDescent="0.25">
      <c r="A35" s="52">
        <v>2008</v>
      </c>
      <c r="B35" s="63" t="s">
        <v>976</v>
      </c>
      <c r="F35" s="80">
        <v>20</v>
      </c>
      <c r="G35" s="144">
        <v>4.2</v>
      </c>
      <c r="H35" s="63">
        <v>6.97</v>
      </c>
      <c r="I35" s="105" t="s">
        <v>129</v>
      </c>
      <c r="J35" s="105" t="s">
        <v>303</v>
      </c>
      <c r="K35" s="63" t="s">
        <v>280</v>
      </c>
      <c r="L35" s="137" t="s">
        <v>358</v>
      </c>
      <c r="P35" s="64">
        <v>39732.574305555558</v>
      </c>
      <c r="R35" s="63" t="s">
        <v>322</v>
      </c>
      <c r="S35" s="35" t="s">
        <v>320</v>
      </c>
    </row>
    <row r="36" spans="1:19" x14ac:dyDescent="0.25">
      <c r="A36" s="52">
        <v>2009</v>
      </c>
      <c r="B36" s="63" t="s">
        <v>975</v>
      </c>
      <c r="F36" s="80">
        <v>18.5</v>
      </c>
      <c r="G36" s="144">
        <v>2.8</v>
      </c>
      <c r="H36" s="63">
        <v>4.7770000000000001</v>
      </c>
      <c r="I36" s="105" t="s">
        <v>129</v>
      </c>
      <c r="J36" s="105" t="s">
        <v>303</v>
      </c>
      <c r="K36" s="63" t="s">
        <v>974</v>
      </c>
      <c r="L36" s="137" t="s">
        <v>358</v>
      </c>
      <c r="P36" s="64">
        <v>40090.631944444445</v>
      </c>
      <c r="R36" s="63" t="s">
        <v>322</v>
      </c>
      <c r="S36" s="35" t="s">
        <v>320</v>
      </c>
    </row>
    <row r="37" spans="1:19" x14ac:dyDescent="0.25">
      <c r="A37" s="52">
        <v>2009</v>
      </c>
      <c r="B37" s="63" t="s">
        <v>224</v>
      </c>
      <c r="F37" s="80">
        <v>21</v>
      </c>
      <c r="G37" s="144">
        <v>4.4000000000000004</v>
      </c>
      <c r="H37" s="63">
        <v>7.3310000000000004</v>
      </c>
      <c r="I37" s="105" t="s">
        <v>129</v>
      </c>
      <c r="J37" s="105" t="s">
        <v>300</v>
      </c>
      <c r="K37" s="63" t="s">
        <v>285</v>
      </c>
      <c r="L37" s="137" t="s">
        <v>358</v>
      </c>
      <c r="P37" s="64">
        <v>40092.530555555553</v>
      </c>
      <c r="R37" s="63" t="s">
        <v>322</v>
      </c>
      <c r="S37" s="35" t="s">
        <v>320</v>
      </c>
    </row>
    <row r="38" spans="1:19" x14ac:dyDescent="0.25">
      <c r="A38" s="52">
        <v>2009</v>
      </c>
      <c r="B38" s="63" t="s">
        <v>973</v>
      </c>
      <c r="F38" s="80">
        <v>15.5</v>
      </c>
      <c r="G38" s="144">
        <v>4.3</v>
      </c>
      <c r="H38" s="63">
        <v>6.2489999999999997</v>
      </c>
      <c r="I38" s="105" t="s">
        <v>129</v>
      </c>
      <c r="J38" s="105" t="s">
        <v>300</v>
      </c>
      <c r="K38" s="63" t="s">
        <v>284</v>
      </c>
      <c r="L38" s="137" t="s">
        <v>358</v>
      </c>
      <c r="P38" s="64">
        <v>40106.57708333333</v>
      </c>
      <c r="R38" s="63" t="s">
        <v>322</v>
      </c>
      <c r="S38" s="35" t="s">
        <v>320</v>
      </c>
    </row>
    <row r="39" spans="1:19" x14ac:dyDescent="0.25">
      <c r="A39" s="52">
        <v>2010</v>
      </c>
      <c r="B39" s="63" t="s">
        <v>972</v>
      </c>
      <c r="F39" s="80">
        <v>16.3</v>
      </c>
      <c r="G39" s="144">
        <v>4.2539267020000002</v>
      </c>
      <c r="H39" s="63">
        <v>6.8019999999999996</v>
      </c>
      <c r="I39" s="105" t="s">
        <v>129</v>
      </c>
      <c r="J39" s="105" t="s">
        <v>300</v>
      </c>
      <c r="K39" s="63" t="s">
        <v>729</v>
      </c>
      <c r="L39" s="137" t="s">
        <v>358</v>
      </c>
      <c r="P39" s="64">
        <v>40461.484722222223</v>
      </c>
      <c r="R39" s="63" t="s">
        <v>322</v>
      </c>
      <c r="S39" s="35" t="s">
        <v>320</v>
      </c>
    </row>
    <row r="40" spans="1:19" x14ac:dyDescent="0.25">
      <c r="A40" s="52">
        <v>2008</v>
      </c>
      <c r="B40" s="63" t="s">
        <v>971</v>
      </c>
      <c r="F40" s="80">
        <v>25</v>
      </c>
      <c r="G40" s="144">
        <v>6.9</v>
      </c>
      <c r="H40" s="63">
        <v>7.8490000000000002</v>
      </c>
      <c r="I40" s="35" t="s">
        <v>85</v>
      </c>
      <c r="J40" s="35" t="s">
        <v>492</v>
      </c>
      <c r="K40" s="63" t="s">
        <v>491</v>
      </c>
      <c r="L40" s="137" t="s">
        <v>358</v>
      </c>
      <c r="P40" s="64">
        <v>39672.480555555558</v>
      </c>
      <c r="R40" s="63" t="s">
        <v>322</v>
      </c>
      <c r="S40" s="35" t="s">
        <v>320</v>
      </c>
    </row>
    <row r="41" spans="1:19" x14ac:dyDescent="0.25">
      <c r="A41" s="52">
        <v>2008</v>
      </c>
      <c r="B41" s="63" t="s">
        <v>737</v>
      </c>
      <c r="F41" s="80">
        <v>22.5</v>
      </c>
      <c r="G41" s="144">
        <v>5.5</v>
      </c>
      <c r="H41" s="63">
        <v>6.5</v>
      </c>
      <c r="I41" s="35" t="s">
        <v>85</v>
      </c>
      <c r="J41" s="35" t="s">
        <v>492</v>
      </c>
      <c r="K41" s="63" t="s">
        <v>491</v>
      </c>
      <c r="L41" s="137" t="s">
        <v>358</v>
      </c>
      <c r="P41" s="64">
        <v>39673.339583333334</v>
      </c>
      <c r="R41" s="63" t="s">
        <v>322</v>
      </c>
      <c r="S41" s="35" t="s">
        <v>320</v>
      </c>
    </row>
    <row r="42" spans="1:19" x14ac:dyDescent="0.25">
      <c r="A42" s="52">
        <v>2008</v>
      </c>
      <c r="B42" s="63" t="s">
        <v>737</v>
      </c>
      <c r="F42" s="80">
        <v>22.5</v>
      </c>
      <c r="G42" s="144">
        <v>5.5</v>
      </c>
      <c r="H42" s="63">
        <v>6.9</v>
      </c>
      <c r="I42" s="35" t="s">
        <v>85</v>
      </c>
      <c r="J42" s="35" t="s">
        <v>492</v>
      </c>
      <c r="K42" s="63" t="s">
        <v>491</v>
      </c>
      <c r="L42" s="137" t="s">
        <v>358</v>
      </c>
      <c r="P42" s="64">
        <v>39673.339583333334</v>
      </c>
      <c r="R42" s="63" t="s">
        <v>322</v>
      </c>
      <c r="S42" s="35" t="s">
        <v>320</v>
      </c>
    </row>
    <row r="43" spans="1:19" x14ac:dyDescent="0.25">
      <c r="A43" s="52">
        <v>2008</v>
      </c>
      <c r="B43" s="63" t="s">
        <v>737</v>
      </c>
      <c r="F43" s="80">
        <v>22.5</v>
      </c>
      <c r="G43" s="144">
        <v>5</v>
      </c>
      <c r="H43" s="63">
        <v>7</v>
      </c>
      <c r="I43" s="35" t="s">
        <v>85</v>
      </c>
      <c r="J43" s="35" t="s">
        <v>492</v>
      </c>
      <c r="K43" s="63" t="s">
        <v>491</v>
      </c>
      <c r="L43" s="137" t="s">
        <v>358</v>
      </c>
      <c r="P43" s="64">
        <v>39673.339583333334</v>
      </c>
      <c r="R43" s="63" t="s">
        <v>322</v>
      </c>
      <c r="S43" s="35" t="s">
        <v>320</v>
      </c>
    </row>
    <row r="44" spans="1:19" x14ac:dyDescent="0.25">
      <c r="A44" s="52">
        <v>2009</v>
      </c>
      <c r="B44" s="63" t="s">
        <v>739</v>
      </c>
      <c r="F44" s="146"/>
      <c r="G44" s="144">
        <v>4.5</v>
      </c>
      <c r="H44" s="63">
        <v>5.9960000000000004</v>
      </c>
      <c r="I44" s="35" t="s">
        <v>85</v>
      </c>
      <c r="J44" s="35" t="s">
        <v>492</v>
      </c>
      <c r="K44" s="63" t="s">
        <v>623</v>
      </c>
      <c r="L44" s="137" t="s">
        <v>358</v>
      </c>
      <c r="P44" s="64">
        <v>40062.320138888892</v>
      </c>
      <c r="R44" s="63" t="s">
        <v>322</v>
      </c>
      <c r="S44" s="35" t="s">
        <v>320</v>
      </c>
    </row>
    <row r="45" spans="1:19" x14ac:dyDescent="0.25">
      <c r="A45" s="52">
        <v>2009</v>
      </c>
      <c r="B45" s="63" t="s">
        <v>970</v>
      </c>
      <c r="F45" s="80">
        <v>18.5</v>
      </c>
      <c r="G45" s="144">
        <v>3.5</v>
      </c>
      <c r="H45" s="63">
        <v>5.4420000000000002</v>
      </c>
      <c r="I45" s="35" t="s">
        <v>85</v>
      </c>
      <c r="J45" s="35" t="s">
        <v>492</v>
      </c>
      <c r="K45" s="63" t="s">
        <v>623</v>
      </c>
      <c r="L45" s="137" t="s">
        <v>358</v>
      </c>
      <c r="P45" s="64">
        <v>40094.535416666666</v>
      </c>
      <c r="R45" s="63" t="s">
        <v>322</v>
      </c>
      <c r="S45" s="35" t="s">
        <v>320</v>
      </c>
    </row>
    <row r="46" spans="1:19" x14ac:dyDescent="0.25">
      <c r="A46" s="52">
        <v>2010</v>
      </c>
      <c r="B46" s="63" t="s">
        <v>969</v>
      </c>
      <c r="F46" s="80">
        <v>19.399999999999999</v>
      </c>
      <c r="G46" s="144">
        <v>5.5955235810000001</v>
      </c>
      <c r="H46" s="63">
        <v>6.8460000000000001</v>
      </c>
      <c r="I46" s="35" t="s">
        <v>85</v>
      </c>
      <c r="J46" s="35" t="s">
        <v>492</v>
      </c>
      <c r="K46" s="63" t="s">
        <v>968</v>
      </c>
      <c r="L46" s="137" t="s">
        <v>358</v>
      </c>
      <c r="P46" s="64">
        <v>40464.489583333336</v>
      </c>
      <c r="R46" s="63" t="s">
        <v>322</v>
      </c>
      <c r="S46" s="35" t="s">
        <v>320</v>
      </c>
    </row>
    <row r="47" spans="1:19" x14ac:dyDescent="0.25">
      <c r="A47" s="52">
        <v>2009</v>
      </c>
      <c r="B47" s="63" t="s">
        <v>967</v>
      </c>
      <c r="F47" s="80">
        <v>21.5</v>
      </c>
      <c r="G47" s="144">
        <v>3.8</v>
      </c>
      <c r="H47" s="63">
        <v>5.5940000000000003</v>
      </c>
      <c r="I47" s="105" t="s">
        <v>306</v>
      </c>
      <c r="J47" s="105" t="s">
        <v>307</v>
      </c>
      <c r="K47" s="63" t="s">
        <v>966</v>
      </c>
      <c r="L47" s="137" t="s">
        <v>358</v>
      </c>
      <c r="P47" s="64">
        <v>40066.557638888888</v>
      </c>
      <c r="R47" s="63" t="s">
        <v>322</v>
      </c>
      <c r="S47" s="35" t="s">
        <v>320</v>
      </c>
    </row>
    <row r="48" spans="1:19" x14ac:dyDescent="0.25">
      <c r="A48" s="52">
        <v>2009</v>
      </c>
      <c r="B48" s="63" t="s">
        <v>967</v>
      </c>
      <c r="F48" s="80">
        <v>21.5</v>
      </c>
      <c r="G48" s="144">
        <v>3.7</v>
      </c>
      <c r="H48" s="63">
        <v>5.6369999999999996</v>
      </c>
      <c r="I48" s="105" t="s">
        <v>306</v>
      </c>
      <c r="J48" s="105" t="s">
        <v>307</v>
      </c>
      <c r="K48" s="63" t="s">
        <v>966</v>
      </c>
      <c r="L48" s="137" t="s">
        <v>358</v>
      </c>
      <c r="P48" s="64">
        <v>40066.557638888888</v>
      </c>
      <c r="R48" s="63" t="s">
        <v>322</v>
      </c>
      <c r="S48" s="35" t="s">
        <v>320</v>
      </c>
    </row>
    <row r="49" spans="1:19" x14ac:dyDescent="0.25">
      <c r="A49" s="52">
        <v>1995</v>
      </c>
      <c r="B49" s="63" t="s">
        <v>965</v>
      </c>
      <c r="F49" s="80">
        <v>21.5</v>
      </c>
      <c r="G49" s="144">
        <v>5.07</v>
      </c>
      <c r="H49" s="63">
        <v>6.59</v>
      </c>
      <c r="I49" s="35" t="s">
        <v>129</v>
      </c>
      <c r="J49" s="35" t="s">
        <v>300</v>
      </c>
      <c r="K49" s="63" t="s">
        <v>272</v>
      </c>
      <c r="L49" s="137" t="s">
        <v>358</v>
      </c>
      <c r="P49" s="64">
        <v>34961</v>
      </c>
      <c r="R49" s="63" t="s">
        <v>950</v>
      </c>
      <c r="S49" s="35" t="s">
        <v>320</v>
      </c>
    </row>
    <row r="50" spans="1:19" x14ac:dyDescent="0.25">
      <c r="A50" s="52">
        <v>1995</v>
      </c>
      <c r="B50" s="63" t="s">
        <v>964</v>
      </c>
      <c r="F50" s="80">
        <v>14</v>
      </c>
      <c r="G50" s="144">
        <v>2.9090909090000001</v>
      </c>
      <c r="H50" s="63">
        <v>5.3</v>
      </c>
      <c r="I50" s="35" t="s">
        <v>129</v>
      </c>
      <c r="J50" s="35" t="s">
        <v>300</v>
      </c>
      <c r="K50" s="63" t="s">
        <v>963</v>
      </c>
      <c r="L50" s="137" t="s">
        <v>358</v>
      </c>
      <c r="P50" s="64">
        <v>34965</v>
      </c>
      <c r="R50" s="63" t="s">
        <v>950</v>
      </c>
      <c r="S50" s="35" t="s">
        <v>320</v>
      </c>
    </row>
    <row r="51" spans="1:19" x14ac:dyDescent="0.25">
      <c r="A51" s="52">
        <v>1995</v>
      </c>
      <c r="B51" s="63" t="s">
        <v>962</v>
      </c>
      <c r="F51" s="80">
        <v>13.5</v>
      </c>
      <c r="G51" s="144">
        <v>2.63</v>
      </c>
      <c r="H51" s="63">
        <v>5.2</v>
      </c>
      <c r="I51" s="35" t="s">
        <v>129</v>
      </c>
      <c r="J51" s="35" t="s">
        <v>300</v>
      </c>
      <c r="K51" s="63" t="s">
        <v>292</v>
      </c>
      <c r="L51" s="137" t="s">
        <v>358</v>
      </c>
      <c r="P51" s="64">
        <v>34966</v>
      </c>
      <c r="R51" s="63" t="s">
        <v>950</v>
      </c>
      <c r="S51" s="35" t="s">
        <v>320</v>
      </c>
    </row>
    <row r="52" spans="1:19" x14ac:dyDescent="0.25">
      <c r="A52" s="52">
        <v>1995</v>
      </c>
      <c r="B52" s="63" t="s">
        <v>961</v>
      </c>
      <c r="F52" s="80">
        <v>14</v>
      </c>
      <c r="G52" s="144">
        <v>2.69</v>
      </c>
      <c r="H52" s="63">
        <v>5.2</v>
      </c>
      <c r="I52" s="35" t="s">
        <v>129</v>
      </c>
      <c r="J52" s="35" t="s">
        <v>300</v>
      </c>
      <c r="K52" s="63" t="s">
        <v>292</v>
      </c>
      <c r="L52" s="137" t="s">
        <v>358</v>
      </c>
      <c r="P52" s="64">
        <v>34966</v>
      </c>
      <c r="R52" s="63" t="s">
        <v>950</v>
      </c>
      <c r="S52" s="35" t="s">
        <v>320</v>
      </c>
    </row>
    <row r="53" spans="1:19" x14ac:dyDescent="0.25">
      <c r="A53" s="52">
        <v>1995</v>
      </c>
      <c r="B53" s="63" t="s">
        <v>960</v>
      </c>
      <c r="F53" s="80">
        <v>13</v>
      </c>
      <c r="G53" s="144">
        <v>3.13</v>
      </c>
      <c r="H53" s="63">
        <v>5.3</v>
      </c>
      <c r="I53" s="35" t="s">
        <v>129</v>
      </c>
      <c r="J53" s="35" t="s">
        <v>300</v>
      </c>
      <c r="K53" s="63" t="s">
        <v>292</v>
      </c>
      <c r="L53" s="137" t="s">
        <v>358</v>
      </c>
      <c r="P53" s="64">
        <v>34966</v>
      </c>
      <c r="R53" s="63" t="s">
        <v>950</v>
      </c>
      <c r="S53" s="35" t="s">
        <v>320</v>
      </c>
    </row>
    <row r="54" spans="1:19" x14ac:dyDescent="0.25">
      <c r="A54" s="52">
        <v>1995</v>
      </c>
      <c r="B54" s="63" t="s">
        <v>959</v>
      </c>
      <c r="D54" s="63" t="s">
        <v>958</v>
      </c>
      <c r="F54" s="80">
        <v>13.5</v>
      </c>
      <c r="G54" s="144">
        <v>3.04</v>
      </c>
      <c r="H54" s="63">
        <v>5.3</v>
      </c>
      <c r="I54" s="35" t="s">
        <v>129</v>
      </c>
      <c r="J54" s="35" t="s">
        <v>300</v>
      </c>
      <c r="K54" s="63" t="s">
        <v>292</v>
      </c>
      <c r="L54" s="137">
        <v>34966</v>
      </c>
      <c r="O54" s="63" t="s">
        <v>320</v>
      </c>
      <c r="P54" s="64">
        <v>34966</v>
      </c>
      <c r="R54" s="63" t="s">
        <v>950</v>
      </c>
      <c r="S54" s="35" t="s">
        <v>320</v>
      </c>
    </row>
    <row r="55" spans="1:19" x14ac:dyDescent="0.25">
      <c r="A55" s="52">
        <v>1995</v>
      </c>
      <c r="B55" s="63" t="s">
        <v>957</v>
      </c>
      <c r="F55" s="80">
        <v>13.5</v>
      </c>
      <c r="G55" s="144">
        <v>3.07</v>
      </c>
      <c r="H55" s="63">
        <v>5.3</v>
      </c>
      <c r="I55" s="35" t="s">
        <v>129</v>
      </c>
      <c r="J55" s="35" t="s">
        <v>300</v>
      </c>
      <c r="K55" s="63" t="s">
        <v>292</v>
      </c>
      <c r="L55" s="137" t="s">
        <v>358</v>
      </c>
      <c r="P55" s="64">
        <v>34966</v>
      </c>
      <c r="R55" s="63" t="s">
        <v>950</v>
      </c>
      <c r="S55" s="35" t="s">
        <v>320</v>
      </c>
    </row>
    <row r="56" spans="1:19" x14ac:dyDescent="0.25">
      <c r="A56" s="52">
        <v>1995</v>
      </c>
      <c r="B56" s="63" t="s">
        <v>956</v>
      </c>
      <c r="F56" s="80">
        <v>20.25</v>
      </c>
      <c r="G56" s="144">
        <v>4.91</v>
      </c>
      <c r="H56" s="63">
        <v>6.2</v>
      </c>
      <c r="I56" s="35" t="s">
        <v>129</v>
      </c>
      <c r="J56" s="35" t="s">
        <v>300</v>
      </c>
      <c r="K56" s="63" t="s">
        <v>272</v>
      </c>
      <c r="L56" s="137" t="s">
        <v>358</v>
      </c>
      <c r="P56" s="64">
        <v>34969</v>
      </c>
      <c r="R56" s="63" t="s">
        <v>950</v>
      </c>
      <c r="S56" s="35" t="s">
        <v>320</v>
      </c>
    </row>
    <row r="57" spans="1:19" x14ac:dyDescent="0.25">
      <c r="A57" s="52">
        <v>1995</v>
      </c>
      <c r="B57" s="63" t="s">
        <v>955</v>
      </c>
      <c r="F57" s="80">
        <v>20.25</v>
      </c>
      <c r="G57" s="144">
        <v>5.23</v>
      </c>
      <c r="H57" s="63">
        <v>6.6</v>
      </c>
      <c r="I57" s="35" t="s">
        <v>129</v>
      </c>
      <c r="J57" s="35" t="s">
        <v>300</v>
      </c>
      <c r="K57" s="63" t="s">
        <v>272</v>
      </c>
      <c r="L57" s="137" t="s">
        <v>358</v>
      </c>
      <c r="P57" s="64">
        <v>34969</v>
      </c>
      <c r="R57" s="63" t="s">
        <v>950</v>
      </c>
      <c r="S57" s="35" t="s">
        <v>320</v>
      </c>
    </row>
    <row r="58" spans="1:19" x14ac:dyDescent="0.25">
      <c r="A58" s="52">
        <v>1995</v>
      </c>
      <c r="B58" s="63" t="s">
        <v>954</v>
      </c>
      <c r="F58" s="80">
        <v>20.25</v>
      </c>
      <c r="G58" s="144">
        <v>4.84</v>
      </c>
      <c r="H58" s="63">
        <v>6.7</v>
      </c>
      <c r="I58" s="35" t="s">
        <v>129</v>
      </c>
      <c r="J58" s="35" t="s">
        <v>300</v>
      </c>
      <c r="K58" s="63" t="s">
        <v>272</v>
      </c>
      <c r="L58" s="137" t="s">
        <v>358</v>
      </c>
      <c r="P58" s="64">
        <v>34969</v>
      </c>
      <c r="R58" s="63" t="s">
        <v>950</v>
      </c>
      <c r="S58" s="35" t="s">
        <v>320</v>
      </c>
    </row>
    <row r="59" spans="1:19" x14ac:dyDescent="0.25">
      <c r="A59" s="52">
        <v>1996</v>
      </c>
      <c r="B59" s="63" t="s">
        <v>953</v>
      </c>
      <c r="F59" s="80">
        <v>27</v>
      </c>
      <c r="G59" s="144">
        <v>4.7</v>
      </c>
      <c r="H59" s="63">
        <v>6.3</v>
      </c>
      <c r="I59" s="105" t="s">
        <v>129</v>
      </c>
      <c r="J59" s="105" t="s">
        <v>300</v>
      </c>
      <c r="K59" s="63" t="s">
        <v>437</v>
      </c>
      <c r="L59" s="137" t="s">
        <v>358</v>
      </c>
      <c r="P59" s="64">
        <v>35309</v>
      </c>
      <c r="R59" s="63" t="s">
        <v>950</v>
      </c>
      <c r="S59" s="35" t="s">
        <v>320</v>
      </c>
    </row>
    <row r="60" spans="1:19" x14ac:dyDescent="0.25">
      <c r="A60" s="52">
        <v>1996</v>
      </c>
      <c r="B60" s="63" t="s">
        <v>952</v>
      </c>
      <c r="F60" s="80">
        <v>27</v>
      </c>
      <c r="G60" s="144">
        <v>4.7</v>
      </c>
      <c r="H60" s="63">
        <v>6.33</v>
      </c>
      <c r="I60" s="105" t="s">
        <v>129</v>
      </c>
      <c r="J60" s="105" t="s">
        <v>300</v>
      </c>
      <c r="K60" s="63" t="s">
        <v>437</v>
      </c>
      <c r="L60" s="137" t="s">
        <v>358</v>
      </c>
      <c r="P60" s="64">
        <v>35309</v>
      </c>
      <c r="R60" s="63" t="s">
        <v>950</v>
      </c>
      <c r="S60" s="35" t="s">
        <v>320</v>
      </c>
    </row>
    <row r="61" spans="1:19" x14ac:dyDescent="0.25">
      <c r="A61" s="52">
        <v>1996</v>
      </c>
      <c r="B61" s="63" t="s">
        <v>951</v>
      </c>
      <c r="F61" s="80">
        <v>18.5</v>
      </c>
      <c r="G61" s="144">
        <v>3.74</v>
      </c>
      <c r="H61" s="63">
        <v>5.92</v>
      </c>
      <c r="I61" s="105" t="s">
        <v>129</v>
      </c>
      <c r="J61" s="105" t="s">
        <v>300</v>
      </c>
      <c r="K61" s="63" t="s">
        <v>272</v>
      </c>
      <c r="L61" s="137" t="s">
        <v>358</v>
      </c>
      <c r="P61" s="64">
        <v>35334</v>
      </c>
      <c r="R61" s="63" t="s">
        <v>950</v>
      </c>
      <c r="S61" s="35" t="s">
        <v>320</v>
      </c>
    </row>
    <row r="62" spans="1:19" x14ac:dyDescent="0.25">
      <c r="A62" s="52">
        <v>1991</v>
      </c>
      <c r="B62" s="63" t="s">
        <v>949</v>
      </c>
      <c r="F62" s="80">
        <v>16</v>
      </c>
      <c r="G62" s="144">
        <v>2.86</v>
      </c>
      <c r="H62" s="63">
        <v>5.25</v>
      </c>
      <c r="I62" s="35" t="s">
        <v>129</v>
      </c>
      <c r="J62" s="35" t="s">
        <v>300</v>
      </c>
      <c r="K62" s="63" t="s">
        <v>292</v>
      </c>
      <c r="L62" s="137" t="s">
        <v>358</v>
      </c>
      <c r="P62" s="64">
        <v>33482</v>
      </c>
      <c r="R62" s="63" t="s">
        <v>321</v>
      </c>
      <c r="S62" s="35" t="s">
        <v>320</v>
      </c>
    </row>
    <row r="63" spans="1:19" x14ac:dyDescent="0.25">
      <c r="A63" s="52">
        <v>1995</v>
      </c>
      <c r="B63" s="63" t="s">
        <v>948</v>
      </c>
      <c r="F63" s="80">
        <v>20.555555559999998</v>
      </c>
      <c r="G63" s="144">
        <v>4.59</v>
      </c>
      <c r="H63" s="63">
        <v>6.3</v>
      </c>
      <c r="I63" s="35" t="s">
        <v>129</v>
      </c>
      <c r="J63" s="35" t="s">
        <v>300</v>
      </c>
      <c r="K63" s="63" t="s">
        <v>272</v>
      </c>
      <c r="L63" s="137">
        <v>34965</v>
      </c>
      <c r="O63" s="63" t="s">
        <v>320</v>
      </c>
      <c r="P63" s="64">
        <v>34965</v>
      </c>
      <c r="R63" s="63" t="s">
        <v>321</v>
      </c>
      <c r="S63" s="35" t="s">
        <v>320</v>
      </c>
    </row>
    <row r="64" spans="1:19" x14ac:dyDescent="0.25">
      <c r="A64" s="52">
        <v>1995</v>
      </c>
      <c r="B64" s="63" t="s">
        <v>947</v>
      </c>
      <c r="F64" s="80">
        <v>20.25</v>
      </c>
      <c r="G64" s="144">
        <v>3.55</v>
      </c>
      <c r="H64" s="63">
        <v>5.5</v>
      </c>
      <c r="I64" s="35" t="s">
        <v>129</v>
      </c>
      <c r="J64" s="35" t="s">
        <v>300</v>
      </c>
      <c r="K64" s="63" t="s">
        <v>272</v>
      </c>
      <c r="L64" s="137" t="s">
        <v>358</v>
      </c>
      <c r="P64" s="64">
        <v>34969</v>
      </c>
      <c r="R64" s="63" t="s">
        <v>321</v>
      </c>
      <c r="S64" s="35" t="s">
        <v>320</v>
      </c>
    </row>
    <row r="65" spans="1:19" x14ac:dyDescent="0.25">
      <c r="A65" s="52">
        <v>1995</v>
      </c>
      <c r="B65" s="63" t="s">
        <v>946</v>
      </c>
      <c r="D65" s="63" t="s">
        <v>945</v>
      </c>
      <c r="F65" s="80">
        <v>20.25</v>
      </c>
      <c r="G65" s="144">
        <v>3.85</v>
      </c>
      <c r="H65" s="63">
        <v>6.2</v>
      </c>
      <c r="I65" s="38" t="s">
        <v>129</v>
      </c>
      <c r="J65" s="38" t="s">
        <v>300</v>
      </c>
      <c r="K65" s="63" t="s">
        <v>272</v>
      </c>
      <c r="L65" s="137">
        <v>34969</v>
      </c>
      <c r="O65" s="63" t="s">
        <v>320</v>
      </c>
      <c r="P65" s="64">
        <v>34969</v>
      </c>
      <c r="R65" s="63" t="s">
        <v>321</v>
      </c>
      <c r="S65" s="35" t="s">
        <v>320</v>
      </c>
    </row>
    <row r="66" spans="1:19" x14ac:dyDescent="0.25">
      <c r="A66" s="52">
        <v>1995</v>
      </c>
      <c r="B66" s="63" t="s">
        <v>944</v>
      </c>
      <c r="F66" s="80">
        <v>20.25</v>
      </c>
      <c r="G66" s="144">
        <v>4.3499999999999996</v>
      </c>
      <c r="H66" s="63">
        <v>6.2</v>
      </c>
      <c r="I66" s="38" t="s">
        <v>129</v>
      </c>
      <c r="J66" s="38" t="s">
        <v>300</v>
      </c>
      <c r="K66" s="63" t="s">
        <v>272</v>
      </c>
      <c r="L66" s="137" t="s">
        <v>358</v>
      </c>
      <c r="P66" s="64">
        <v>34969</v>
      </c>
      <c r="R66" s="63" t="s">
        <v>321</v>
      </c>
      <c r="S66" s="35" t="s">
        <v>320</v>
      </c>
    </row>
    <row r="67" spans="1:19" x14ac:dyDescent="0.25">
      <c r="A67" s="52">
        <v>1995</v>
      </c>
      <c r="B67" s="63" t="s">
        <v>943</v>
      </c>
      <c r="F67" s="80">
        <v>18.25</v>
      </c>
      <c r="G67" s="144">
        <v>3.33</v>
      </c>
      <c r="H67" s="63">
        <v>5.3</v>
      </c>
      <c r="I67" s="38" t="s">
        <v>129</v>
      </c>
      <c r="J67" s="38" t="s">
        <v>300</v>
      </c>
      <c r="K67" s="63" t="s">
        <v>939</v>
      </c>
      <c r="L67" s="137" t="s">
        <v>358</v>
      </c>
      <c r="P67" s="64">
        <v>34971</v>
      </c>
      <c r="R67" s="63" t="s">
        <v>321</v>
      </c>
      <c r="S67" s="35" t="s">
        <v>320</v>
      </c>
    </row>
    <row r="68" spans="1:19" x14ac:dyDescent="0.25">
      <c r="A68" s="52">
        <v>1995</v>
      </c>
      <c r="B68" s="63" t="s">
        <v>942</v>
      </c>
      <c r="F68" s="80">
        <v>18.25</v>
      </c>
      <c r="G68" s="144">
        <v>3.07</v>
      </c>
      <c r="H68" s="63">
        <v>5.4</v>
      </c>
      <c r="I68" s="38" t="s">
        <v>129</v>
      </c>
      <c r="J68" s="38" t="s">
        <v>300</v>
      </c>
      <c r="K68" s="63" t="s">
        <v>939</v>
      </c>
      <c r="L68" s="137" t="s">
        <v>358</v>
      </c>
      <c r="P68" s="64">
        <v>34971</v>
      </c>
      <c r="R68" s="63" t="s">
        <v>321</v>
      </c>
      <c r="S68" s="35" t="s">
        <v>320</v>
      </c>
    </row>
    <row r="69" spans="1:19" x14ac:dyDescent="0.25">
      <c r="A69" s="52">
        <v>1995</v>
      </c>
      <c r="B69" s="63" t="s">
        <v>941</v>
      </c>
      <c r="D69" s="63" t="s">
        <v>940</v>
      </c>
      <c r="F69" s="80">
        <v>18.25</v>
      </c>
      <c r="G69" s="144">
        <v>3.44</v>
      </c>
      <c r="H69" s="63">
        <v>5.4</v>
      </c>
      <c r="I69" s="38" t="s">
        <v>129</v>
      </c>
      <c r="J69" s="38" t="s">
        <v>300</v>
      </c>
      <c r="K69" s="63" t="s">
        <v>939</v>
      </c>
      <c r="L69" s="137" t="s">
        <v>358</v>
      </c>
      <c r="P69" s="64">
        <v>34971</v>
      </c>
      <c r="R69" s="63" t="s">
        <v>321</v>
      </c>
      <c r="S69" s="35" t="s">
        <v>320</v>
      </c>
    </row>
    <row r="70" spans="1:19" x14ac:dyDescent="0.25">
      <c r="A70" s="52">
        <v>1995</v>
      </c>
      <c r="B70" s="63" t="s">
        <v>938</v>
      </c>
      <c r="F70" s="80">
        <v>22.777777780000001</v>
      </c>
      <c r="G70" s="144">
        <v>4.17</v>
      </c>
      <c r="H70" s="63">
        <v>6.5</v>
      </c>
      <c r="I70" s="38" t="s">
        <v>129</v>
      </c>
      <c r="J70" s="38" t="s">
        <v>300</v>
      </c>
      <c r="K70" s="63" t="s">
        <v>292</v>
      </c>
      <c r="L70" s="137" t="s">
        <v>358</v>
      </c>
      <c r="P70" s="64">
        <v>34986</v>
      </c>
      <c r="R70" s="63" t="s">
        <v>321</v>
      </c>
      <c r="S70" s="35" t="s">
        <v>320</v>
      </c>
    </row>
    <row r="71" spans="1:19" x14ac:dyDescent="0.25">
      <c r="A71" s="52">
        <v>1995</v>
      </c>
      <c r="B71" s="63" t="s">
        <v>937</v>
      </c>
      <c r="F71" s="80">
        <v>14</v>
      </c>
      <c r="G71" s="144">
        <v>2.4</v>
      </c>
      <c r="H71" s="63">
        <v>5</v>
      </c>
      <c r="I71" s="38" t="s">
        <v>306</v>
      </c>
      <c r="J71" s="38" t="s">
        <v>307</v>
      </c>
      <c r="K71" s="63">
        <v>2901</v>
      </c>
      <c r="L71" s="137" t="s">
        <v>358</v>
      </c>
      <c r="P71" s="64">
        <v>34987</v>
      </c>
      <c r="R71" s="63" t="s">
        <v>321</v>
      </c>
      <c r="S71" s="35" t="s">
        <v>320</v>
      </c>
    </row>
    <row r="72" spans="1:19" x14ac:dyDescent="0.25">
      <c r="A72" s="52">
        <v>1996</v>
      </c>
      <c r="B72" s="63" t="s">
        <v>936</v>
      </c>
      <c r="D72" s="63" t="s">
        <v>935</v>
      </c>
      <c r="F72" s="80">
        <v>21.5</v>
      </c>
      <c r="G72" s="144">
        <v>4.04</v>
      </c>
      <c r="H72" s="63">
        <v>5.9</v>
      </c>
      <c r="I72" s="38" t="s">
        <v>85</v>
      </c>
      <c r="J72" s="38" t="s">
        <v>492</v>
      </c>
      <c r="K72" s="63" t="s">
        <v>526</v>
      </c>
      <c r="L72" s="137">
        <v>35304</v>
      </c>
      <c r="O72" s="63" t="s">
        <v>320</v>
      </c>
      <c r="P72" s="64">
        <v>35304</v>
      </c>
      <c r="R72" s="63" t="s">
        <v>321</v>
      </c>
      <c r="S72" s="35" t="s">
        <v>320</v>
      </c>
    </row>
    <row r="73" spans="1:19" x14ac:dyDescent="0.25">
      <c r="A73" s="52">
        <v>1996</v>
      </c>
      <c r="B73" s="63" t="s">
        <v>934</v>
      </c>
      <c r="F73" s="80">
        <v>21.5</v>
      </c>
      <c r="G73" s="144">
        <v>4.1399999999999997</v>
      </c>
      <c r="H73" s="63">
        <v>6.13</v>
      </c>
      <c r="I73" s="38" t="s">
        <v>85</v>
      </c>
      <c r="J73" s="38" t="s">
        <v>492</v>
      </c>
      <c r="K73" s="63" t="s">
        <v>526</v>
      </c>
      <c r="L73" s="137">
        <v>35307</v>
      </c>
      <c r="O73" s="63" t="s">
        <v>320</v>
      </c>
      <c r="P73" s="64">
        <v>35307</v>
      </c>
      <c r="R73" s="63" t="s">
        <v>321</v>
      </c>
      <c r="S73" s="35" t="s">
        <v>320</v>
      </c>
    </row>
    <row r="74" spans="1:19" x14ac:dyDescent="0.25">
      <c r="A74" s="52">
        <v>1996</v>
      </c>
      <c r="B74" s="63" t="s">
        <v>933</v>
      </c>
      <c r="F74" s="80">
        <v>21.5</v>
      </c>
      <c r="G74" s="144">
        <v>4.25</v>
      </c>
      <c r="H74" s="63">
        <v>6.39</v>
      </c>
      <c r="I74" s="38" t="s">
        <v>85</v>
      </c>
      <c r="J74" s="38" t="s">
        <v>492</v>
      </c>
      <c r="K74" s="63" t="s">
        <v>526</v>
      </c>
      <c r="L74" s="137">
        <v>35308</v>
      </c>
      <c r="O74" s="63" t="s">
        <v>320</v>
      </c>
      <c r="P74" s="64">
        <v>35308</v>
      </c>
      <c r="R74" s="63" t="s">
        <v>321</v>
      </c>
      <c r="S74" s="35" t="s">
        <v>320</v>
      </c>
    </row>
    <row r="75" spans="1:19" x14ac:dyDescent="0.25">
      <c r="A75" s="52">
        <v>1996</v>
      </c>
      <c r="B75" s="63" t="s">
        <v>932</v>
      </c>
      <c r="F75" s="80">
        <v>21.5</v>
      </c>
      <c r="G75" s="144">
        <v>4.3</v>
      </c>
      <c r="H75" s="63">
        <v>6.5</v>
      </c>
      <c r="I75" s="38" t="s">
        <v>85</v>
      </c>
      <c r="J75" s="38" t="s">
        <v>492</v>
      </c>
      <c r="K75" s="63" t="s">
        <v>526</v>
      </c>
      <c r="L75" s="137">
        <v>35308</v>
      </c>
      <c r="O75" s="63" t="s">
        <v>320</v>
      </c>
      <c r="P75" s="64">
        <v>35308</v>
      </c>
      <c r="R75" s="63" t="s">
        <v>321</v>
      </c>
      <c r="S75" s="35" t="s">
        <v>320</v>
      </c>
    </row>
    <row r="76" spans="1:19" x14ac:dyDescent="0.25">
      <c r="A76" s="52">
        <v>1996</v>
      </c>
      <c r="B76" s="63" t="s">
        <v>931</v>
      </c>
      <c r="F76" s="80">
        <v>19</v>
      </c>
      <c r="G76" s="144">
        <v>3.29</v>
      </c>
      <c r="H76" s="63">
        <v>4.88</v>
      </c>
      <c r="I76" s="63" t="s">
        <v>129</v>
      </c>
      <c r="J76" s="63" t="s">
        <v>300</v>
      </c>
      <c r="K76" s="63" t="s">
        <v>292</v>
      </c>
      <c r="L76" s="137" t="s">
        <v>358</v>
      </c>
      <c r="P76" s="64">
        <v>35322</v>
      </c>
      <c r="R76" s="63" t="s">
        <v>321</v>
      </c>
      <c r="S76" s="35" t="s">
        <v>320</v>
      </c>
    </row>
    <row r="77" spans="1:19" x14ac:dyDescent="0.25">
      <c r="A77" s="52">
        <v>1996</v>
      </c>
      <c r="B77" s="63" t="s">
        <v>931</v>
      </c>
      <c r="F77" s="80">
        <v>19</v>
      </c>
      <c r="G77" s="144">
        <v>3.42</v>
      </c>
      <c r="H77" s="63">
        <v>5.43</v>
      </c>
      <c r="I77" s="63" t="s">
        <v>129</v>
      </c>
      <c r="J77" s="63" t="s">
        <v>300</v>
      </c>
      <c r="K77" s="63" t="s">
        <v>292</v>
      </c>
      <c r="L77" s="137" t="s">
        <v>358</v>
      </c>
      <c r="P77" s="64">
        <v>35322</v>
      </c>
      <c r="R77" s="63" t="s">
        <v>321</v>
      </c>
      <c r="S77" s="35" t="s">
        <v>320</v>
      </c>
    </row>
    <row r="78" spans="1:19" x14ac:dyDescent="0.25">
      <c r="A78" s="52">
        <v>1996</v>
      </c>
      <c r="B78" s="63" t="s">
        <v>931</v>
      </c>
      <c r="F78" s="80">
        <v>18</v>
      </c>
      <c r="G78" s="144">
        <v>3.37</v>
      </c>
      <c r="H78" s="63">
        <v>5.43</v>
      </c>
      <c r="I78" s="63" t="s">
        <v>129</v>
      </c>
      <c r="J78" s="63" t="s">
        <v>300</v>
      </c>
      <c r="K78" s="63" t="s">
        <v>292</v>
      </c>
      <c r="L78" s="137" t="s">
        <v>358</v>
      </c>
      <c r="P78" s="64">
        <v>35322</v>
      </c>
      <c r="R78" s="63" t="s">
        <v>321</v>
      </c>
      <c r="S78" s="35" t="s">
        <v>320</v>
      </c>
    </row>
    <row r="79" spans="1:19" x14ac:dyDescent="0.25">
      <c r="A79" s="52">
        <v>1996</v>
      </c>
      <c r="B79" s="63" t="s">
        <v>931</v>
      </c>
      <c r="F79" s="80">
        <v>19.5</v>
      </c>
      <c r="G79" s="144">
        <v>3.98</v>
      </c>
      <c r="H79" s="63">
        <v>5.45</v>
      </c>
      <c r="I79" s="63" t="s">
        <v>129</v>
      </c>
      <c r="J79" s="63" t="s">
        <v>300</v>
      </c>
      <c r="K79" s="63" t="s">
        <v>292</v>
      </c>
      <c r="L79" s="137" t="s">
        <v>358</v>
      </c>
      <c r="P79" s="64">
        <v>35322</v>
      </c>
      <c r="R79" s="63" t="s">
        <v>321</v>
      </c>
      <c r="S79" s="35" t="s">
        <v>320</v>
      </c>
    </row>
    <row r="80" spans="1:19" x14ac:dyDescent="0.25">
      <c r="A80" s="52">
        <v>1996</v>
      </c>
      <c r="B80" s="63" t="s">
        <v>931</v>
      </c>
      <c r="F80" s="80">
        <v>19</v>
      </c>
      <c r="G80" s="144">
        <v>3.32</v>
      </c>
      <c r="H80" s="63">
        <v>5.48</v>
      </c>
      <c r="I80" s="63" t="s">
        <v>129</v>
      </c>
      <c r="J80" s="63" t="s">
        <v>300</v>
      </c>
      <c r="K80" s="63" t="s">
        <v>292</v>
      </c>
      <c r="L80" s="137" t="s">
        <v>358</v>
      </c>
      <c r="P80" s="64">
        <v>35322</v>
      </c>
      <c r="R80" s="63" t="s">
        <v>321</v>
      </c>
      <c r="S80" s="35" t="s">
        <v>320</v>
      </c>
    </row>
    <row r="81" spans="1:19" x14ac:dyDescent="0.25">
      <c r="A81" s="52">
        <v>1996</v>
      </c>
      <c r="B81" s="63" t="s">
        <v>931</v>
      </c>
      <c r="F81" s="80">
        <v>19</v>
      </c>
      <c r="G81" s="144">
        <v>3.33</v>
      </c>
      <c r="H81" s="63">
        <v>5.51</v>
      </c>
      <c r="I81" s="63" t="s">
        <v>129</v>
      </c>
      <c r="J81" s="63" t="s">
        <v>300</v>
      </c>
      <c r="K81" s="63" t="s">
        <v>292</v>
      </c>
      <c r="L81" s="137" t="s">
        <v>358</v>
      </c>
      <c r="P81" s="64">
        <v>35322</v>
      </c>
      <c r="R81" s="63" t="s">
        <v>321</v>
      </c>
      <c r="S81" s="35" t="s">
        <v>320</v>
      </c>
    </row>
    <row r="82" spans="1:19" x14ac:dyDescent="0.25">
      <c r="A82" s="52">
        <v>1996</v>
      </c>
      <c r="B82" s="63" t="s">
        <v>931</v>
      </c>
      <c r="F82" s="80">
        <v>19</v>
      </c>
      <c r="G82" s="144">
        <v>3.85</v>
      </c>
      <c r="H82" s="63">
        <v>5.71</v>
      </c>
      <c r="I82" s="63" t="s">
        <v>129</v>
      </c>
      <c r="J82" s="63" t="s">
        <v>300</v>
      </c>
      <c r="K82" s="63" t="s">
        <v>292</v>
      </c>
      <c r="L82" s="137" t="s">
        <v>358</v>
      </c>
      <c r="P82" s="64">
        <v>35322</v>
      </c>
      <c r="R82" s="63" t="s">
        <v>321</v>
      </c>
      <c r="S82" s="35" t="s">
        <v>320</v>
      </c>
    </row>
    <row r="83" spans="1:19" x14ac:dyDescent="0.25">
      <c r="A83" s="52">
        <v>1996</v>
      </c>
      <c r="B83" s="63" t="s">
        <v>931</v>
      </c>
      <c r="F83" s="80">
        <v>19</v>
      </c>
      <c r="G83" s="144">
        <v>3.37</v>
      </c>
      <c r="H83" s="63">
        <v>5.72</v>
      </c>
      <c r="I83" s="63" t="s">
        <v>129</v>
      </c>
      <c r="J83" s="63" t="s">
        <v>300</v>
      </c>
      <c r="K83" s="63" t="s">
        <v>292</v>
      </c>
      <c r="L83" s="137" t="s">
        <v>358</v>
      </c>
      <c r="P83" s="64">
        <v>35322</v>
      </c>
      <c r="R83" s="63" t="s">
        <v>321</v>
      </c>
      <c r="S83" s="35" t="s">
        <v>320</v>
      </c>
    </row>
    <row r="84" spans="1:19" x14ac:dyDescent="0.25">
      <c r="A84" s="52">
        <v>1996</v>
      </c>
      <c r="B84" s="63" t="s">
        <v>931</v>
      </c>
      <c r="F84" s="80">
        <v>18</v>
      </c>
      <c r="G84" s="144">
        <v>3.27</v>
      </c>
      <c r="H84" s="63">
        <v>5.92</v>
      </c>
      <c r="I84" s="63" t="s">
        <v>129</v>
      </c>
      <c r="J84" s="63" t="s">
        <v>300</v>
      </c>
      <c r="K84" s="63" t="s">
        <v>292</v>
      </c>
      <c r="L84" s="137" t="s">
        <v>358</v>
      </c>
      <c r="P84" s="64">
        <v>35322</v>
      </c>
      <c r="R84" s="63" t="s">
        <v>321</v>
      </c>
      <c r="S84" s="35" t="s">
        <v>320</v>
      </c>
    </row>
    <row r="85" spans="1:19" x14ac:dyDescent="0.25">
      <c r="A85" s="52">
        <v>1996</v>
      </c>
      <c r="B85" s="63" t="s">
        <v>931</v>
      </c>
      <c r="F85" s="80">
        <v>19</v>
      </c>
      <c r="G85" s="144">
        <v>3.43</v>
      </c>
      <c r="H85" s="63">
        <v>5.95</v>
      </c>
      <c r="I85" s="63" t="s">
        <v>129</v>
      </c>
      <c r="J85" s="63" t="s">
        <v>300</v>
      </c>
      <c r="K85" s="63" t="s">
        <v>292</v>
      </c>
      <c r="L85" s="137" t="s">
        <v>358</v>
      </c>
      <c r="P85" s="64">
        <v>35322</v>
      </c>
      <c r="R85" s="63" t="s">
        <v>321</v>
      </c>
      <c r="S85" s="35" t="s">
        <v>320</v>
      </c>
    </row>
    <row r="86" spans="1:19" x14ac:dyDescent="0.25">
      <c r="A86" s="52">
        <v>1996</v>
      </c>
      <c r="B86" s="63" t="s">
        <v>927</v>
      </c>
      <c r="F86" s="80">
        <v>19</v>
      </c>
      <c r="G86" s="144">
        <v>3.44</v>
      </c>
      <c r="H86" s="63">
        <v>5.28</v>
      </c>
      <c r="I86" s="105" t="s">
        <v>129</v>
      </c>
      <c r="J86" s="105" t="s">
        <v>300</v>
      </c>
      <c r="K86" s="63" t="s">
        <v>272</v>
      </c>
      <c r="L86" s="137" t="s">
        <v>358</v>
      </c>
      <c r="P86" s="64">
        <v>35326</v>
      </c>
      <c r="R86" s="63" t="s">
        <v>321</v>
      </c>
      <c r="S86" s="35" t="s">
        <v>320</v>
      </c>
    </row>
    <row r="87" spans="1:19" x14ac:dyDescent="0.25">
      <c r="A87" s="52">
        <v>1996</v>
      </c>
      <c r="B87" s="63" t="s">
        <v>160</v>
      </c>
      <c r="F87" s="80">
        <v>19</v>
      </c>
      <c r="G87" s="144">
        <v>4.0999999999999996</v>
      </c>
      <c r="H87" s="63">
        <v>5.67</v>
      </c>
      <c r="I87" s="105" t="s">
        <v>129</v>
      </c>
      <c r="J87" s="105" t="s">
        <v>300</v>
      </c>
      <c r="K87" s="63" t="s">
        <v>272</v>
      </c>
      <c r="L87" s="137" t="s">
        <v>358</v>
      </c>
      <c r="P87" s="64">
        <v>35326</v>
      </c>
      <c r="R87" s="63" t="s">
        <v>321</v>
      </c>
      <c r="S87" s="35" t="s">
        <v>320</v>
      </c>
    </row>
    <row r="88" spans="1:19" x14ac:dyDescent="0.25">
      <c r="A88" s="52">
        <v>1996</v>
      </c>
      <c r="B88" s="63" t="s">
        <v>930</v>
      </c>
      <c r="F88" s="80">
        <v>19</v>
      </c>
      <c r="G88" s="144">
        <v>3.34</v>
      </c>
      <c r="H88" s="63">
        <v>5.82</v>
      </c>
      <c r="I88" s="105" t="s">
        <v>129</v>
      </c>
      <c r="J88" s="105" t="s">
        <v>300</v>
      </c>
      <c r="K88" s="63" t="s">
        <v>272</v>
      </c>
      <c r="L88" s="137" t="s">
        <v>358</v>
      </c>
      <c r="P88" s="64">
        <v>35326</v>
      </c>
      <c r="R88" s="63" t="s">
        <v>321</v>
      </c>
      <c r="S88" s="35" t="s">
        <v>320</v>
      </c>
    </row>
    <row r="89" spans="1:19" x14ac:dyDescent="0.25">
      <c r="A89" s="52">
        <v>1996</v>
      </c>
      <c r="B89" s="63" t="s">
        <v>929</v>
      </c>
      <c r="F89" s="80">
        <v>19</v>
      </c>
      <c r="G89" s="144">
        <v>3.77</v>
      </c>
      <c r="H89" s="63">
        <v>5.83</v>
      </c>
      <c r="I89" s="105" t="s">
        <v>129</v>
      </c>
      <c r="J89" s="105" t="s">
        <v>300</v>
      </c>
      <c r="K89" s="63" t="s">
        <v>272</v>
      </c>
      <c r="L89" s="137" t="s">
        <v>358</v>
      </c>
      <c r="P89" s="64">
        <v>35326</v>
      </c>
      <c r="R89" s="63" t="s">
        <v>321</v>
      </c>
      <c r="S89" s="35" t="s">
        <v>320</v>
      </c>
    </row>
    <row r="90" spans="1:19" x14ac:dyDescent="0.25">
      <c r="A90" s="52">
        <v>1996</v>
      </c>
      <c r="B90" s="63" t="s">
        <v>928</v>
      </c>
      <c r="F90" s="80">
        <v>19</v>
      </c>
      <c r="G90" s="144">
        <v>4.07</v>
      </c>
      <c r="H90" s="63">
        <v>6.04</v>
      </c>
      <c r="I90" s="105" t="s">
        <v>129</v>
      </c>
      <c r="J90" s="105" t="s">
        <v>300</v>
      </c>
      <c r="K90" s="63" t="s">
        <v>272</v>
      </c>
      <c r="L90" s="137" t="s">
        <v>358</v>
      </c>
      <c r="P90" s="64">
        <v>35326</v>
      </c>
      <c r="R90" s="63" t="s">
        <v>321</v>
      </c>
      <c r="S90" s="35" t="s">
        <v>320</v>
      </c>
    </row>
    <row r="91" spans="1:19" x14ac:dyDescent="0.25">
      <c r="A91" s="52">
        <v>1996</v>
      </c>
      <c r="B91" s="63" t="s">
        <v>927</v>
      </c>
      <c r="F91" s="80">
        <v>19</v>
      </c>
      <c r="G91" s="144">
        <v>3.64</v>
      </c>
      <c r="H91" s="63">
        <v>6.07</v>
      </c>
      <c r="I91" s="105" t="s">
        <v>129</v>
      </c>
      <c r="J91" s="105" t="s">
        <v>300</v>
      </c>
      <c r="K91" s="63" t="s">
        <v>272</v>
      </c>
      <c r="L91" s="137" t="s">
        <v>358</v>
      </c>
      <c r="P91" s="64">
        <v>35326</v>
      </c>
      <c r="R91" s="63" t="s">
        <v>321</v>
      </c>
      <c r="S91" s="35" t="s">
        <v>320</v>
      </c>
    </row>
    <row r="92" spans="1:19" x14ac:dyDescent="0.25">
      <c r="A92" s="52">
        <v>1996</v>
      </c>
      <c r="B92" s="63" t="s">
        <v>160</v>
      </c>
      <c r="F92" s="80">
        <v>19</v>
      </c>
      <c r="G92" s="144">
        <v>4.49</v>
      </c>
      <c r="H92" s="63">
        <v>6.22</v>
      </c>
      <c r="I92" s="105" t="s">
        <v>129</v>
      </c>
      <c r="J92" s="105" t="s">
        <v>300</v>
      </c>
      <c r="K92" s="63" t="s">
        <v>272</v>
      </c>
      <c r="L92" s="137" t="s">
        <v>358</v>
      </c>
      <c r="P92" s="64">
        <v>35326</v>
      </c>
      <c r="R92" s="63" t="s">
        <v>321</v>
      </c>
      <c r="S92" s="35" t="s">
        <v>320</v>
      </c>
    </row>
    <row r="93" spans="1:19" x14ac:dyDescent="0.25">
      <c r="A93" s="52">
        <v>1996</v>
      </c>
      <c r="B93" s="63" t="s">
        <v>160</v>
      </c>
      <c r="F93" s="80">
        <v>19</v>
      </c>
      <c r="G93" s="144">
        <v>4.51</v>
      </c>
      <c r="H93" s="63">
        <v>6.93</v>
      </c>
      <c r="I93" s="105" t="s">
        <v>129</v>
      </c>
      <c r="J93" s="105" t="s">
        <v>300</v>
      </c>
      <c r="K93" s="63" t="s">
        <v>272</v>
      </c>
      <c r="L93" s="137" t="s">
        <v>358</v>
      </c>
      <c r="P93" s="64">
        <v>35326</v>
      </c>
      <c r="R93" s="63" t="s">
        <v>321</v>
      </c>
      <c r="S93" s="35" t="s">
        <v>320</v>
      </c>
    </row>
    <row r="94" spans="1:19" x14ac:dyDescent="0.25">
      <c r="A94" s="52">
        <v>1996</v>
      </c>
      <c r="B94" s="63" t="s">
        <v>926</v>
      </c>
      <c r="F94" s="80">
        <v>19</v>
      </c>
      <c r="G94" s="144">
        <v>4.3600000000000003</v>
      </c>
      <c r="H94" s="63">
        <v>6.93</v>
      </c>
      <c r="I94" s="105" t="s">
        <v>129</v>
      </c>
      <c r="J94" s="105" t="s">
        <v>300</v>
      </c>
      <c r="K94" s="63" t="s">
        <v>272</v>
      </c>
      <c r="L94" s="137" t="s">
        <v>358</v>
      </c>
      <c r="P94" s="64">
        <v>35326</v>
      </c>
      <c r="R94" s="63" t="s">
        <v>321</v>
      </c>
      <c r="S94" s="35" t="s">
        <v>320</v>
      </c>
    </row>
    <row r="95" spans="1:19" x14ac:dyDescent="0.25">
      <c r="A95" s="52">
        <v>1996</v>
      </c>
      <c r="B95" s="63" t="s">
        <v>925</v>
      </c>
      <c r="F95" s="80">
        <v>19.5</v>
      </c>
      <c r="G95" s="144">
        <v>3.74</v>
      </c>
      <c r="H95" s="63">
        <v>5.59</v>
      </c>
      <c r="I95" s="35" t="s">
        <v>85</v>
      </c>
      <c r="J95" s="35" t="s">
        <v>492</v>
      </c>
      <c r="K95" s="63" t="s">
        <v>526</v>
      </c>
      <c r="L95" s="137" t="s">
        <v>358</v>
      </c>
      <c r="P95" s="64">
        <v>35327</v>
      </c>
      <c r="R95" s="63" t="s">
        <v>321</v>
      </c>
      <c r="S95" s="35" t="s">
        <v>320</v>
      </c>
    </row>
    <row r="96" spans="1:19" x14ac:dyDescent="0.25">
      <c r="A96" s="52">
        <v>1996</v>
      </c>
      <c r="B96" s="63" t="s">
        <v>924</v>
      </c>
      <c r="F96" s="80">
        <v>19.5</v>
      </c>
      <c r="G96" s="144">
        <v>3.93</v>
      </c>
      <c r="H96" s="63">
        <v>5.6</v>
      </c>
      <c r="I96" s="35" t="s">
        <v>85</v>
      </c>
      <c r="J96" s="35" t="s">
        <v>492</v>
      </c>
      <c r="K96" s="63" t="s">
        <v>526</v>
      </c>
      <c r="L96" s="137" t="s">
        <v>358</v>
      </c>
      <c r="P96" s="64">
        <v>35327</v>
      </c>
      <c r="R96" s="63" t="s">
        <v>321</v>
      </c>
      <c r="S96" s="35" t="s">
        <v>320</v>
      </c>
    </row>
    <row r="97" spans="1:19" x14ac:dyDescent="0.25">
      <c r="A97" s="52">
        <v>1996</v>
      </c>
      <c r="B97" s="63" t="s">
        <v>924</v>
      </c>
      <c r="F97" s="80">
        <v>19.5</v>
      </c>
      <c r="G97" s="144">
        <v>3.78</v>
      </c>
      <c r="H97" s="63">
        <v>5.62</v>
      </c>
      <c r="I97" s="38" t="s">
        <v>85</v>
      </c>
      <c r="J97" s="38" t="s">
        <v>492</v>
      </c>
      <c r="K97" s="63" t="s">
        <v>526</v>
      </c>
      <c r="L97" s="137" t="s">
        <v>358</v>
      </c>
      <c r="P97" s="64">
        <v>35327</v>
      </c>
      <c r="R97" s="63" t="s">
        <v>321</v>
      </c>
      <c r="S97" s="35" t="s">
        <v>320</v>
      </c>
    </row>
    <row r="98" spans="1:19" x14ac:dyDescent="0.25">
      <c r="A98" s="52">
        <v>1996</v>
      </c>
      <c r="B98" s="63" t="s">
        <v>923</v>
      </c>
      <c r="F98" s="80">
        <v>17</v>
      </c>
      <c r="G98" s="144">
        <v>2.89</v>
      </c>
      <c r="H98" s="63">
        <v>5.08</v>
      </c>
      <c r="I98" s="38" t="s">
        <v>85</v>
      </c>
      <c r="J98" s="38" t="s">
        <v>492</v>
      </c>
      <c r="K98" s="63" t="s">
        <v>509</v>
      </c>
      <c r="L98" s="137" t="s">
        <v>358</v>
      </c>
      <c r="P98" s="64">
        <v>35328</v>
      </c>
      <c r="R98" s="63" t="s">
        <v>321</v>
      </c>
      <c r="S98" s="35" t="s">
        <v>320</v>
      </c>
    </row>
    <row r="99" spans="1:19" x14ac:dyDescent="0.25">
      <c r="A99" s="52">
        <v>1996</v>
      </c>
      <c r="B99" s="63" t="s">
        <v>922</v>
      </c>
      <c r="F99" s="80">
        <v>17</v>
      </c>
      <c r="G99" s="144">
        <v>2.77</v>
      </c>
      <c r="H99" s="63">
        <v>5.09</v>
      </c>
      <c r="I99" s="38" t="s">
        <v>85</v>
      </c>
      <c r="J99" s="38" t="s">
        <v>492</v>
      </c>
      <c r="K99" s="63" t="s">
        <v>509</v>
      </c>
      <c r="L99" s="137" t="s">
        <v>358</v>
      </c>
      <c r="P99" s="64">
        <v>35328</v>
      </c>
      <c r="R99" s="63" t="s">
        <v>321</v>
      </c>
      <c r="S99" s="35" t="s">
        <v>320</v>
      </c>
    </row>
    <row r="100" spans="1:19" x14ac:dyDescent="0.25">
      <c r="A100" s="52">
        <v>1996</v>
      </c>
      <c r="B100" s="63" t="s">
        <v>921</v>
      </c>
      <c r="F100" s="80">
        <v>17</v>
      </c>
      <c r="G100" s="144">
        <v>2.82</v>
      </c>
      <c r="H100" s="63">
        <v>5.13</v>
      </c>
      <c r="I100" s="38" t="s">
        <v>85</v>
      </c>
      <c r="J100" s="38" t="s">
        <v>492</v>
      </c>
      <c r="K100" s="63" t="s">
        <v>509</v>
      </c>
      <c r="L100" s="137" t="s">
        <v>358</v>
      </c>
      <c r="P100" s="64">
        <v>35328</v>
      </c>
      <c r="R100" s="63" t="s">
        <v>321</v>
      </c>
      <c r="S100" s="35" t="s">
        <v>320</v>
      </c>
    </row>
    <row r="101" spans="1:19" x14ac:dyDescent="0.25">
      <c r="A101" s="52">
        <v>1996</v>
      </c>
      <c r="B101" s="63" t="s">
        <v>660</v>
      </c>
      <c r="F101" s="80">
        <v>17</v>
      </c>
      <c r="G101" s="144">
        <v>2.76</v>
      </c>
      <c r="H101" s="63">
        <v>5.15</v>
      </c>
      <c r="I101" s="38" t="s">
        <v>85</v>
      </c>
      <c r="J101" s="38" t="s">
        <v>492</v>
      </c>
      <c r="K101" s="63" t="s">
        <v>509</v>
      </c>
      <c r="L101" s="137" t="s">
        <v>358</v>
      </c>
      <c r="P101" s="64">
        <v>35328</v>
      </c>
      <c r="R101" s="63" t="s">
        <v>321</v>
      </c>
      <c r="S101" s="35" t="s">
        <v>320</v>
      </c>
    </row>
    <row r="102" spans="1:19" x14ac:dyDescent="0.25">
      <c r="A102" s="52">
        <v>1996</v>
      </c>
      <c r="B102" s="63" t="s">
        <v>920</v>
      </c>
      <c r="F102" s="80">
        <v>17</v>
      </c>
      <c r="G102" s="144">
        <v>2.86</v>
      </c>
      <c r="H102" s="63">
        <v>5.16</v>
      </c>
      <c r="I102" s="38" t="s">
        <v>85</v>
      </c>
      <c r="J102" s="38" t="s">
        <v>492</v>
      </c>
      <c r="K102" s="63" t="s">
        <v>509</v>
      </c>
      <c r="L102" s="137" t="s">
        <v>358</v>
      </c>
      <c r="P102" s="64">
        <v>35328</v>
      </c>
      <c r="R102" s="63" t="s">
        <v>321</v>
      </c>
      <c r="S102" s="35" t="s">
        <v>320</v>
      </c>
    </row>
    <row r="103" spans="1:19" x14ac:dyDescent="0.25">
      <c r="A103" s="52">
        <v>1996</v>
      </c>
      <c r="B103" s="63" t="s">
        <v>919</v>
      </c>
      <c r="F103" s="80">
        <v>17</v>
      </c>
      <c r="G103" s="144">
        <v>2.52</v>
      </c>
      <c r="H103" s="63">
        <v>5.28</v>
      </c>
      <c r="I103" s="38" t="s">
        <v>85</v>
      </c>
      <c r="J103" s="38" t="s">
        <v>492</v>
      </c>
      <c r="K103" s="63" t="s">
        <v>509</v>
      </c>
      <c r="L103" s="137" t="s">
        <v>358</v>
      </c>
      <c r="P103" s="64">
        <v>35328</v>
      </c>
      <c r="R103" s="63" t="s">
        <v>321</v>
      </c>
      <c r="S103" s="35" t="s">
        <v>320</v>
      </c>
    </row>
    <row r="104" spans="1:19" x14ac:dyDescent="0.25">
      <c r="A104" s="52">
        <v>1996</v>
      </c>
      <c r="B104" s="63" t="s">
        <v>918</v>
      </c>
      <c r="F104" s="80">
        <v>17</v>
      </c>
      <c r="G104" s="144">
        <v>2.61</v>
      </c>
      <c r="H104" s="63">
        <v>5.34</v>
      </c>
      <c r="I104" s="38" t="s">
        <v>85</v>
      </c>
      <c r="J104" s="38" t="s">
        <v>492</v>
      </c>
      <c r="K104" s="63" t="s">
        <v>509</v>
      </c>
      <c r="L104" s="137" t="s">
        <v>358</v>
      </c>
      <c r="P104" s="64">
        <v>35328</v>
      </c>
      <c r="R104" s="63" t="s">
        <v>321</v>
      </c>
      <c r="S104" s="35" t="s">
        <v>320</v>
      </c>
    </row>
    <row r="105" spans="1:19" x14ac:dyDescent="0.25">
      <c r="A105" s="52">
        <v>1996</v>
      </c>
      <c r="B105" s="63" t="s">
        <v>917</v>
      </c>
      <c r="F105" s="80">
        <v>17</v>
      </c>
      <c r="G105" s="144">
        <v>2.75</v>
      </c>
      <c r="H105" s="63">
        <v>5.34</v>
      </c>
      <c r="I105" s="38" t="s">
        <v>85</v>
      </c>
      <c r="J105" s="38" t="s">
        <v>492</v>
      </c>
      <c r="K105" s="63" t="s">
        <v>509</v>
      </c>
      <c r="L105" s="137" t="s">
        <v>358</v>
      </c>
      <c r="P105" s="64">
        <v>35328</v>
      </c>
      <c r="R105" s="63" t="s">
        <v>321</v>
      </c>
      <c r="S105" s="35" t="s">
        <v>320</v>
      </c>
    </row>
    <row r="106" spans="1:19" x14ac:dyDescent="0.25">
      <c r="A106" s="52">
        <v>1996</v>
      </c>
      <c r="B106" s="63" t="s">
        <v>916</v>
      </c>
      <c r="F106" s="80">
        <v>18.5</v>
      </c>
      <c r="G106" s="144">
        <v>3.19</v>
      </c>
      <c r="H106" s="63">
        <v>4.87</v>
      </c>
      <c r="I106" s="63" t="s">
        <v>129</v>
      </c>
      <c r="J106" s="63" t="s">
        <v>300</v>
      </c>
      <c r="K106" s="63" t="s">
        <v>272</v>
      </c>
      <c r="L106" s="137" t="s">
        <v>358</v>
      </c>
      <c r="P106" s="64">
        <v>35334</v>
      </c>
      <c r="R106" s="63" t="s">
        <v>321</v>
      </c>
      <c r="S106" s="35" t="s">
        <v>320</v>
      </c>
    </row>
    <row r="107" spans="1:19" x14ac:dyDescent="0.25">
      <c r="A107" s="52">
        <v>1996</v>
      </c>
      <c r="B107" s="63" t="s">
        <v>162</v>
      </c>
      <c r="F107" s="80">
        <v>18.5</v>
      </c>
      <c r="G107" s="144">
        <v>3.56</v>
      </c>
      <c r="H107" s="63">
        <v>5.04</v>
      </c>
      <c r="I107" s="63" t="s">
        <v>129</v>
      </c>
      <c r="J107" s="63" t="s">
        <v>300</v>
      </c>
      <c r="K107" s="63" t="s">
        <v>272</v>
      </c>
      <c r="L107" s="137" t="s">
        <v>358</v>
      </c>
      <c r="P107" s="64">
        <v>35334</v>
      </c>
      <c r="R107" s="63" t="s">
        <v>321</v>
      </c>
      <c r="S107" s="35" t="s">
        <v>320</v>
      </c>
    </row>
    <row r="108" spans="1:19" x14ac:dyDescent="0.25">
      <c r="A108" s="52">
        <v>1996</v>
      </c>
      <c r="B108" s="63" t="s">
        <v>915</v>
      </c>
      <c r="F108" s="80">
        <v>18.5</v>
      </c>
      <c r="G108" s="144">
        <v>3.59</v>
      </c>
      <c r="H108" s="63">
        <v>5.05</v>
      </c>
      <c r="I108" s="63" t="s">
        <v>129</v>
      </c>
      <c r="J108" s="63" t="s">
        <v>300</v>
      </c>
      <c r="K108" s="63" t="s">
        <v>272</v>
      </c>
      <c r="L108" s="137" t="s">
        <v>358</v>
      </c>
      <c r="P108" s="64">
        <v>35334</v>
      </c>
      <c r="R108" s="63" t="s">
        <v>321</v>
      </c>
      <c r="S108" s="35" t="s">
        <v>320</v>
      </c>
    </row>
    <row r="109" spans="1:19" x14ac:dyDescent="0.25">
      <c r="A109" s="52">
        <v>1996</v>
      </c>
      <c r="B109" s="63" t="s">
        <v>914</v>
      </c>
      <c r="F109" s="80">
        <v>18.5</v>
      </c>
      <c r="G109" s="144">
        <v>3.01</v>
      </c>
      <c r="H109" s="63">
        <v>5.28</v>
      </c>
      <c r="I109" s="63" t="s">
        <v>129</v>
      </c>
      <c r="J109" s="63" t="s">
        <v>300</v>
      </c>
      <c r="K109" s="63" t="s">
        <v>272</v>
      </c>
      <c r="L109" s="137" t="s">
        <v>358</v>
      </c>
      <c r="P109" s="64">
        <v>35334</v>
      </c>
      <c r="R109" s="63" t="s">
        <v>321</v>
      </c>
      <c r="S109" s="35" t="s">
        <v>320</v>
      </c>
    </row>
    <row r="110" spans="1:19" x14ac:dyDescent="0.25">
      <c r="A110" s="52">
        <v>1996</v>
      </c>
      <c r="B110" s="63" t="s">
        <v>913</v>
      </c>
      <c r="D110" s="63" t="s">
        <v>912</v>
      </c>
      <c r="F110" s="80">
        <v>20</v>
      </c>
      <c r="G110" s="144">
        <v>3.83</v>
      </c>
      <c r="H110" s="63">
        <v>5.51</v>
      </c>
      <c r="I110" s="63" t="s">
        <v>129</v>
      </c>
      <c r="J110" s="63" t="s">
        <v>300</v>
      </c>
      <c r="K110" s="63" t="s">
        <v>272</v>
      </c>
      <c r="L110" s="137">
        <v>35337</v>
      </c>
      <c r="O110" s="63" t="s">
        <v>320</v>
      </c>
      <c r="P110" s="64">
        <v>35337</v>
      </c>
      <c r="R110" s="63" t="s">
        <v>321</v>
      </c>
      <c r="S110" s="35" t="s">
        <v>320</v>
      </c>
    </row>
    <row r="111" spans="1:19" x14ac:dyDescent="0.25">
      <c r="A111" s="52">
        <v>1996</v>
      </c>
      <c r="B111" s="63" t="s">
        <v>911</v>
      </c>
      <c r="F111" s="80">
        <v>20</v>
      </c>
      <c r="G111" s="144">
        <v>3.69</v>
      </c>
      <c r="H111" s="63">
        <v>5.43</v>
      </c>
      <c r="I111" s="63" t="s">
        <v>129</v>
      </c>
      <c r="J111" s="63" t="s">
        <v>300</v>
      </c>
      <c r="K111" s="63" t="s">
        <v>272</v>
      </c>
      <c r="L111" s="137">
        <v>35339</v>
      </c>
      <c r="O111" s="63" t="s">
        <v>320</v>
      </c>
      <c r="P111" s="64">
        <v>35339</v>
      </c>
      <c r="R111" s="63" t="s">
        <v>321</v>
      </c>
      <c r="S111" s="35" t="s">
        <v>320</v>
      </c>
    </row>
    <row r="112" spans="1:19" x14ac:dyDescent="0.25">
      <c r="A112" s="52">
        <v>1996</v>
      </c>
      <c r="B112" s="63" t="s">
        <v>910</v>
      </c>
      <c r="F112" s="80">
        <v>17.75</v>
      </c>
      <c r="G112" s="144">
        <v>2.88</v>
      </c>
      <c r="H112" s="63">
        <v>5.0999999999999996</v>
      </c>
      <c r="I112" s="63" t="s">
        <v>129</v>
      </c>
      <c r="J112" s="63" t="s">
        <v>300</v>
      </c>
      <c r="K112" s="63" t="s">
        <v>292</v>
      </c>
      <c r="L112" s="137" t="s">
        <v>358</v>
      </c>
      <c r="P112" s="64">
        <v>35365</v>
      </c>
      <c r="R112" s="63" t="s">
        <v>321</v>
      </c>
      <c r="S112" s="35" t="s">
        <v>320</v>
      </c>
    </row>
    <row r="113" spans="1:19" x14ac:dyDescent="0.25">
      <c r="A113" s="52">
        <v>1996</v>
      </c>
      <c r="B113" s="63" t="s">
        <v>907</v>
      </c>
      <c r="F113" s="80">
        <v>17.75</v>
      </c>
      <c r="G113" s="144">
        <v>3</v>
      </c>
      <c r="H113" s="63">
        <v>5.13</v>
      </c>
      <c r="I113" s="63" t="s">
        <v>129</v>
      </c>
      <c r="J113" s="63" t="s">
        <v>300</v>
      </c>
      <c r="K113" s="63" t="s">
        <v>292</v>
      </c>
      <c r="L113" s="137" t="s">
        <v>358</v>
      </c>
      <c r="P113" s="64">
        <v>35365</v>
      </c>
      <c r="R113" s="63" t="s">
        <v>321</v>
      </c>
      <c r="S113" s="35" t="s">
        <v>320</v>
      </c>
    </row>
    <row r="114" spans="1:19" x14ac:dyDescent="0.25">
      <c r="A114" s="52">
        <v>1996</v>
      </c>
      <c r="B114" s="63" t="s">
        <v>909</v>
      </c>
      <c r="F114" s="80">
        <v>17.75</v>
      </c>
      <c r="G114" s="144">
        <v>3.05</v>
      </c>
      <c r="H114" s="63">
        <v>5.19</v>
      </c>
      <c r="I114" s="63" t="s">
        <v>129</v>
      </c>
      <c r="J114" s="63" t="s">
        <v>300</v>
      </c>
      <c r="K114" s="63" t="s">
        <v>292</v>
      </c>
      <c r="L114" s="137" t="s">
        <v>358</v>
      </c>
      <c r="P114" s="64">
        <v>35365</v>
      </c>
      <c r="R114" s="63" t="s">
        <v>321</v>
      </c>
      <c r="S114" s="35" t="s">
        <v>320</v>
      </c>
    </row>
    <row r="115" spans="1:19" x14ac:dyDescent="0.25">
      <c r="A115" s="52">
        <v>1996</v>
      </c>
      <c r="B115" s="63" t="s">
        <v>906</v>
      </c>
      <c r="F115" s="80">
        <v>17.75</v>
      </c>
      <c r="G115" s="144">
        <v>2.75</v>
      </c>
      <c r="H115" s="63">
        <v>5.24</v>
      </c>
      <c r="I115" s="63" t="s">
        <v>129</v>
      </c>
      <c r="J115" s="63" t="s">
        <v>300</v>
      </c>
      <c r="K115" s="63" t="s">
        <v>292</v>
      </c>
      <c r="L115" s="137" t="s">
        <v>358</v>
      </c>
      <c r="P115" s="64">
        <v>35365</v>
      </c>
      <c r="R115" s="63" t="s">
        <v>321</v>
      </c>
      <c r="S115" s="35" t="s">
        <v>320</v>
      </c>
    </row>
    <row r="116" spans="1:19" x14ac:dyDescent="0.25">
      <c r="A116" s="52">
        <v>1996</v>
      </c>
      <c r="B116" s="63" t="s">
        <v>908</v>
      </c>
      <c r="F116" s="80">
        <v>17.75</v>
      </c>
      <c r="G116" s="144">
        <v>3.05</v>
      </c>
      <c r="H116" s="63">
        <v>5.25</v>
      </c>
      <c r="I116" s="63" t="s">
        <v>129</v>
      </c>
      <c r="J116" s="63" t="s">
        <v>300</v>
      </c>
      <c r="K116" s="63" t="s">
        <v>292</v>
      </c>
      <c r="L116" s="137" t="s">
        <v>358</v>
      </c>
      <c r="P116" s="64">
        <v>35365</v>
      </c>
      <c r="R116" s="63" t="s">
        <v>321</v>
      </c>
      <c r="S116" s="35" t="s">
        <v>320</v>
      </c>
    </row>
    <row r="117" spans="1:19" x14ac:dyDescent="0.25">
      <c r="A117" s="52">
        <v>1996</v>
      </c>
      <c r="B117" s="63" t="s">
        <v>907</v>
      </c>
      <c r="F117" s="80">
        <v>17.75</v>
      </c>
      <c r="G117" s="144">
        <v>2.9</v>
      </c>
      <c r="H117" s="63">
        <v>5.31</v>
      </c>
      <c r="I117" s="63" t="s">
        <v>129</v>
      </c>
      <c r="J117" s="63" t="s">
        <v>300</v>
      </c>
      <c r="K117" s="63" t="s">
        <v>292</v>
      </c>
      <c r="L117" s="137" t="s">
        <v>358</v>
      </c>
      <c r="P117" s="64">
        <v>35365</v>
      </c>
      <c r="R117" s="63" t="s">
        <v>321</v>
      </c>
      <c r="S117" s="35" t="s">
        <v>320</v>
      </c>
    </row>
    <row r="118" spans="1:19" x14ac:dyDescent="0.25">
      <c r="A118" s="52">
        <v>1996</v>
      </c>
      <c r="B118" s="63" t="s">
        <v>906</v>
      </c>
      <c r="F118" s="80">
        <v>17.75</v>
      </c>
      <c r="G118" s="144">
        <v>2.75</v>
      </c>
      <c r="H118" s="63">
        <v>5.7</v>
      </c>
      <c r="I118" s="63" t="s">
        <v>129</v>
      </c>
      <c r="J118" s="63" t="s">
        <v>300</v>
      </c>
      <c r="K118" s="63" t="s">
        <v>292</v>
      </c>
      <c r="L118" s="137" t="s">
        <v>358</v>
      </c>
      <c r="P118" s="64">
        <v>35365</v>
      </c>
      <c r="R118" s="63" t="s">
        <v>321</v>
      </c>
      <c r="S118" s="35" t="s">
        <v>320</v>
      </c>
    </row>
    <row r="119" spans="1:19" x14ac:dyDescent="0.25">
      <c r="A119" s="52">
        <v>1996</v>
      </c>
      <c r="B119" s="63" t="s">
        <v>905</v>
      </c>
      <c r="F119" s="80">
        <v>17.75</v>
      </c>
      <c r="G119" s="144">
        <v>3.18</v>
      </c>
      <c r="H119" s="63">
        <v>5.78</v>
      </c>
      <c r="I119" s="63" t="s">
        <v>129</v>
      </c>
      <c r="J119" s="63" t="s">
        <v>300</v>
      </c>
      <c r="K119" s="63" t="s">
        <v>292</v>
      </c>
      <c r="L119" s="137" t="s">
        <v>358</v>
      </c>
      <c r="P119" s="64">
        <v>35365</v>
      </c>
      <c r="R119" s="63" t="s">
        <v>321</v>
      </c>
      <c r="S119" s="35" t="s">
        <v>320</v>
      </c>
    </row>
    <row r="120" spans="1:19" x14ac:dyDescent="0.25">
      <c r="A120" s="52">
        <v>1996</v>
      </c>
      <c r="B120" s="63" t="s">
        <v>169</v>
      </c>
      <c r="F120" s="80">
        <v>18.25</v>
      </c>
      <c r="G120" s="144">
        <v>3.11</v>
      </c>
      <c r="H120" s="63">
        <v>5.45</v>
      </c>
      <c r="I120" s="63" t="s">
        <v>129</v>
      </c>
      <c r="J120" s="63" t="s">
        <v>300</v>
      </c>
      <c r="K120" s="63" t="s">
        <v>272</v>
      </c>
      <c r="L120" s="137" t="s">
        <v>358</v>
      </c>
      <c r="P120" s="64">
        <v>35368</v>
      </c>
      <c r="R120" s="63" t="s">
        <v>321</v>
      </c>
      <c r="S120" s="35" t="s">
        <v>320</v>
      </c>
    </row>
    <row r="121" spans="1:19" x14ac:dyDescent="0.25">
      <c r="A121" s="52">
        <v>1996</v>
      </c>
      <c r="B121" s="63" t="s">
        <v>904</v>
      </c>
      <c r="F121" s="80">
        <v>22.5</v>
      </c>
      <c r="G121" s="144">
        <v>3.96</v>
      </c>
      <c r="H121" s="63">
        <v>5.98</v>
      </c>
      <c r="I121" s="63" t="s">
        <v>129</v>
      </c>
      <c r="J121" s="63" t="s">
        <v>300</v>
      </c>
      <c r="K121" s="63" t="s">
        <v>272</v>
      </c>
      <c r="L121" s="137" t="s">
        <v>358</v>
      </c>
      <c r="P121" s="64">
        <v>35376</v>
      </c>
      <c r="R121" s="63" t="s">
        <v>321</v>
      </c>
      <c r="S121" s="35" t="s">
        <v>320</v>
      </c>
    </row>
    <row r="122" spans="1:19" x14ac:dyDescent="0.25">
      <c r="A122" s="52">
        <v>1996</v>
      </c>
      <c r="B122" s="63" t="s">
        <v>902</v>
      </c>
      <c r="F122" s="80">
        <v>22</v>
      </c>
      <c r="G122" s="144">
        <v>4</v>
      </c>
      <c r="H122" s="63">
        <v>6.07</v>
      </c>
      <c r="I122" s="105" t="s">
        <v>129</v>
      </c>
      <c r="J122" s="105" t="s">
        <v>300</v>
      </c>
      <c r="K122" s="63" t="s">
        <v>272</v>
      </c>
      <c r="L122" s="137" t="s">
        <v>358</v>
      </c>
      <c r="P122" s="64">
        <v>35376</v>
      </c>
      <c r="R122" s="63" t="s">
        <v>321</v>
      </c>
      <c r="S122" s="35" t="s">
        <v>320</v>
      </c>
    </row>
    <row r="123" spans="1:19" x14ac:dyDescent="0.25">
      <c r="A123" s="52">
        <v>1996</v>
      </c>
      <c r="B123" s="63" t="s">
        <v>900</v>
      </c>
      <c r="F123" s="80">
        <v>23</v>
      </c>
      <c r="G123" s="144">
        <v>5.01</v>
      </c>
      <c r="H123" s="63">
        <v>6.18</v>
      </c>
      <c r="I123" s="105" t="s">
        <v>129</v>
      </c>
      <c r="J123" s="105" t="s">
        <v>300</v>
      </c>
      <c r="K123" s="63" t="s">
        <v>272</v>
      </c>
      <c r="L123" s="137" t="s">
        <v>358</v>
      </c>
      <c r="P123" s="64">
        <v>35376</v>
      </c>
      <c r="R123" s="63" t="s">
        <v>321</v>
      </c>
      <c r="S123" s="35" t="s">
        <v>320</v>
      </c>
    </row>
    <row r="124" spans="1:19" x14ac:dyDescent="0.25">
      <c r="A124" s="52">
        <v>1996</v>
      </c>
      <c r="B124" s="63" t="s">
        <v>903</v>
      </c>
      <c r="F124" s="80">
        <v>22</v>
      </c>
      <c r="G124" s="144">
        <v>3.94</v>
      </c>
      <c r="H124" s="63">
        <v>6.18</v>
      </c>
      <c r="I124" s="105" t="s">
        <v>129</v>
      </c>
      <c r="J124" s="105" t="s">
        <v>300</v>
      </c>
      <c r="K124" s="63" t="s">
        <v>272</v>
      </c>
      <c r="L124" s="137" t="s">
        <v>358</v>
      </c>
      <c r="P124" s="64">
        <v>35376</v>
      </c>
      <c r="R124" s="63" t="s">
        <v>321</v>
      </c>
      <c r="S124" s="35" t="s">
        <v>320</v>
      </c>
    </row>
    <row r="125" spans="1:19" x14ac:dyDescent="0.25">
      <c r="A125" s="52">
        <v>1996</v>
      </c>
      <c r="B125" s="63" t="s">
        <v>902</v>
      </c>
      <c r="F125" s="80">
        <v>22</v>
      </c>
      <c r="G125" s="144">
        <v>4.1500000000000004</v>
      </c>
      <c r="H125" s="63">
        <v>6.27</v>
      </c>
      <c r="I125" s="105" t="s">
        <v>129</v>
      </c>
      <c r="J125" s="105" t="s">
        <v>300</v>
      </c>
      <c r="K125" s="63" t="s">
        <v>272</v>
      </c>
      <c r="L125" s="137" t="s">
        <v>358</v>
      </c>
      <c r="P125" s="64">
        <v>35376</v>
      </c>
      <c r="R125" s="63" t="s">
        <v>321</v>
      </c>
      <c r="S125" s="35" t="s">
        <v>320</v>
      </c>
    </row>
    <row r="126" spans="1:19" x14ac:dyDescent="0.25">
      <c r="A126" s="52">
        <v>1996</v>
      </c>
      <c r="B126" s="63" t="s">
        <v>901</v>
      </c>
      <c r="F126" s="80">
        <v>22.5</v>
      </c>
      <c r="G126" s="144">
        <v>3.89</v>
      </c>
      <c r="H126" s="63">
        <v>6.48</v>
      </c>
      <c r="I126" s="105" t="s">
        <v>129</v>
      </c>
      <c r="J126" s="105" t="s">
        <v>300</v>
      </c>
      <c r="K126" s="63" t="s">
        <v>272</v>
      </c>
      <c r="L126" s="137" t="s">
        <v>358</v>
      </c>
      <c r="P126" s="64">
        <v>35376</v>
      </c>
      <c r="R126" s="63" t="s">
        <v>321</v>
      </c>
      <c r="S126" s="35" t="s">
        <v>320</v>
      </c>
    </row>
    <row r="127" spans="1:19" x14ac:dyDescent="0.25">
      <c r="A127" s="52">
        <v>1996</v>
      </c>
      <c r="B127" s="63" t="s">
        <v>900</v>
      </c>
      <c r="F127" s="80">
        <v>23</v>
      </c>
      <c r="G127" s="144">
        <v>4.42</v>
      </c>
      <c r="H127" s="63">
        <v>6.8</v>
      </c>
      <c r="I127" s="105" t="s">
        <v>129</v>
      </c>
      <c r="J127" s="105" t="s">
        <v>300</v>
      </c>
      <c r="K127" s="63" t="s">
        <v>272</v>
      </c>
      <c r="L127" s="137" t="s">
        <v>358</v>
      </c>
      <c r="P127" s="64">
        <v>35376</v>
      </c>
      <c r="R127" s="63" t="s">
        <v>321</v>
      </c>
      <c r="S127" s="35" t="s">
        <v>320</v>
      </c>
    </row>
    <row r="128" spans="1:19" x14ac:dyDescent="0.25">
      <c r="A128" s="52">
        <v>1996</v>
      </c>
      <c r="B128" s="63" t="s">
        <v>899</v>
      </c>
      <c r="F128" s="80">
        <v>22</v>
      </c>
      <c r="G128" s="144">
        <v>4.1100000000000003</v>
      </c>
      <c r="H128" s="63">
        <v>7.23</v>
      </c>
      <c r="I128" s="105" t="s">
        <v>129</v>
      </c>
      <c r="J128" s="105" t="s">
        <v>300</v>
      </c>
      <c r="K128" s="63" t="s">
        <v>272</v>
      </c>
      <c r="L128" s="137" t="s">
        <v>358</v>
      </c>
      <c r="P128" s="64">
        <v>35376</v>
      </c>
      <c r="R128" s="63" t="s">
        <v>321</v>
      </c>
      <c r="S128" s="35" t="s">
        <v>320</v>
      </c>
    </row>
    <row r="129" spans="1:19" x14ac:dyDescent="0.25">
      <c r="A129" s="52">
        <v>2008</v>
      </c>
      <c r="B129" s="63" t="s">
        <v>898</v>
      </c>
      <c r="F129" s="80">
        <v>20.5</v>
      </c>
      <c r="G129" s="144">
        <v>3.7</v>
      </c>
      <c r="H129" s="63">
        <v>5.47</v>
      </c>
      <c r="I129" s="105" t="s">
        <v>129</v>
      </c>
      <c r="J129" s="105" t="s">
        <v>300</v>
      </c>
      <c r="K129" s="63" t="s">
        <v>292</v>
      </c>
      <c r="L129" s="137" t="s">
        <v>358</v>
      </c>
      <c r="P129" s="64">
        <v>39699.884722222225</v>
      </c>
      <c r="R129" s="63" t="s">
        <v>321</v>
      </c>
      <c r="S129" s="35" t="s">
        <v>320</v>
      </c>
    </row>
    <row r="130" spans="1:19" x14ac:dyDescent="0.25">
      <c r="A130" s="52">
        <v>2008</v>
      </c>
      <c r="B130" s="63" t="s">
        <v>898</v>
      </c>
      <c r="F130" s="80">
        <v>20.5</v>
      </c>
      <c r="G130" s="144">
        <v>3.8</v>
      </c>
      <c r="H130" s="63">
        <v>5.61</v>
      </c>
      <c r="I130" s="105" t="s">
        <v>129</v>
      </c>
      <c r="J130" s="105" t="s">
        <v>300</v>
      </c>
      <c r="K130" s="63" t="s">
        <v>292</v>
      </c>
      <c r="L130" s="137" t="s">
        <v>358</v>
      </c>
      <c r="P130" s="64">
        <v>39699.884722222225</v>
      </c>
      <c r="R130" s="63" t="s">
        <v>321</v>
      </c>
      <c r="S130" s="35" t="s">
        <v>320</v>
      </c>
    </row>
    <row r="131" spans="1:19" x14ac:dyDescent="0.25">
      <c r="A131" s="52">
        <v>2008</v>
      </c>
      <c r="B131" s="63" t="s">
        <v>608</v>
      </c>
      <c r="F131" s="80">
        <v>21.5</v>
      </c>
      <c r="G131" s="144">
        <v>3.8</v>
      </c>
      <c r="H131" s="63">
        <v>5.5</v>
      </c>
      <c r="I131" s="105" t="s">
        <v>129</v>
      </c>
      <c r="J131" s="105" t="s">
        <v>300</v>
      </c>
      <c r="K131" s="63" t="s">
        <v>292</v>
      </c>
      <c r="L131" s="137" t="s">
        <v>358</v>
      </c>
      <c r="P131" s="64">
        <v>39700.300694444442</v>
      </c>
      <c r="R131" s="63" t="s">
        <v>321</v>
      </c>
      <c r="S131" s="35" t="s">
        <v>320</v>
      </c>
    </row>
    <row r="132" spans="1:19" x14ac:dyDescent="0.25">
      <c r="A132" s="52">
        <v>2008</v>
      </c>
      <c r="B132" s="63" t="s">
        <v>608</v>
      </c>
      <c r="F132" s="80">
        <v>21.5</v>
      </c>
      <c r="G132" s="144">
        <v>4</v>
      </c>
      <c r="H132" s="63">
        <v>5.9</v>
      </c>
      <c r="I132" s="63" t="s">
        <v>129</v>
      </c>
      <c r="J132" s="63" t="s">
        <v>300</v>
      </c>
      <c r="K132" s="63" t="s">
        <v>292</v>
      </c>
      <c r="L132" s="137" t="s">
        <v>358</v>
      </c>
      <c r="P132" s="64">
        <v>39700.300694444442</v>
      </c>
      <c r="R132" s="63" t="s">
        <v>321</v>
      </c>
      <c r="S132" s="35" t="s">
        <v>320</v>
      </c>
    </row>
    <row r="133" spans="1:19" x14ac:dyDescent="0.25">
      <c r="A133" s="52">
        <v>2008</v>
      </c>
      <c r="B133" s="63" t="s">
        <v>607</v>
      </c>
      <c r="F133" s="80">
        <v>15.5</v>
      </c>
      <c r="G133" s="144">
        <v>3</v>
      </c>
      <c r="H133" s="63">
        <v>4.9000000000000004</v>
      </c>
      <c r="I133" s="63" t="s">
        <v>129</v>
      </c>
      <c r="J133" s="63" t="s">
        <v>300</v>
      </c>
      <c r="K133" s="63" t="s">
        <v>292</v>
      </c>
      <c r="L133" s="137" t="s">
        <v>358</v>
      </c>
      <c r="P133" s="64">
        <v>39702.256944444445</v>
      </c>
      <c r="R133" s="63" t="s">
        <v>321</v>
      </c>
      <c r="S133" s="35" t="s">
        <v>320</v>
      </c>
    </row>
    <row r="134" spans="1:19" x14ac:dyDescent="0.25">
      <c r="A134" s="52">
        <v>2008</v>
      </c>
      <c r="B134" s="63" t="s">
        <v>599</v>
      </c>
      <c r="F134" s="80">
        <v>25.5</v>
      </c>
      <c r="G134" s="144">
        <v>4.3</v>
      </c>
      <c r="H134" s="63">
        <v>6.6</v>
      </c>
      <c r="I134" s="63" t="s">
        <v>129</v>
      </c>
      <c r="J134" s="63" t="s">
        <v>300</v>
      </c>
      <c r="K134" s="63" t="s">
        <v>292</v>
      </c>
      <c r="L134" s="137" t="s">
        <v>358</v>
      </c>
      <c r="P134" s="64">
        <v>39706.254166666666</v>
      </c>
      <c r="R134" s="63" t="s">
        <v>321</v>
      </c>
      <c r="S134" s="35" t="s">
        <v>320</v>
      </c>
    </row>
    <row r="135" spans="1:19" x14ac:dyDescent="0.25">
      <c r="A135" s="52">
        <v>2008</v>
      </c>
      <c r="B135" s="63" t="s">
        <v>599</v>
      </c>
      <c r="F135" s="80">
        <v>25.5</v>
      </c>
      <c r="G135" s="144">
        <v>4.5999999999999996</v>
      </c>
      <c r="H135" s="63">
        <v>7</v>
      </c>
      <c r="I135" s="63" t="s">
        <v>129</v>
      </c>
      <c r="J135" s="63" t="s">
        <v>300</v>
      </c>
      <c r="K135" s="63" t="s">
        <v>292</v>
      </c>
      <c r="L135" s="137" t="s">
        <v>358</v>
      </c>
      <c r="P135" s="64">
        <v>39706.254166666666</v>
      </c>
      <c r="R135" s="63" t="s">
        <v>321</v>
      </c>
      <c r="S135" s="35" t="s">
        <v>320</v>
      </c>
    </row>
    <row r="136" spans="1:19" x14ac:dyDescent="0.25">
      <c r="A136" s="52">
        <v>2009</v>
      </c>
      <c r="B136" s="63" t="s">
        <v>593</v>
      </c>
      <c r="F136" s="80">
        <v>15</v>
      </c>
      <c r="G136" s="144">
        <v>3</v>
      </c>
      <c r="H136" s="63">
        <v>4.7880000000000003</v>
      </c>
      <c r="I136" s="63" t="s">
        <v>129</v>
      </c>
      <c r="J136" s="63" t="s">
        <v>300</v>
      </c>
      <c r="K136" s="63" t="s">
        <v>897</v>
      </c>
      <c r="L136" s="137" t="s">
        <v>358</v>
      </c>
      <c r="P136" s="64">
        <v>39903.306944444441</v>
      </c>
      <c r="R136" s="63" t="s">
        <v>321</v>
      </c>
      <c r="S136" s="35" t="s">
        <v>320</v>
      </c>
    </row>
    <row r="137" spans="1:19" x14ac:dyDescent="0.25">
      <c r="A137" s="52">
        <v>2009</v>
      </c>
      <c r="B137" s="63" t="s">
        <v>593</v>
      </c>
      <c r="F137" s="80">
        <v>15</v>
      </c>
      <c r="G137" s="144">
        <v>3.2</v>
      </c>
      <c r="H137" s="63">
        <v>5.3869999999999996</v>
      </c>
      <c r="I137" s="63" t="s">
        <v>129</v>
      </c>
      <c r="J137" s="63" t="s">
        <v>300</v>
      </c>
      <c r="K137" s="63" t="s">
        <v>281</v>
      </c>
      <c r="L137" s="137" t="s">
        <v>358</v>
      </c>
      <c r="P137" s="64">
        <v>39903.306944444441</v>
      </c>
      <c r="R137" s="63" t="s">
        <v>321</v>
      </c>
      <c r="S137" s="35" t="s">
        <v>320</v>
      </c>
    </row>
    <row r="138" spans="1:19" x14ac:dyDescent="0.25">
      <c r="A138" s="52">
        <v>2009</v>
      </c>
      <c r="B138" s="63" t="s">
        <v>195</v>
      </c>
      <c r="F138" s="80">
        <v>23</v>
      </c>
      <c r="G138" s="144">
        <v>4.8</v>
      </c>
      <c r="H138" s="63">
        <v>6.03</v>
      </c>
      <c r="I138" s="63" t="s">
        <v>129</v>
      </c>
      <c r="J138" s="63" t="s">
        <v>300</v>
      </c>
      <c r="K138" s="63" t="s">
        <v>594</v>
      </c>
      <c r="L138" s="137" t="s">
        <v>358</v>
      </c>
      <c r="P138" s="64">
        <v>40048.355555555558</v>
      </c>
      <c r="R138" s="63" t="s">
        <v>321</v>
      </c>
      <c r="S138" s="35" t="s">
        <v>320</v>
      </c>
    </row>
    <row r="139" spans="1:19" x14ac:dyDescent="0.25">
      <c r="A139" s="52">
        <v>2009</v>
      </c>
      <c r="B139" s="63" t="s">
        <v>195</v>
      </c>
      <c r="F139" s="80">
        <v>23</v>
      </c>
      <c r="G139" s="144">
        <v>5</v>
      </c>
      <c r="H139" s="63">
        <v>6.2629999999999999</v>
      </c>
      <c r="I139" s="63" t="s">
        <v>129</v>
      </c>
      <c r="J139" s="63" t="s">
        <v>300</v>
      </c>
      <c r="K139" s="63" t="s">
        <v>897</v>
      </c>
      <c r="L139" s="137" t="s">
        <v>358</v>
      </c>
      <c r="P139" s="64">
        <v>40048.355555555558</v>
      </c>
      <c r="R139" s="63" t="s">
        <v>321</v>
      </c>
      <c r="S139" s="35" t="s">
        <v>320</v>
      </c>
    </row>
    <row r="140" spans="1:19" x14ac:dyDescent="0.25">
      <c r="A140" s="52">
        <v>2009</v>
      </c>
      <c r="B140" s="63" t="s">
        <v>195</v>
      </c>
      <c r="F140" s="80">
        <v>23</v>
      </c>
      <c r="G140" s="144">
        <v>4.5999999999999996</v>
      </c>
      <c r="H140" s="63">
        <v>6.5209999999999999</v>
      </c>
      <c r="I140" s="63" t="s">
        <v>129</v>
      </c>
      <c r="J140" s="63" t="s">
        <v>300</v>
      </c>
      <c r="K140" s="63" t="s">
        <v>281</v>
      </c>
      <c r="L140" s="137" t="s">
        <v>358</v>
      </c>
      <c r="P140" s="64">
        <v>40048.355555555558</v>
      </c>
      <c r="R140" s="63" t="s">
        <v>321</v>
      </c>
      <c r="S140" s="35" t="s">
        <v>320</v>
      </c>
    </row>
    <row r="141" spans="1:19" x14ac:dyDescent="0.25">
      <c r="A141" s="52">
        <v>2009</v>
      </c>
      <c r="B141" s="63" t="s">
        <v>195</v>
      </c>
      <c r="F141" s="80">
        <v>23</v>
      </c>
      <c r="G141" s="144">
        <v>4.7</v>
      </c>
      <c r="H141" s="63">
        <v>6.7919999999999998</v>
      </c>
      <c r="I141" s="63" t="s">
        <v>129</v>
      </c>
      <c r="J141" s="63" t="s">
        <v>300</v>
      </c>
      <c r="K141" s="63" t="s">
        <v>281</v>
      </c>
      <c r="L141" s="137" t="s">
        <v>358</v>
      </c>
      <c r="P141" s="64">
        <v>40048.355555555558</v>
      </c>
      <c r="R141" s="63" t="s">
        <v>321</v>
      </c>
      <c r="S141" s="35" t="s">
        <v>320</v>
      </c>
    </row>
    <row r="142" spans="1:19" x14ac:dyDescent="0.25">
      <c r="A142" s="52">
        <v>2009</v>
      </c>
      <c r="B142" s="63" t="s">
        <v>196</v>
      </c>
      <c r="F142" s="80">
        <v>28</v>
      </c>
      <c r="G142" s="144">
        <v>6</v>
      </c>
      <c r="H142" s="63">
        <v>7.0119999999999996</v>
      </c>
      <c r="I142" s="63" t="s">
        <v>129</v>
      </c>
      <c r="J142" s="63" t="s">
        <v>300</v>
      </c>
      <c r="K142" s="63" t="s">
        <v>594</v>
      </c>
      <c r="L142" s="137" t="s">
        <v>358</v>
      </c>
      <c r="P142" s="64">
        <v>40048.67291666667</v>
      </c>
      <c r="R142" s="63" t="s">
        <v>321</v>
      </c>
      <c r="S142" s="35" t="s">
        <v>320</v>
      </c>
    </row>
    <row r="143" spans="1:19" x14ac:dyDescent="0.25">
      <c r="A143" s="52">
        <v>2009</v>
      </c>
      <c r="B143" s="63" t="s">
        <v>598</v>
      </c>
      <c r="F143" s="80">
        <v>19.5</v>
      </c>
      <c r="G143" s="144">
        <v>3.9</v>
      </c>
      <c r="H143" s="63">
        <v>5.4770000000000003</v>
      </c>
      <c r="I143" s="63" t="s">
        <v>129</v>
      </c>
      <c r="J143" s="63" t="s">
        <v>300</v>
      </c>
      <c r="K143" s="63" t="s">
        <v>597</v>
      </c>
      <c r="L143" s="137" t="s">
        <v>358</v>
      </c>
      <c r="P143" s="64">
        <v>40049.288194444445</v>
      </c>
      <c r="R143" s="63" t="s">
        <v>321</v>
      </c>
      <c r="S143" s="35" t="s">
        <v>320</v>
      </c>
    </row>
    <row r="144" spans="1:19" x14ac:dyDescent="0.25">
      <c r="A144" s="52">
        <v>2009</v>
      </c>
      <c r="B144" s="63" t="s">
        <v>197</v>
      </c>
      <c r="F144" s="80">
        <v>20</v>
      </c>
      <c r="G144" s="144">
        <v>3.9</v>
      </c>
      <c r="H144" s="63">
        <v>5.6150000000000002</v>
      </c>
      <c r="I144" s="63" t="s">
        <v>129</v>
      </c>
      <c r="J144" s="63" t="s">
        <v>300</v>
      </c>
      <c r="K144" s="63" t="s">
        <v>897</v>
      </c>
      <c r="L144" s="137" t="s">
        <v>358</v>
      </c>
      <c r="P144" s="64">
        <v>40051.318749999999</v>
      </c>
      <c r="R144" s="63" t="s">
        <v>321</v>
      </c>
      <c r="S144" s="35" t="s">
        <v>320</v>
      </c>
    </row>
    <row r="145" spans="1:19" x14ac:dyDescent="0.25">
      <c r="A145" s="52">
        <v>2009</v>
      </c>
      <c r="B145" s="63" t="s">
        <v>197</v>
      </c>
      <c r="F145" s="80">
        <v>20</v>
      </c>
      <c r="G145" s="144">
        <v>4.0999999999999996</v>
      </c>
      <c r="H145" s="63">
        <v>5.8609999999999998</v>
      </c>
      <c r="I145" s="63" t="s">
        <v>129</v>
      </c>
      <c r="J145" s="63" t="s">
        <v>300</v>
      </c>
      <c r="K145" s="63" t="s">
        <v>597</v>
      </c>
      <c r="L145" s="137" t="s">
        <v>358</v>
      </c>
      <c r="P145" s="64">
        <v>40051.318749999999</v>
      </c>
      <c r="R145" s="63" t="s">
        <v>321</v>
      </c>
      <c r="S145" s="35" t="s">
        <v>320</v>
      </c>
    </row>
    <row r="146" spans="1:19" x14ac:dyDescent="0.25">
      <c r="A146" s="52">
        <v>2009</v>
      </c>
      <c r="B146" s="63" t="s">
        <v>595</v>
      </c>
      <c r="F146" s="80">
        <v>27.5</v>
      </c>
      <c r="G146" s="144">
        <v>5.8</v>
      </c>
      <c r="H146" s="63">
        <v>7.2629999999999999</v>
      </c>
      <c r="I146" s="63" t="s">
        <v>129</v>
      </c>
      <c r="J146" s="63" t="s">
        <v>300</v>
      </c>
      <c r="K146" s="63" t="s">
        <v>594</v>
      </c>
      <c r="L146" s="137" t="s">
        <v>358</v>
      </c>
      <c r="P146" s="64">
        <v>40051.728472222225</v>
      </c>
      <c r="R146" s="63" t="s">
        <v>321</v>
      </c>
      <c r="S146" s="35" t="s">
        <v>320</v>
      </c>
    </row>
    <row r="147" spans="1:19" x14ac:dyDescent="0.25">
      <c r="A147" s="52">
        <v>2009</v>
      </c>
      <c r="B147" s="63" t="s">
        <v>595</v>
      </c>
      <c r="F147" s="80">
        <v>27.5</v>
      </c>
      <c r="G147" s="144">
        <v>5.8</v>
      </c>
      <c r="H147" s="63">
        <v>7.2750000000000004</v>
      </c>
      <c r="I147" s="63" t="s">
        <v>129</v>
      </c>
      <c r="J147" s="63" t="s">
        <v>300</v>
      </c>
      <c r="K147" s="63" t="s">
        <v>594</v>
      </c>
      <c r="L147" s="137" t="s">
        <v>358</v>
      </c>
      <c r="P147" s="64">
        <v>40051.728472222225</v>
      </c>
      <c r="R147" s="63" t="s">
        <v>321</v>
      </c>
      <c r="S147" s="35" t="s">
        <v>320</v>
      </c>
    </row>
    <row r="148" spans="1:19" x14ac:dyDescent="0.25">
      <c r="A148" s="52">
        <v>2009</v>
      </c>
      <c r="B148" s="63" t="s">
        <v>896</v>
      </c>
      <c r="D148" s="63" t="s">
        <v>895</v>
      </c>
      <c r="F148" s="80">
        <v>22</v>
      </c>
      <c r="G148" s="144">
        <v>4.7</v>
      </c>
      <c r="H148" s="63">
        <v>6.3310000000000004</v>
      </c>
      <c r="I148" s="38" t="s">
        <v>85</v>
      </c>
      <c r="J148" s="38" t="s">
        <v>492</v>
      </c>
      <c r="K148" s="63" t="s">
        <v>623</v>
      </c>
      <c r="L148" s="137">
        <v>40063.327777777777</v>
      </c>
      <c r="O148" s="63" t="s">
        <v>320</v>
      </c>
      <c r="P148" s="64">
        <v>40063.327777777777</v>
      </c>
      <c r="R148" s="63" t="s">
        <v>321</v>
      </c>
      <c r="S148" s="35" t="s">
        <v>320</v>
      </c>
    </row>
    <row r="149" spans="1:19" x14ac:dyDescent="0.25">
      <c r="A149" s="52">
        <v>2009</v>
      </c>
      <c r="B149" s="63" t="s">
        <v>894</v>
      </c>
      <c r="F149" s="80">
        <v>21.5</v>
      </c>
      <c r="G149" s="144">
        <v>4</v>
      </c>
      <c r="H149" s="63">
        <v>5.5519999999999996</v>
      </c>
      <c r="I149" s="63" t="s">
        <v>129</v>
      </c>
      <c r="J149" s="63" t="s">
        <v>300</v>
      </c>
      <c r="K149" s="63" t="s">
        <v>292</v>
      </c>
      <c r="L149" s="137" t="s">
        <v>358</v>
      </c>
      <c r="P149" s="64">
        <v>40064.334722222222</v>
      </c>
      <c r="R149" s="63" t="s">
        <v>321</v>
      </c>
      <c r="S149" s="35" t="s">
        <v>320</v>
      </c>
    </row>
    <row r="150" spans="1:19" x14ac:dyDescent="0.25">
      <c r="A150" s="52">
        <v>2009</v>
      </c>
      <c r="B150" s="63" t="s">
        <v>893</v>
      </c>
      <c r="D150" s="63" t="s">
        <v>892</v>
      </c>
      <c r="F150" s="80">
        <v>22.5</v>
      </c>
      <c r="G150" s="144">
        <v>4.3</v>
      </c>
      <c r="H150" s="63">
        <v>5.9509999999999996</v>
      </c>
      <c r="I150" s="38" t="s">
        <v>85</v>
      </c>
      <c r="J150" s="38" t="s">
        <v>492</v>
      </c>
      <c r="K150" s="63" t="s">
        <v>623</v>
      </c>
      <c r="L150" s="137">
        <v>40068.458333333336</v>
      </c>
      <c r="O150" s="63" t="s">
        <v>320</v>
      </c>
      <c r="P150" s="64">
        <v>40068.458333333336</v>
      </c>
      <c r="R150" s="63" t="s">
        <v>321</v>
      </c>
      <c r="S150" s="35" t="s">
        <v>320</v>
      </c>
    </row>
    <row r="151" spans="1:19" x14ac:dyDescent="0.25">
      <c r="A151" s="52">
        <v>2009</v>
      </c>
      <c r="B151" s="63" t="s">
        <v>202</v>
      </c>
      <c r="F151" s="80">
        <v>24</v>
      </c>
      <c r="G151" s="144">
        <v>4.5</v>
      </c>
      <c r="H151" s="63">
        <v>6.2930000000000001</v>
      </c>
      <c r="I151" s="63" t="s">
        <v>129</v>
      </c>
      <c r="J151" s="63" t="s">
        <v>300</v>
      </c>
      <c r="K151" s="63" t="s">
        <v>284</v>
      </c>
      <c r="L151" s="137" t="s">
        <v>358</v>
      </c>
      <c r="P151" s="64">
        <v>40071.630555555559</v>
      </c>
      <c r="R151" s="63" t="s">
        <v>321</v>
      </c>
      <c r="S151" s="35" t="s">
        <v>320</v>
      </c>
    </row>
    <row r="152" spans="1:19" x14ac:dyDescent="0.25">
      <c r="A152" s="52">
        <v>2009</v>
      </c>
      <c r="B152" s="63" t="s">
        <v>891</v>
      </c>
      <c r="D152" s="63" t="s">
        <v>888</v>
      </c>
      <c r="F152" s="80">
        <v>23</v>
      </c>
      <c r="G152" s="144">
        <v>4.3</v>
      </c>
      <c r="H152" s="63">
        <v>5.6509999999999998</v>
      </c>
      <c r="I152" s="63" t="s">
        <v>129</v>
      </c>
      <c r="J152" s="63" t="s">
        <v>300</v>
      </c>
      <c r="K152" s="63" t="s">
        <v>285</v>
      </c>
      <c r="L152" s="137">
        <v>40074.737500000003</v>
      </c>
      <c r="O152" s="63" t="s">
        <v>320</v>
      </c>
      <c r="P152" s="64">
        <v>40074.737500000003</v>
      </c>
      <c r="R152" s="63" t="s">
        <v>321</v>
      </c>
      <c r="S152" s="35" t="s">
        <v>320</v>
      </c>
    </row>
    <row r="153" spans="1:19" x14ac:dyDescent="0.25">
      <c r="A153" s="52">
        <v>2009</v>
      </c>
      <c r="B153" s="63" t="s">
        <v>890</v>
      </c>
      <c r="D153" s="63" t="s">
        <v>888</v>
      </c>
      <c r="F153" s="80">
        <v>23</v>
      </c>
      <c r="G153" s="144">
        <v>4.3</v>
      </c>
      <c r="H153" s="63">
        <v>5.53</v>
      </c>
      <c r="I153" s="63" t="s">
        <v>129</v>
      </c>
      <c r="J153" s="63" t="s">
        <v>300</v>
      </c>
      <c r="K153" s="63" t="s">
        <v>285</v>
      </c>
      <c r="L153" s="137">
        <v>40074.745138888888</v>
      </c>
      <c r="O153" s="63" t="s">
        <v>320</v>
      </c>
      <c r="P153" s="64">
        <v>40074.745138888888</v>
      </c>
      <c r="R153" s="63" t="s">
        <v>321</v>
      </c>
      <c r="S153" s="35" t="s">
        <v>320</v>
      </c>
    </row>
    <row r="154" spans="1:19" x14ac:dyDescent="0.25">
      <c r="A154" s="52">
        <v>2009</v>
      </c>
      <c r="B154" s="63" t="s">
        <v>889</v>
      </c>
      <c r="D154" s="63" t="s">
        <v>888</v>
      </c>
      <c r="F154" s="80">
        <v>20</v>
      </c>
      <c r="G154" s="144">
        <v>3.7</v>
      </c>
      <c r="H154" s="63">
        <v>5.4370000000000003</v>
      </c>
      <c r="I154" s="63" t="s">
        <v>129</v>
      </c>
      <c r="J154" s="63" t="s">
        <v>300</v>
      </c>
      <c r="K154" s="63" t="s">
        <v>285</v>
      </c>
      <c r="L154" s="137">
        <v>40075.923611111109</v>
      </c>
      <c r="O154" s="63" t="s">
        <v>320</v>
      </c>
      <c r="P154" s="64">
        <v>40075.923611111109</v>
      </c>
      <c r="R154" s="63" t="s">
        <v>321</v>
      </c>
      <c r="S154" s="35" t="s">
        <v>320</v>
      </c>
    </row>
    <row r="155" spans="1:19" x14ac:dyDescent="0.25">
      <c r="A155" s="52">
        <v>2009</v>
      </c>
      <c r="B155" s="63" t="s">
        <v>721</v>
      </c>
      <c r="F155" s="80">
        <v>18.5</v>
      </c>
      <c r="G155" s="144">
        <v>3.3</v>
      </c>
      <c r="H155" s="63">
        <v>5.2910000000000004</v>
      </c>
      <c r="I155" s="63" t="s">
        <v>85</v>
      </c>
      <c r="J155" s="63" t="s">
        <v>304</v>
      </c>
      <c r="K155" s="63" t="s">
        <v>718</v>
      </c>
      <c r="L155" s="137" t="s">
        <v>358</v>
      </c>
      <c r="P155" s="64">
        <v>40082.604166666664</v>
      </c>
      <c r="R155" s="63" t="s">
        <v>321</v>
      </c>
      <c r="S155" s="35" t="s">
        <v>320</v>
      </c>
    </row>
    <row r="156" spans="1:19" x14ac:dyDescent="0.25">
      <c r="A156" s="52">
        <v>2009</v>
      </c>
      <c r="B156" s="63" t="s">
        <v>721</v>
      </c>
      <c r="F156" s="80">
        <v>18.5</v>
      </c>
      <c r="G156" s="144">
        <v>3.5</v>
      </c>
      <c r="H156" s="63">
        <v>5.43</v>
      </c>
      <c r="I156" s="63" t="s">
        <v>85</v>
      </c>
      <c r="J156" s="63" t="s">
        <v>304</v>
      </c>
      <c r="K156" s="63" t="s">
        <v>718</v>
      </c>
      <c r="L156" s="137" t="s">
        <v>358</v>
      </c>
      <c r="P156" s="64">
        <v>40082.604166666664</v>
      </c>
      <c r="R156" s="63" t="s">
        <v>321</v>
      </c>
      <c r="S156" s="35" t="s">
        <v>320</v>
      </c>
    </row>
    <row r="157" spans="1:19" x14ac:dyDescent="0.25">
      <c r="A157" s="52">
        <v>2009</v>
      </c>
      <c r="B157" s="63" t="s">
        <v>719</v>
      </c>
      <c r="F157" s="80">
        <v>18.5</v>
      </c>
      <c r="G157" s="144">
        <v>3.4</v>
      </c>
      <c r="H157" s="63">
        <v>5.0919999999999996</v>
      </c>
      <c r="I157" s="63" t="s">
        <v>85</v>
      </c>
      <c r="J157" s="63" t="s">
        <v>304</v>
      </c>
      <c r="K157" s="63" t="s">
        <v>718</v>
      </c>
      <c r="L157" s="137" t="s">
        <v>358</v>
      </c>
      <c r="P157" s="64">
        <v>40082.61041666667</v>
      </c>
      <c r="R157" s="63" t="s">
        <v>321</v>
      </c>
      <c r="S157" s="35" t="s">
        <v>320</v>
      </c>
    </row>
    <row r="158" spans="1:19" x14ac:dyDescent="0.25">
      <c r="A158" s="52">
        <v>2009</v>
      </c>
      <c r="B158" s="63" t="s">
        <v>887</v>
      </c>
      <c r="F158" s="80">
        <v>15.5</v>
      </c>
      <c r="G158" s="144">
        <v>3.7</v>
      </c>
      <c r="H158" s="63">
        <v>5.8529999999999998</v>
      </c>
      <c r="I158" s="63" t="s">
        <v>129</v>
      </c>
      <c r="J158" s="63" t="s">
        <v>300</v>
      </c>
      <c r="K158" s="63" t="s">
        <v>886</v>
      </c>
      <c r="L158" s="137" t="s">
        <v>358</v>
      </c>
      <c r="P158" s="64">
        <v>40106.590277777781</v>
      </c>
      <c r="R158" s="63" t="s">
        <v>321</v>
      </c>
      <c r="S158" s="35" t="s">
        <v>320</v>
      </c>
    </row>
    <row r="159" spans="1:19" x14ac:dyDescent="0.25">
      <c r="A159" s="52">
        <v>2010</v>
      </c>
      <c r="B159" s="63" t="s">
        <v>230</v>
      </c>
      <c r="F159" s="80">
        <v>23.3</v>
      </c>
      <c r="G159" s="144">
        <v>5.1590713670000001</v>
      </c>
      <c r="H159" s="63">
        <v>6.77</v>
      </c>
      <c r="I159" s="63" t="s">
        <v>129</v>
      </c>
      <c r="J159" s="63" t="s">
        <v>300</v>
      </c>
      <c r="K159" s="63" t="s">
        <v>292</v>
      </c>
      <c r="L159" s="137" t="s">
        <v>358</v>
      </c>
      <c r="P159" s="64">
        <v>40391.427083333336</v>
      </c>
      <c r="R159" s="63" t="s">
        <v>321</v>
      </c>
      <c r="S159" s="35" t="s">
        <v>320</v>
      </c>
    </row>
    <row r="160" spans="1:19" x14ac:dyDescent="0.25">
      <c r="A160" s="52">
        <v>2010</v>
      </c>
      <c r="B160" s="63" t="s">
        <v>885</v>
      </c>
      <c r="F160" s="80">
        <v>23.3</v>
      </c>
      <c r="G160" s="144">
        <v>5.4844606950000001</v>
      </c>
      <c r="H160" s="63">
        <v>6.91</v>
      </c>
      <c r="I160" s="105" t="s">
        <v>129</v>
      </c>
      <c r="J160" s="105" t="s">
        <v>300</v>
      </c>
      <c r="K160" s="63" t="s">
        <v>292</v>
      </c>
      <c r="L160" s="137" t="s">
        <v>358</v>
      </c>
      <c r="P160" s="64">
        <v>40391.439583333333</v>
      </c>
      <c r="R160" s="63" t="s">
        <v>321</v>
      </c>
      <c r="S160" s="35" t="s">
        <v>320</v>
      </c>
    </row>
    <row r="161" spans="1:29" x14ac:dyDescent="0.25">
      <c r="A161" s="52">
        <v>2010</v>
      </c>
      <c r="B161" s="63" t="s">
        <v>884</v>
      </c>
      <c r="D161" s="63" t="s">
        <v>883</v>
      </c>
      <c r="F161" s="80">
        <v>22.3</v>
      </c>
      <c r="G161" s="144">
        <v>4.8899755499999999</v>
      </c>
      <c r="H161" s="63">
        <v>6.26</v>
      </c>
      <c r="I161" s="105" t="s">
        <v>129</v>
      </c>
      <c r="J161" s="105" t="s">
        <v>300</v>
      </c>
      <c r="K161" s="63" t="s">
        <v>292</v>
      </c>
      <c r="L161" s="137">
        <v>40393.815972222219</v>
      </c>
      <c r="O161" s="63" t="s">
        <v>320</v>
      </c>
      <c r="P161" s="64">
        <v>40393.815972222219</v>
      </c>
      <c r="R161" s="63" t="s">
        <v>321</v>
      </c>
      <c r="S161" s="35" t="s">
        <v>320</v>
      </c>
    </row>
    <row r="162" spans="1:29" x14ac:dyDescent="0.25">
      <c r="A162" s="52">
        <v>2010</v>
      </c>
      <c r="B162" s="63" t="s">
        <v>882</v>
      </c>
      <c r="F162" s="80">
        <v>21.8</v>
      </c>
      <c r="G162" s="144">
        <v>4.5757071549999999</v>
      </c>
      <c r="H162" s="63">
        <v>6.1369999999999996</v>
      </c>
      <c r="I162" s="63" t="s">
        <v>129</v>
      </c>
      <c r="J162" s="63" t="s">
        <v>300</v>
      </c>
      <c r="K162" s="63" t="s">
        <v>292</v>
      </c>
      <c r="L162" s="137">
        <v>40404.359027777777</v>
      </c>
      <c r="O162" s="63" t="s">
        <v>320</v>
      </c>
      <c r="P162" s="64">
        <v>40404.359027777777</v>
      </c>
      <c r="R162" s="63" t="s">
        <v>321</v>
      </c>
      <c r="S162" s="35" t="s">
        <v>320</v>
      </c>
    </row>
    <row r="163" spans="1:29" x14ac:dyDescent="0.25">
      <c r="A163" s="52">
        <v>2010</v>
      </c>
      <c r="B163" s="63" t="s">
        <v>881</v>
      </c>
      <c r="F163" s="80">
        <v>22</v>
      </c>
      <c r="G163" s="144">
        <v>4.3649968819999998</v>
      </c>
      <c r="H163" s="63">
        <v>6.1920000000000002</v>
      </c>
      <c r="I163" s="63" t="s">
        <v>129</v>
      </c>
      <c r="J163" s="63" t="s">
        <v>300</v>
      </c>
      <c r="K163" s="63" t="s">
        <v>880</v>
      </c>
      <c r="L163" s="137" t="s">
        <v>358</v>
      </c>
      <c r="P163" s="64">
        <v>40405.367361111108</v>
      </c>
      <c r="R163" s="63" t="s">
        <v>321</v>
      </c>
      <c r="S163" s="35" t="s">
        <v>320</v>
      </c>
    </row>
    <row r="164" spans="1:29" x14ac:dyDescent="0.25">
      <c r="A164" s="52">
        <v>2010</v>
      </c>
      <c r="B164" s="63" t="s">
        <v>879</v>
      </c>
      <c r="F164" s="80">
        <v>22</v>
      </c>
      <c r="G164" s="144">
        <v>4.4182621500000003</v>
      </c>
      <c r="H164" s="63">
        <v>6.1870000000000003</v>
      </c>
      <c r="I164" s="63" t="s">
        <v>129</v>
      </c>
      <c r="J164" s="63" t="s">
        <v>300</v>
      </c>
      <c r="K164" s="63" t="s">
        <v>878</v>
      </c>
      <c r="L164" s="137" t="s">
        <v>358</v>
      </c>
      <c r="P164" s="64">
        <v>40405.374305555553</v>
      </c>
      <c r="R164" s="63" t="s">
        <v>321</v>
      </c>
      <c r="S164" s="35" t="s">
        <v>320</v>
      </c>
    </row>
    <row r="165" spans="1:29" x14ac:dyDescent="0.25">
      <c r="A165" s="52">
        <v>2010</v>
      </c>
      <c r="B165" s="63" t="s">
        <v>238</v>
      </c>
      <c r="F165" s="80">
        <v>24</v>
      </c>
      <c r="G165" s="144">
        <v>5.1698670609999997</v>
      </c>
      <c r="H165" s="63">
        <v>6.7359999999999998</v>
      </c>
      <c r="I165" s="105" t="s">
        <v>85</v>
      </c>
      <c r="J165" s="105" t="s">
        <v>304</v>
      </c>
      <c r="K165" s="63" t="s">
        <v>295</v>
      </c>
      <c r="L165" s="137" t="s">
        <v>358</v>
      </c>
      <c r="P165" s="64">
        <v>40412.354166666664</v>
      </c>
      <c r="R165" s="63" t="s">
        <v>321</v>
      </c>
      <c r="S165" s="35" t="s">
        <v>320</v>
      </c>
    </row>
    <row r="166" spans="1:29" x14ac:dyDescent="0.25">
      <c r="A166" s="52">
        <v>2010</v>
      </c>
      <c r="B166" s="63" t="s">
        <v>238</v>
      </c>
      <c r="F166" s="80">
        <v>24</v>
      </c>
      <c r="G166" s="144">
        <v>4.887802711</v>
      </c>
      <c r="H166" s="63">
        <v>6.8540000000000001</v>
      </c>
      <c r="I166" s="63" t="s">
        <v>85</v>
      </c>
      <c r="J166" s="63" t="s">
        <v>304</v>
      </c>
      <c r="K166" s="63" t="s">
        <v>295</v>
      </c>
      <c r="L166" s="137" t="s">
        <v>358</v>
      </c>
      <c r="P166" s="64">
        <v>40412.354166666664</v>
      </c>
      <c r="R166" s="63" t="s">
        <v>321</v>
      </c>
      <c r="S166" s="35" t="s">
        <v>320</v>
      </c>
    </row>
    <row r="167" spans="1:29" x14ac:dyDescent="0.25">
      <c r="A167" s="52">
        <v>2010</v>
      </c>
      <c r="B167" s="63" t="s">
        <v>238</v>
      </c>
      <c r="F167" s="80">
        <v>24</v>
      </c>
      <c r="G167" s="144">
        <v>5.0193050189999999</v>
      </c>
      <c r="H167" s="63">
        <v>7.43</v>
      </c>
      <c r="I167" s="63" t="s">
        <v>85</v>
      </c>
      <c r="J167" s="63" t="s">
        <v>304</v>
      </c>
      <c r="K167" s="63" t="s">
        <v>295</v>
      </c>
      <c r="L167" s="137" t="s">
        <v>358</v>
      </c>
      <c r="P167" s="64">
        <v>40412.354166666664</v>
      </c>
      <c r="R167" s="63" t="s">
        <v>321</v>
      </c>
      <c r="S167" s="35" t="s">
        <v>320</v>
      </c>
    </row>
    <row r="168" spans="1:29" x14ac:dyDescent="0.25">
      <c r="A168" s="52">
        <v>2010</v>
      </c>
      <c r="B168" s="63" t="s">
        <v>877</v>
      </c>
      <c r="F168" s="80">
        <v>21.1</v>
      </c>
      <c r="G168" s="144">
        <v>5.0105485229999998</v>
      </c>
      <c r="H168" s="63">
        <v>6.883</v>
      </c>
      <c r="I168" s="63" t="s">
        <v>129</v>
      </c>
      <c r="J168" s="63" t="s">
        <v>303</v>
      </c>
      <c r="K168" s="63" t="s">
        <v>296</v>
      </c>
      <c r="L168" s="137" t="s">
        <v>358</v>
      </c>
      <c r="P168" s="64">
        <v>40417.502083333333</v>
      </c>
      <c r="R168" s="63" t="s">
        <v>321</v>
      </c>
      <c r="S168" s="35" t="s">
        <v>320</v>
      </c>
    </row>
    <row r="169" spans="1:29" x14ac:dyDescent="0.25">
      <c r="A169" s="52">
        <v>2010</v>
      </c>
      <c r="B169" s="63" t="s">
        <v>876</v>
      </c>
      <c r="F169" s="80">
        <v>23</v>
      </c>
      <c r="G169" s="144">
        <v>4.7571357040000004</v>
      </c>
      <c r="H169" s="63">
        <v>7</v>
      </c>
      <c r="I169" s="63" t="s">
        <v>129</v>
      </c>
      <c r="J169" s="63" t="s">
        <v>303</v>
      </c>
      <c r="K169" s="63" t="s">
        <v>875</v>
      </c>
      <c r="L169" s="137" t="s">
        <v>358</v>
      </c>
      <c r="P169" s="64">
        <v>40426.57708333333</v>
      </c>
      <c r="R169" s="63" t="s">
        <v>321</v>
      </c>
      <c r="S169" s="35" t="s">
        <v>320</v>
      </c>
    </row>
    <row r="170" spans="1:29" x14ac:dyDescent="0.25">
      <c r="A170" s="52">
        <v>2010</v>
      </c>
      <c r="B170" s="63" t="s">
        <v>563</v>
      </c>
      <c r="F170" s="80">
        <v>20.100000000000001</v>
      </c>
      <c r="G170" s="144">
        <v>3.8697194449999999</v>
      </c>
      <c r="H170" s="63">
        <v>5.5940000000000003</v>
      </c>
      <c r="I170" s="63" t="s">
        <v>129</v>
      </c>
      <c r="J170" s="63" t="s">
        <v>562</v>
      </c>
      <c r="K170" s="63" t="s">
        <v>561</v>
      </c>
      <c r="L170" s="137" t="s">
        <v>358</v>
      </c>
      <c r="P170" s="64">
        <v>40427.433333333334</v>
      </c>
      <c r="R170" s="63" t="s">
        <v>321</v>
      </c>
      <c r="S170" s="35" t="s">
        <v>320</v>
      </c>
    </row>
    <row r="171" spans="1:29" x14ac:dyDescent="0.25">
      <c r="A171" s="52">
        <v>2010</v>
      </c>
      <c r="B171" s="63" t="s">
        <v>563</v>
      </c>
      <c r="F171" s="80">
        <v>20.100000000000001</v>
      </c>
      <c r="G171" s="144">
        <v>3.932244404</v>
      </c>
      <c r="H171" s="63">
        <v>5.7169999999999996</v>
      </c>
      <c r="I171" s="63" t="s">
        <v>129</v>
      </c>
      <c r="J171" s="63" t="s">
        <v>562</v>
      </c>
      <c r="K171" s="63" t="s">
        <v>561</v>
      </c>
      <c r="L171" s="137" t="s">
        <v>358</v>
      </c>
      <c r="P171" s="64">
        <v>40427.433333333334</v>
      </c>
      <c r="R171" s="63" t="s">
        <v>321</v>
      </c>
      <c r="S171" s="35" t="s">
        <v>320</v>
      </c>
    </row>
    <row r="172" spans="1:29" s="90" customFormat="1" x14ac:dyDescent="0.25">
      <c r="A172" s="101">
        <v>2011</v>
      </c>
      <c r="B172" s="87" t="s">
        <v>873</v>
      </c>
      <c r="C172" s="87">
        <v>615</v>
      </c>
      <c r="D172" s="87" t="s">
        <v>874</v>
      </c>
      <c r="E172" s="87"/>
      <c r="F172" s="87">
        <v>22</v>
      </c>
      <c r="G172" s="99">
        <v>4.7759000734753858</v>
      </c>
      <c r="H172" s="87">
        <v>6.4809999999999999</v>
      </c>
      <c r="I172" s="87" t="s">
        <v>129</v>
      </c>
      <c r="J172" s="87" t="s">
        <v>303</v>
      </c>
      <c r="K172" s="87" t="s">
        <v>332</v>
      </c>
      <c r="L172" s="145">
        <v>40767</v>
      </c>
      <c r="M172" s="87"/>
      <c r="N172" s="87" t="s">
        <v>333</v>
      </c>
      <c r="O172" s="87" t="s">
        <v>320</v>
      </c>
      <c r="P172" s="140">
        <v>40768.263194444444</v>
      </c>
      <c r="Q172" s="4" t="s">
        <v>334</v>
      </c>
      <c r="R172" s="90" t="s">
        <v>321</v>
      </c>
      <c r="S172" s="35" t="s">
        <v>320</v>
      </c>
      <c r="T172" s="87"/>
      <c r="U172" s="87" t="s">
        <v>869</v>
      </c>
      <c r="V172" s="87" t="s">
        <v>868</v>
      </c>
      <c r="W172" s="87"/>
      <c r="X172" s="87">
        <v>40.201873999999997</v>
      </c>
      <c r="Y172" s="87">
        <v>-75.785858000000005</v>
      </c>
      <c r="Z172" s="87">
        <v>2.722</v>
      </c>
      <c r="AA172" s="87">
        <v>13</v>
      </c>
      <c r="AB172" s="87"/>
      <c r="AC172" s="87"/>
    </row>
    <row r="173" spans="1:29" s="90" customFormat="1" x14ac:dyDescent="0.25">
      <c r="A173" s="101">
        <v>2011</v>
      </c>
      <c r="B173" s="87" t="s">
        <v>873</v>
      </c>
      <c r="C173" s="87">
        <v>615</v>
      </c>
      <c r="D173" s="87" t="s">
        <v>872</v>
      </c>
      <c r="E173" s="87"/>
      <c r="F173" s="87">
        <v>22</v>
      </c>
      <c r="G173" s="99">
        <v>4.7641734159123388</v>
      </c>
      <c r="H173" s="87">
        <v>6.37</v>
      </c>
      <c r="I173" s="87" t="s">
        <v>129</v>
      </c>
      <c r="J173" s="87" t="s">
        <v>303</v>
      </c>
      <c r="K173" s="87" t="s">
        <v>332</v>
      </c>
      <c r="L173" s="145">
        <v>40767</v>
      </c>
      <c r="M173" s="87"/>
      <c r="N173" s="87" t="s">
        <v>333</v>
      </c>
      <c r="O173" s="87" t="s">
        <v>320</v>
      </c>
      <c r="P173" s="140">
        <v>40768.263194444444</v>
      </c>
      <c r="Q173" s="4" t="s">
        <v>334</v>
      </c>
      <c r="R173" s="90" t="s">
        <v>321</v>
      </c>
      <c r="S173" s="35" t="s">
        <v>320</v>
      </c>
      <c r="T173" s="87"/>
      <c r="U173" s="87" t="s">
        <v>869</v>
      </c>
      <c r="V173" s="87" t="s">
        <v>868</v>
      </c>
      <c r="W173" s="87"/>
      <c r="X173" s="87">
        <v>40.201873999999997</v>
      </c>
      <c r="Y173" s="87">
        <v>-75.785858000000005</v>
      </c>
      <c r="Z173" s="87">
        <v>2.0990000000000002</v>
      </c>
      <c r="AA173" s="87">
        <v>10</v>
      </c>
      <c r="AB173" s="87"/>
      <c r="AC173" s="87"/>
    </row>
    <row r="174" spans="1:29" s="90" customFormat="1" x14ac:dyDescent="0.25">
      <c r="A174" s="101">
        <v>2011</v>
      </c>
      <c r="B174" s="87" t="s">
        <v>871</v>
      </c>
      <c r="C174" s="87">
        <v>615</v>
      </c>
      <c r="D174" s="87"/>
      <c r="E174" s="87"/>
      <c r="F174" s="87">
        <v>26.6</v>
      </c>
      <c r="G174" s="99">
        <v>5.4093040028849622</v>
      </c>
      <c r="H174" s="87">
        <v>7.0679999999999996</v>
      </c>
      <c r="I174" s="87" t="s">
        <v>129</v>
      </c>
      <c r="J174" s="87" t="s">
        <v>303</v>
      </c>
      <c r="K174" s="87" t="s">
        <v>332</v>
      </c>
      <c r="L174" s="141" t="s">
        <v>358</v>
      </c>
      <c r="M174" s="87"/>
      <c r="N174" s="87" t="s">
        <v>333</v>
      </c>
      <c r="O174" s="87" t="s">
        <v>320</v>
      </c>
      <c r="P174" s="140">
        <v>40767.630555555559</v>
      </c>
      <c r="Q174" s="4" t="s">
        <v>376</v>
      </c>
      <c r="R174" s="90" t="s">
        <v>321</v>
      </c>
      <c r="S174" s="35" t="s">
        <v>320</v>
      </c>
      <c r="T174" s="87"/>
      <c r="U174" s="87" t="s">
        <v>869</v>
      </c>
      <c r="V174" s="87" t="s">
        <v>868</v>
      </c>
      <c r="W174" s="87"/>
      <c r="X174" s="87">
        <v>40.201873999999997</v>
      </c>
      <c r="Y174" s="87">
        <v>-75.785858000000005</v>
      </c>
      <c r="Z174" s="87">
        <v>2.7730000000000001</v>
      </c>
      <c r="AA174" s="87">
        <v>15</v>
      </c>
      <c r="AB174" s="87"/>
      <c r="AC174" s="87" t="s">
        <v>867</v>
      </c>
    </row>
    <row r="175" spans="1:29" s="90" customFormat="1" x14ac:dyDescent="0.25">
      <c r="A175" s="101">
        <v>2011</v>
      </c>
      <c r="B175" s="87" t="s">
        <v>870</v>
      </c>
      <c r="C175" s="87">
        <v>615</v>
      </c>
      <c r="D175" s="87"/>
      <c r="E175" s="87"/>
      <c r="F175" s="87">
        <v>26.6</v>
      </c>
      <c r="G175" s="99">
        <v>5.2015604681404417</v>
      </c>
      <c r="H175" s="87">
        <v>7.2110000000000003</v>
      </c>
      <c r="I175" s="87" t="s">
        <v>129</v>
      </c>
      <c r="J175" s="87" t="s">
        <v>303</v>
      </c>
      <c r="K175" s="87" t="s">
        <v>332</v>
      </c>
      <c r="L175" s="141" t="s">
        <v>358</v>
      </c>
      <c r="M175" s="87"/>
      <c r="N175" s="87" t="s">
        <v>333</v>
      </c>
      <c r="O175" s="87" t="s">
        <v>320</v>
      </c>
      <c r="P175" s="140">
        <v>40767.634722222225</v>
      </c>
      <c r="Q175" s="4" t="s">
        <v>376</v>
      </c>
      <c r="R175" s="90" t="s">
        <v>321</v>
      </c>
      <c r="S175" s="35" t="s">
        <v>320</v>
      </c>
      <c r="T175" s="87"/>
      <c r="U175" s="87" t="s">
        <v>869</v>
      </c>
      <c r="V175" s="87" t="s">
        <v>868</v>
      </c>
      <c r="W175" s="87"/>
      <c r="X175" s="87">
        <v>40.201873999999997</v>
      </c>
      <c r="Y175" s="87">
        <v>-75.785858000000005</v>
      </c>
      <c r="Z175" s="87">
        <v>3.0760000000000001</v>
      </c>
      <c r="AA175" s="87">
        <v>16</v>
      </c>
      <c r="AB175" s="87"/>
      <c r="AC175" s="87" t="s">
        <v>867</v>
      </c>
    </row>
    <row r="176" spans="1:29" x14ac:dyDescent="0.25">
      <c r="A176" s="52">
        <v>1995</v>
      </c>
      <c r="B176" s="63" t="s">
        <v>866</v>
      </c>
      <c r="F176" s="80">
        <v>20.555555559999998</v>
      </c>
      <c r="G176" s="144">
        <v>3.85</v>
      </c>
      <c r="H176" s="63">
        <v>5.6</v>
      </c>
      <c r="I176" s="35" t="s">
        <v>129</v>
      </c>
      <c r="J176" s="35" t="s">
        <v>300</v>
      </c>
      <c r="K176" s="63" t="s">
        <v>292</v>
      </c>
      <c r="L176" s="137" t="s">
        <v>358</v>
      </c>
      <c r="P176" s="64">
        <v>34958</v>
      </c>
      <c r="S176" s="35" t="s">
        <v>320</v>
      </c>
    </row>
    <row r="177" spans="1:19" x14ac:dyDescent="0.25">
      <c r="A177" s="52">
        <v>1995</v>
      </c>
      <c r="B177" s="63" t="s">
        <v>865</v>
      </c>
      <c r="F177" s="80">
        <v>20.555555559999998</v>
      </c>
      <c r="G177" s="144">
        <v>3.64</v>
      </c>
      <c r="H177" s="63">
        <v>5.72</v>
      </c>
      <c r="I177" s="38" t="s">
        <v>129</v>
      </c>
      <c r="J177" s="38" t="s">
        <v>300</v>
      </c>
      <c r="K177" s="63" t="s">
        <v>292</v>
      </c>
      <c r="L177" s="137" t="s">
        <v>358</v>
      </c>
      <c r="P177" s="64">
        <v>34958</v>
      </c>
      <c r="S177" s="35" t="s">
        <v>320</v>
      </c>
    </row>
    <row r="178" spans="1:19" x14ac:dyDescent="0.25">
      <c r="A178" s="52">
        <v>1995</v>
      </c>
      <c r="B178" s="63" t="s">
        <v>864</v>
      </c>
      <c r="F178" s="80">
        <v>20.555555559999998</v>
      </c>
      <c r="G178" s="144">
        <v>4.03</v>
      </c>
      <c r="H178" s="63">
        <v>5.78</v>
      </c>
      <c r="I178" s="38" t="s">
        <v>129</v>
      </c>
      <c r="J178" s="38" t="s">
        <v>300</v>
      </c>
      <c r="K178" s="63" t="s">
        <v>292</v>
      </c>
      <c r="L178" s="137" t="s">
        <v>358</v>
      </c>
      <c r="P178" s="64">
        <v>34958</v>
      </c>
      <c r="S178" s="35" t="s">
        <v>320</v>
      </c>
    </row>
    <row r="179" spans="1:19" x14ac:dyDescent="0.25">
      <c r="A179" s="52">
        <v>1995</v>
      </c>
      <c r="B179" s="63" t="s">
        <v>145</v>
      </c>
      <c r="F179" s="80">
        <v>21.5</v>
      </c>
      <c r="G179" s="144">
        <v>3.91</v>
      </c>
      <c r="H179" s="63">
        <v>5.48</v>
      </c>
      <c r="I179" s="38" t="s">
        <v>129</v>
      </c>
      <c r="J179" s="38" t="s">
        <v>300</v>
      </c>
      <c r="K179" s="63" t="s">
        <v>272</v>
      </c>
      <c r="L179" s="137">
        <v>34961</v>
      </c>
      <c r="O179" s="63" t="s">
        <v>320</v>
      </c>
      <c r="P179" s="64">
        <v>34961</v>
      </c>
      <c r="S179" s="35" t="s">
        <v>320</v>
      </c>
    </row>
    <row r="180" spans="1:19" x14ac:dyDescent="0.25">
      <c r="A180" s="52">
        <v>1995</v>
      </c>
      <c r="B180" s="63" t="s">
        <v>863</v>
      </c>
      <c r="F180" s="80">
        <v>22</v>
      </c>
      <c r="G180" s="144">
        <v>4.58</v>
      </c>
      <c r="H180" s="63">
        <v>5.8</v>
      </c>
      <c r="I180" s="38" t="s">
        <v>129</v>
      </c>
      <c r="J180" s="38" t="s">
        <v>300</v>
      </c>
      <c r="K180" s="63" t="s">
        <v>862</v>
      </c>
      <c r="L180" s="137" t="s">
        <v>358</v>
      </c>
      <c r="P180" s="64">
        <v>34962</v>
      </c>
      <c r="S180" s="35" t="s">
        <v>320</v>
      </c>
    </row>
    <row r="181" spans="1:19" x14ac:dyDescent="0.25">
      <c r="A181" s="52">
        <v>1995</v>
      </c>
      <c r="B181" s="63" t="s">
        <v>861</v>
      </c>
      <c r="D181" s="63" t="s">
        <v>860</v>
      </c>
      <c r="F181" s="80">
        <v>24.722222219999999</v>
      </c>
      <c r="G181" s="144">
        <v>4.58</v>
      </c>
      <c r="H181" s="63">
        <v>6.2</v>
      </c>
      <c r="I181" s="38" t="s">
        <v>129</v>
      </c>
      <c r="J181" s="38" t="s">
        <v>300</v>
      </c>
      <c r="K181" s="63" t="s">
        <v>292</v>
      </c>
      <c r="L181" s="137" t="s">
        <v>358</v>
      </c>
      <c r="P181" s="64">
        <v>34963</v>
      </c>
      <c r="S181" s="35" t="s">
        <v>320</v>
      </c>
    </row>
    <row r="182" spans="1:19" x14ac:dyDescent="0.25">
      <c r="A182" s="52">
        <v>1995</v>
      </c>
      <c r="B182" s="63" t="s">
        <v>859</v>
      </c>
      <c r="F182" s="80">
        <v>14.5</v>
      </c>
      <c r="G182" s="144">
        <v>2.25</v>
      </c>
      <c r="H182" s="63">
        <v>4.8</v>
      </c>
      <c r="I182" s="38" t="s">
        <v>129</v>
      </c>
      <c r="J182" s="38" t="s">
        <v>300</v>
      </c>
      <c r="K182" s="63" t="s">
        <v>292</v>
      </c>
      <c r="L182" s="137" t="s">
        <v>358</v>
      </c>
      <c r="P182" s="64">
        <v>34966</v>
      </c>
      <c r="S182" s="35" t="s">
        <v>320</v>
      </c>
    </row>
    <row r="183" spans="1:19" x14ac:dyDescent="0.25">
      <c r="A183" s="52">
        <v>1995</v>
      </c>
      <c r="B183" s="63" t="s">
        <v>858</v>
      </c>
      <c r="F183" s="80">
        <v>19.722222219999999</v>
      </c>
      <c r="G183" s="144">
        <v>3.88</v>
      </c>
      <c r="H183" s="63">
        <v>5.5</v>
      </c>
      <c r="I183" s="38" t="s">
        <v>129</v>
      </c>
      <c r="J183" s="38" t="s">
        <v>300</v>
      </c>
      <c r="K183" s="63" t="s">
        <v>272</v>
      </c>
      <c r="L183" s="137">
        <v>34966</v>
      </c>
      <c r="O183" s="63" t="s">
        <v>320</v>
      </c>
      <c r="P183" s="64">
        <v>34966</v>
      </c>
      <c r="S183" s="35" t="s">
        <v>320</v>
      </c>
    </row>
    <row r="184" spans="1:19" x14ac:dyDescent="0.25">
      <c r="A184" s="52">
        <v>1996</v>
      </c>
      <c r="B184" s="63" t="s">
        <v>857</v>
      </c>
      <c r="F184" s="80">
        <v>18</v>
      </c>
      <c r="G184" s="144">
        <v>3.05</v>
      </c>
      <c r="H184" s="63">
        <v>5.19</v>
      </c>
      <c r="I184" s="63" t="s">
        <v>129</v>
      </c>
      <c r="J184" s="63" t="s">
        <v>300</v>
      </c>
      <c r="K184" s="63" t="s">
        <v>576</v>
      </c>
      <c r="L184" s="137" t="s">
        <v>358</v>
      </c>
      <c r="P184" s="64">
        <v>35365</v>
      </c>
      <c r="S184" s="35" t="s">
        <v>320</v>
      </c>
    </row>
    <row r="185" spans="1:19" x14ac:dyDescent="0.25">
      <c r="A185" s="52">
        <v>1997</v>
      </c>
      <c r="B185" s="63" t="s">
        <v>854</v>
      </c>
      <c r="F185" s="80">
        <v>16</v>
      </c>
      <c r="G185" s="144">
        <v>2.99</v>
      </c>
      <c r="H185" s="63">
        <v>5.08</v>
      </c>
      <c r="I185" s="38" t="s">
        <v>85</v>
      </c>
      <c r="J185" s="38" t="s">
        <v>492</v>
      </c>
      <c r="K185" s="63" t="s">
        <v>504</v>
      </c>
      <c r="L185" s="137" t="s">
        <v>358</v>
      </c>
      <c r="P185" s="64">
        <v>35661</v>
      </c>
      <c r="S185" s="35" t="s">
        <v>320</v>
      </c>
    </row>
    <row r="186" spans="1:19" x14ac:dyDescent="0.25">
      <c r="A186" s="52">
        <v>1997</v>
      </c>
      <c r="B186" s="63" t="s">
        <v>856</v>
      </c>
      <c r="F186" s="80">
        <v>16</v>
      </c>
      <c r="G186" s="144">
        <v>3.29</v>
      </c>
      <c r="H186" s="63">
        <v>5.25</v>
      </c>
      <c r="I186" s="38" t="s">
        <v>85</v>
      </c>
      <c r="J186" s="38" t="s">
        <v>492</v>
      </c>
      <c r="K186" s="63" t="s">
        <v>504</v>
      </c>
      <c r="L186" s="137" t="s">
        <v>358</v>
      </c>
      <c r="P186" s="64">
        <v>35661</v>
      </c>
      <c r="S186" s="35" t="s">
        <v>320</v>
      </c>
    </row>
    <row r="187" spans="1:19" x14ac:dyDescent="0.25">
      <c r="A187" s="52">
        <v>1997</v>
      </c>
      <c r="B187" s="63" t="s">
        <v>855</v>
      </c>
      <c r="F187" s="80">
        <v>18</v>
      </c>
      <c r="G187" s="144">
        <v>3.44</v>
      </c>
      <c r="H187" s="63">
        <v>5.34</v>
      </c>
      <c r="I187" s="38" t="s">
        <v>85</v>
      </c>
      <c r="J187" s="38" t="s">
        <v>492</v>
      </c>
      <c r="K187" s="63" t="s">
        <v>504</v>
      </c>
      <c r="L187" s="137" t="s">
        <v>358</v>
      </c>
      <c r="P187" s="64">
        <v>35661</v>
      </c>
      <c r="S187" s="35" t="s">
        <v>320</v>
      </c>
    </row>
    <row r="188" spans="1:19" x14ac:dyDescent="0.25">
      <c r="A188" s="52">
        <v>1997</v>
      </c>
      <c r="B188" s="63" t="s">
        <v>854</v>
      </c>
      <c r="F188" s="80">
        <v>16</v>
      </c>
      <c r="G188" s="144">
        <v>3.04</v>
      </c>
      <c r="H188" s="63">
        <v>5.4</v>
      </c>
      <c r="I188" s="38" t="s">
        <v>85</v>
      </c>
      <c r="J188" s="38" t="s">
        <v>492</v>
      </c>
      <c r="K188" s="63" t="s">
        <v>504</v>
      </c>
      <c r="L188" s="137" t="s">
        <v>358</v>
      </c>
      <c r="P188" s="64">
        <v>35661</v>
      </c>
      <c r="S188" s="35" t="s">
        <v>320</v>
      </c>
    </row>
    <row r="189" spans="1:19" x14ac:dyDescent="0.25">
      <c r="A189" s="52">
        <v>2008</v>
      </c>
      <c r="B189" s="63" t="s">
        <v>853</v>
      </c>
      <c r="F189" s="80">
        <v>25</v>
      </c>
      <c r="G189" s="144">
        <v>5.7</v>
      </c>
      <c r="H189" s="63">
        <v>7.25</v>
      </c>
      <c r="I189" s="38" t="s">
        <v>85</v>
      </c>
      <c r="J189" s="38" t="s">
        <v>492</v>
      </c>
      <c r="K189" s="63" t="s">
        <v>491</v>
      </c>
      <c r="L189" s="137" t="s">
        <v>358</v>
      </c>
      <c r="P189" s="64">
        <v>39672.478472222225</v>
      </c>
      <c r="S189" s="35" t="s">
        <v>320</v>
      </c>
    </row>
    <row r="190" spans="1:19" x14ac:dyDescent="0.25">
      <c r="A190" s="52">
        <v>2008</v>
      </c>
      <c r="B190" s="63" t="s">
        <v>617</v>
      </c>
      <c r="F190" s="80">
        <v>25</v>
      </c>
      <c r="G190" s="144">
        <v>5.6</v>
      </c>
      <c r="H190" s="63">
        <v>7.2670000000000003</v>
      </c>
      <c r="I190" s="38" t="s">
        <v>85</v>
      </c>
      <c r="J190" s="38" t="s">
        <v>492</v>
      </c>
      <c r="K190" s="63" t="s">
        <v>491</v>
      </c>
      <c r="L190" s="137" t="s">
        <v>358</v>
      </c>
      <c r="P190" s="64">
        <v>39672.484722222223</v>
      </c>
      <c r="S190" s="35" t="s">
        <v>320</v>
      </c>
    </row>
    <row r="191" spans="1:19" x14ac:dyDescent="0.25">
      <c r="A191" s="52">
        <v>2008</v>
      </c>
      <c r="B191" s="63" t="s">
        <v>569</v>
      </c>
      <c r="F191" s="80">
        <v>27.5</v>
      </c>
      <c r="G191" s="144">
        <v>5</v>
      </c>
      <c r="H191" s="63">
        <v>7.1479999999999997</v>
      </c>
      <c r="I191" s="63" t="s">
        <v>129</v>
      </c>
      <c r="J191" s="63" t="s">
        <v>300</v>
      </c>
      <c r="K191" s="63" t="s">
        <v>292</v>
      </c>
      <c r="L191" s="137" t="s">
        <v>358</v>
      </c>
      <c r="P191" s="64">
        <v>39683.636111111111</v>
      </c>
      <c r="S191" s="35" t="s">
        <v>320</v>
      </c>
    </row>
    <row r="192" spans="1:19" x14ac:dyDescent="0.25">
      <c r="A192" s="52">
        <v>2008</v>
      </c>
      <c r="B192" s="63" t="s">
        <v>569</v>
      </c>
      <c r="F192" s="80">
        <v>27.5</v>
      </c>
      <c r="G192" s="144">
        <v>5</v>
      </c>
      <c r="H192" s="63">
        <v>7.4480000000000004</v>
      </c>
      <c r="I192" s="63" t="s">
        <v>129</v>
      </c>
      <c r="J192" s="63" t="s">
        <v>300</v>
      </c>
      <c r="K192" s="63" t="s">
        <v>292</v>
      </c>
      <c r="L192" s="137" t="s">
        <v>358</v>
      </c>
      <c r="P192" s="64">
        <v>39683.636111111111</v>
      </c>
      <c r="S192" s="35" t="s">
        <v>320</v>
      </c>
    </row>
    <row r="193" spans="1:35" x14ac:dyDescent="0.25">
      <c r="A193" s="52">
        <v>2008</v>
      </c>
      <c r="B193" s="63" t="s">
        <v>568</v>
      </c>
      <c r="F193" s="80">
        <v>17.5</v>
      </c>
      <c r="G193" s="144">
        <v>3.2</v>
      </c>
      <c r="H193" s="63">
        <v>4.9539999999999997</v>
      </c>
      <c r="I193" s="105" t="s">
        <v>129</v>
      </c>
      <c r="J193" s="105" t="s">
        <v>300</v>
      </c>
      <c r="K193" s="63" t="s">
        <v>292</v>
      </c>
      <c r="L193" s="137" t="s">
        <v>358</v>
      </c>
      <c r="P193" s="64">
        <v>39684.298611111109</v>
      </c>
      <c r="S193" s="35" t="s">
        <v>320</v>
      </c>
    </row>
    <row r="194" spans="1:35" s="87" customFormat="1" x14ac:dyDescent="0.25">
      <c r="A194" s="39">
        <v>2008</v>
      </c>
      <c r="B194" s="90" t="s">
        <v>568</v>
      </c>
      <c r="C194" s="90"/>
      <c r="D194" s="90"/>
      <c r="E194" s="90"/>
      <c r="F194" s="93">
        <v>17.5</v>
      </c>
      <c r="G194" s="142">
        <v>3.3</v>
      </c>
      <c r="H194" s="90">
        <v>5.0389999999999997</v>
      </c>
      <c r="I194" s="90" t="s">
        <v>129</v>
      </c>
      <c r="J194" s="90" t="s">
        <v>300</v>
      </c>
      <c r="K194" s="90" t="s">
        <v>292</v>
      </c>
      <c r="L194" s="141" t="s">
        <v>358</v>
      </c>
      <c r="M194" s="90"/>
      <c r="N194" s="90"/>
      <c r="O194" s="90"/>
      <c r="P194" s="140">
        <v>39684.298611111109</v>
      </c>
      <c r="Q194" s="143"/>
      <c r="R194" s="90"/>
      <c r="S194" s="35" t="s">
        <v>320</v>
      </c>
      <c r="T194" s="90"/>
      <c r="U194" s="90"/>
      <c r="V194" s="90"/>
      <c r="W194" s="90"/>
      <c r="X194" s="90"/>
      <c r="Y194" s="90"/>
      <c r="Z194" s="90"/>
      <c r="AA194" s="90"/>
      <c r="AB194" s="90"/>
      <c r="AC194" s="139"/>
      <c r="AD194" s="99"/>
      <c r="AG194" s="104"/>
      <c r="AH194" s="103"/>
      <c r="AI194" s="103"/>
    </row>
    <row r="195" spans="1:35" s="87" customFormat="1" x14ac:dyDescent="0.25">
      <c r="A195" s="39">
        <v>2008</v>
      </c>
      <c r="B195" s="90" t="s">
        <v>570</v>
      </c>
      <c r="C195" s="90"/>
      <c r="D195" s="90"/>
      <c r="E195" s="90"/>
      <c r="F195" s="93">
        <v>21.5</v>
      </c>
      <c r="G195" s="142">
        <v>3.8</v>
      </c>
      <c r="H195" s="90">
        <v>5.5</v>
      </c>
      <c r="I195" s="90" t="s">
        <v>129</v>
      </c>
      <c r="J195" s="90" t="s">
        <v>300</v>
      </c>
      <c r="K195" s="90" t="s">
        <v>292</v>
      </c>
      <c r="L195" s="141" t="s">
        <v>358</v>
      </c>
      <c r="M195" s="90"/>
      <c r="N195" s="90"/>
      <c r="O195" s="90"/>
      <c r="P195" s="140">
        <v>39700.856944444444</v>
      </c>
      <c r="Q195" s="143"/>
      <c r="R195" s="90"/>
      <c r="S195" s="35" t="s">
        <v>320</v>
      </c>
      <c r="T195" s="90"/>
      <c r="U195" s="90"/>
      <c r="V195" s="90"/>
      <c r="W195" s="90"/>
      <c r="X195" s="90"/>
      <c r="Y195" s="90"/>
      <c r="Z195" s="90"/>
      <c r="AA195" s="90"/>
      <c r="AB195" s="90"/>
      <c r="AC195" s="139"/>
      <c r="AD195" s="99"/>
      <c r="AG195" s="104"/>
      <c r="AH195" s="103"/>
      <c r="AI195" s="103"/>
    </row>
    <row r="196" spans="1:35" s="87" customFormat="1" x14ac:dyDescent="0.25">
      <c r="A196" s="39">
        <v>2008</v>
      </c>
      <c r="B196" s="90" t="s">
        <v>570</v>
      </c>
      <c r="C196" s="90"/>
      <c r="D196" s="90"/>
      <c r="E196" s="90"/>
      <c r="F196" s="93">
        <v>21.5</v>
      </c>
      <c r="G196" s="142">
        <v>4</v>
      </c>
      <c r="H196" s="90">
        <v>5.9</v>
      </c>
      <c r="I196" s="90" t="s">
        <v>129</v>
      </c>
      <c r="J196" s="90" t="s">
        <v>300</v>
      </c>
      <c r="K196" s="90" t="s">
        <v>292</v>
      </c>
      <c r="L196" s="141" t="s">
        <v>358</v>
      </c>
      <c r="M196" s="90"/>
      <c r="N196" s="90"/>
      <c r="O196" s="90"/>
      <c r="P196" s="140">
        <v>39700.856944444444</v>
      </c>
      <c r="Q196" s="92"/>
      <c r="R196" s="90"/>
      <c r="S196" s="35" t="s">
        <v>320</v>
      </c>
      <c r="T196" s="90"/>
      <c r="U196" s="90"/>
      <c r="V196" s="90"/>
      <c r="W196" s="90"/>
      <c r="X196" s="90"/>
      <c r="Y196" s="90"/>
      <c r="Z196" s="90"/>
      <c r="AA196" s="90"/>
      <c r="AB196" s="90"/>
      <c r="AC196" s="139"/>
      <c r="AD196" s="99"/>
      <c r="AG196" s="104"/>
      <c r="AH196" s="103"/>
      <c r="AI196" s="103"/>
    </row>
    <row r="197" spans="1:35" s="87" customFormat="1" x14ac:dyDescent="0.25">
      <c r="A197" s="39">
        <v>2009</v>
      </c>
      <c r="B197" s="90" t="s">
        <v>852</v>
      </c>
      <c r="C197" s="90"/>
      <c r="D197" s="90" t="s">
        <v>851</v>
      </c>
      <c r="E197" s="90"/>
      <c r="F197" s="93">
        <v>24</v>
      </c>
      <c r="G197" s="142">
        <v>6</v>
      </c>
      <c r="H197" s="90">
        <v>7.673</v>
      </c>
      <c r="I197" s="90" t="s">
        <v>129</v>
      </c>
      <c r="J197" s="90" t="s">
        <v>300</v>
      </c>
      <c r="K197" s="90" t="s">
        <v>284</v>
      </c>
      <c r="L197" s="141">
        <v>40071.640972222223</v>
      </c>
      <c r="M197" s="90"/>
      <c r="N197" s="90"/>
      <c r="O197" s="90" t="s">
        <v>320</v>
      </c>
      <c r="P197" s="140">
        <v>40071.640972222223</v>
      </c>
      <c r="Q197" s="92"/>
      <c r="R197" s="90"/>
      <c r="S197" s="35" t="s">
        <v>320</v>
      </c>
      <c r="T197" s="90"/>
      <c r="U197" s="90"/>
      <c r="V197" s="90"/>
      <c r="W197" s="90"/>
      <c r="X197" s="90"/>
      <c r="Y197" s="90"/>
      <c r="Z197" s="90"/>
      <c r="AA197" s="90"/>
      <c r="AB197" s="90"/>
      <c r="AC197" s="139"/>
      <c r="AD197" s="99"/>
      <c r="AG197" s="104"/>
      <c r="AH197" s="103"/>
      <c r="AI197" s="103"/>
    </row>
    <row r="200" spans="1:35" x14ac:dyDescent="0.25">
      <c r="G200" s="71" t="s">
        <v>327</v>
      </c>
      <c r="H200" s="69"/>
      <c r="I200" s="69"/>
      <c r="J200" s="69"/>
      <c r="K200" s="68"/>
      <c r="L200" s="138"/>
      <c r="M200" s="71" t="s">
        <v>328</v>
      </c>
      <c r="N200" s="69"/>
      <c r="O200" s="68"/>
    </row>
    <row r="274" spans="5:14" ht="18" x14ac:dyDescent="0.25">
      <c r="E274" s="63">
        <v>14</v>
      </c>
      <c r="F274" s="63">
        <v>2.4</v>
      </c>
      <c r="G274" s="66" t="s">
        <v>850</v>
      </c>
      <c r="L274" s="63">
        <v>2</v>
      </c>
      <c r="M274" s="63">
        <f>L274*0.7024+3.0682</f>
        <v>4.4729999999999999</v>
      </c>
      <c r="N274" s="66" t="s">
        <v>849</v>
      </c>
    </row>
    <row r="275" spans="5:14" ht="18" x14ac:dyDescent="0.25">
      <c r="E275" s="63">
        <v>28</v>
      </c>
      <c r="F275" s="63">
        <v>5.8</v>
      </c>
      <c r="G275" s="66" t="s">
        <v>850</v>
      </c>
      <c r="L275" s="63">
        <v>7</v>
      </c>
      <c r="M275" s="63">
        <f>L275*0.7204+3.0682</f>
        <v>8.1110000000000007</v>
      </c>
      <c r="N275" s="66" t="s">
        <v>849</v>
      </c>
    </row>
  </sheetData>
  <pageMargins left="0.75" right="0.75" top="0.77" bottom="1" header="1.02" footer="0.5"/>
  <pageSetup orientation="portrait" horizontalDpi="4294967292" vertic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abSelected="1" topLeftCell="A33" zoomScaleNormal="100" workbookViewId="0">
      <selection activeCell="Q60" sqref="Q60"/>
    </sheetView>
  </sheetViews>
  <sheetFormatPr defaultRowHeight="12.75" x14ac:dyDescent="0.2"/>
  <cols>
    <col min="1" max="1" width="6.42578125" customWidth="1"/>
    <col min="2" max="2" width="5.5703125" customWidth="1"/>
    <col min="3" max="3" width="6" customWidth="1"/>
    <col min="4" max="4" width="5.140625" customWidth="1"/>
    <col min="5" max="5" width="3.42578125" customWidth="1"/>
    <col min="6" max="7" width="6" customWidth="1"/>
    <col min="8" max="8" width="4.85546875" customWidth="1"/>
    <col min="9" max="9" width="4.7109375" customWidth="1"/>
    <col min="10" max="10" width="8.140625" customWidth="1"/>
    <col min="11" max="11" width="14.85546875" customWidth="1"/>
    <col min="12" max="12" width="9.85546875" style="175" customWidth="1"/>
    <col min="13" max="13" width="4.42578125" customWidth="1"/>
    <col min="14" max="14" width="24.85546875" customWidth="1"/>
    <col min="16" max="16" width="11.28515625" style="175" bestFit="1" customWidth="1"/>
    <col min="19" max="19" width="13.85546875" customWidth="1"/>
    <col min="20" max="20" width="7.42578125" customWidth="1"/>
  </cols>
  <sheetData>
    <row r="1" spans="1:20" ht="12.9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1560</v>
      </c>
      <c r="H1" s="1" t="s">
        <v>138</v>
      </c>
      <c r="I1" s="1" t="s">
        <v>6</v>
      </c>
      <c r="J1" s="1" t="s">
        <v>7</v>
      </c>
      <c r="K1" s="1" t="s">
        <v>8</v>
      </c>
      <c r="L1" s="183" t="s">
        <v>9</v>
      </c>
      <c r="M1" s="1" t="s">
        <v>10</v>
      </c>
      <c r="N1" s="1" t="s">
        <v>11</v>
      </c>
      <c r="O1" s="1" t="s">
        <v>12</v>
      </c>
      <c r="P1" s="183" t="s">
        <v>13</v>
      </c>
      <c r="Q1" s="1" t="s">
        <v>14</v>
      </c>
      <c r="R1" s="1" t="s">
        <v>15</v>
      </c>
      <c r="S1" s="5" t="s">
        <v>329</v>
      </c>
      <c r="T1" s="5" t="s">
        <v>1482</v>
      </c>
    </row>
    <row r="2" spans="1:20" ht="12.95" customHeight="1" x14ac:dyDescent="0.2">
      <c r="A2" s="2">
        <v>1964</v>
      </c>
      <c r="B2" s="2">
        <v>112</v>
      </c>
      <c r="C2" s="2">
        <v>617</v>
      </c>
      <c r="D2" s="2">
        <v>27</v>
      </c>
      <c r="E2" s="75" t="s">
        <v>16</v>
      </c>
      <c r="F2" s="2">
        <v>25.2</v>
      </c>
      <c r="G2" s="2">
        <v>56.4</v>
      </c>
      <c r="H2" s="2">
        <v>6.1</v>
      </c>
      <c r="I2" s="75" t="s">
        <v>550</v>
      </c>
      <c r="J2" s="75" t="s">
        <v>1051</v>
      </c>
      <c r="K2" s="75" t="s">
        <v>1050</v>
      </c>
      <c r="L2" s="181">
        <v>23928</v>
      </c>
      <c r="M2" s="2">
        <v>2</v>
      </c>
      <c r="N2" s="75" t="s">
        <v>1561</v>
      </c>
      <c r="O2" s="75" t="s">
        <v>21</v>
      </c>
      <c r="P2" s="181">
        <v>23928</v>
      </c>
      <c r="Q2" s="75" t="s">
        <v>1562</v>
      </c>
      <c r="R2" s="75" t="s">
        <v>26</v>
      </c>
      <c r="S2" s="74" t="s">
        <v>325</v>
      </c>
    </row>
    <row r="3" spans="1:20" ht="12.95" customHeight="1" x14ac:dyDescent="0.2">
      <c r="A3" s="2">
        <v>1964</v>
      </c>
      <c r="B3" s="2">
        <v>116</v>
      </c>
      <c r="C3" s="2">
        <v>617</v>
      </c>
      <c r="D3" s="2">
        <v>28</v>
      </c>
      <c r="E3" s="75" t="s">
        <v>16</v>
      </c>
      <c r="F3" s="2">
        <v>25.3</v>
      </c>
      <c r="G3" s="2">
        <v>56.1</v>
      </c>
      <c r="H3" s="2">
        <v>5.9</v>
      </c>
      <c r="I3" s="75" t="s">
        <v>550</v>
      </c>
      <c r="J3" s="75" t="s">
        <v>1051</v>
      </c>
      <c r="K3" s="75" t="s">
        <v>1050</v>
      </c>
      <c r="L3" s="181">
        <v>23928</v>
      </c>
      <c r="M3" s="2">
        <v>2</v>
      </c>
      <c r="N3" s="75" t="s">
        <v>1563</v>
      </c>
      <c r="O3" s="75" t="s">
        <v>21</v>
      </c>
      <c r="P3" s="181">
        <v>23928</v>
      </c>
      <c r="Q3" s="75" t="s">
        <v>1562</v>
      </c>
      <c r="R3" s="75" t="s">
        <v>26</v>
      </c>
      <c r="S3" s="74" t="s">
        <v>325</v>
      </c>
    </row>
    <row r="4" spans="1:20" ht="12.95" customHeight="1" x14ac:dyDescent="0.2">
      <c r="A4" s="2">
        <v>1964</v>
      </c>
      <c r="B4" s="2">
        <v>123</v>
      </c>
      <c r="C4" s="2">
        <v>617</v>
      </c>
      <c r="D4" s="2">
        <v>10</v>
      </c>
      <c r="E4" s="75" t="s">
        <v>16</v>
      </c>
      <c r="F4" s="2">
        <v>27</v>
      </c>
      <c r="G4" s="2">
        <v>61.6</v>
      </c>
      <c r="H4" s="2">
        <v>6.5</v>
      </c>
      <c r="I4" s="75" t="s">
        <v>550</v>
      </c>
      <c r="J4" s="75" t="s">
        <v>1033</v>
      </c>
      <c r="K4" s="75" t="s">
        <v>1032</v>
      </c>
      <c r="L4" s="181">
        <v>23549</v>
      </c>
      <c r="M4" s="2">
        <v>2</v>
      </c>
      <c r="N4" s="75" t="s">
        <v>1564</v>
      </c>
      <c r="O4" s="75" t="s">
        <v>21</v>
      </c>
      <c r="P4" s="181">
        <v>23549</v>
      </c>
      <c r="Q4" s="75" t="s">
        <v>1565</v>
      </c>
      <c r="R4" s="75" t="s">
        <v>26</v>
      </c>
      <c r="S4" s="74" t="s">
        <v>325</v>
      </c>
    </row>
    <row r="5" spans="1:20" ht="12.95" customHeight="1" x14ac:dyDescent="0.2">
      <c r="A5" s="2">
        <v>1964</v>
      </c>
      <c r="B5" s="2">
        <v>124</v>
      </c>
      <c r="C5" s="2">
        <v>617</v>
      </c>
      <c r="D5" s="2">
        <v>11</v>
      </c>
      <c r="E5" s="75" t="s">
        <v>16</v>
      </c>
      <c r="F5" s="2">
        <v>27</v>
      </c>
      <c r="G5" s="2">
        <v>63.4</v>
      </c>
      <c r="H5" s="2">
        <v>6.4</v>
      </c>
      <c r="I5" s="75" t="s">
        <v>550</v>
      </c>
      <c r="J5" s="75" t="s">
        <v>1033</v>
      </c>
      <c r="K5" s="75" t="s">
        <v>1032</v>
      </c>
      <c r="L5" s="181">
        <v>23549</v>
      </c>
      <c r="M5" s="2">
        <v>2</v>
      </c>
      <c r="N5" s="75" t="s">
        <v>1566</v>
      </c>
      <c r="O5" s="75" t="s">
        <v>21</v>
      </c>
      <c r="P5" s="181">
        <v>23549</v>
      </c>
      <c r="Q5" s="75" t="s">
        <v>22</v>
      </c>
      <c r="R5" s="75" t="s">
        <v>26</v>
      </c>
      <c r="S5" s="74" t="s">
        <v>325</v>
      </c>
    </row>
    <row r="6" spans="1:20" ht="12.95" customHeight="1" x14ac:dyDescent="0.2">
      <c r="A6" s="2">
        <v>1964</v>
      </c>
      <c r="B6" s="2">
        <v>125</v>
      </c>
      <c r="C6" s="2">
        <v>617</v>
      </c>
      <c r="D6" s="2">
        <v>12</v>
      </c>
      <c r="E6" s="75" t="s">
        <v>16</v>
      </c>
      <c r="F6" s="2">
        <v>27</v>
      </c>
      <c r="G6" s="2">
        <v>64.7</v>
      </c>
      <c r="H6" s="2">
        <v>6.3</v>
      </c>
      <c r="I6" s="75" t="s">
        <v>550</v>
      </c>
      <c r="J6" s="75" t="s">
        <v>1033</v>
      </c>
      <c r="K6" s="75" t="s">
        <v>1032</v>
      </c>
      <c r="L6" s="181">
        <v>23549</v>
      </c>
      <c r="M6" s="2">
        <v>2</v>
      </c>
      <c r="N6" s="75" t="s">
        <v>1566</v>
      </c>
      <c r="O6" s="75" t="s">
        <v>21</v>
      </c>
      <c r="P6" s="181">
        <v>23549</v>
      </c>
      <c r="Q6" s="75" t="s">
        <v>22</v>
      </c>
      <c r="R6" s="75" t="s">
        <v>26</v>
      </c>
      <c r="S6" s="74" t="s">
        <v>325</v>
      </c>
    </row>
    <row r="7" spans="1:20" ht="12.95" customHeight="1" x14ac:dyDescent="0.2">
      <c r="A7" s="2">
        <v>1970</v>
      </c>
      <c r="B7" s="2">
        <v>147</v>
      </c>
      <c r="C7" s="2">
        <v>617</v>
      </c>
      <c r="D7" s="2">
        <v>14</v>
      </c>
      <c r="E7" s="75" t="s">
        <v>16</v>
      </c>
      <c r="F7" s="2">
        <v>25.5</v>
      </c>
      <c r="G7" s="2">
        <v>62.9</v>
      </c>
      <c r="H7" s="2">
        <v>6.3</v>
      </c>
      <c r="I7" s="75" t="s">
        <v>550</v>
      </c>
      <c r="J7" s="75" t="s">
        <v>1033</v>
      </c>
      <c r="K7" s="75" t="s">
        <v>1567</v>
      </c>
      <c r="L7" s="181">
        <v>23550</v>
      </c>
      <c r="M7" s="2">
        <v>4</v>
      </c>
      <c r="N7" s="75" t="s">
        <v>746</v>
      </c>
      <c r="O7" s="75" t="s">
        <v>21</v>
      </c>
      <c r="P7" s="181">
        <v>23550</v>
      </c>
      <c r="Q7" s="75" t="s">
        <v>1568</v>
      </c>
      <c r="R7" s="75" t="s">
        <v>1005</v>
      </c>
      <c r="S7" s="74" t="s">
        <v>325</v>
      </c>
    </row>
    <row r="8" spans="1:20" ht="12.95" customHeight="1" x14ac:dyDescent="0.2">
      <c r="A8" s="2">
        <v>1970</v>
      </c>
      <c r="B8" s="2">
        <v>148</v>
      </c>
      <c r="C8" s="2">
        <v>617</v>
      </c>
      <c r="D8" s="2">
        <v>15</v>
      </c>
      <c r="E8" s="75" t="s">
        <v>16</v>
      </c>
      <c r="F8" s="2">
        <v>25.5</v>
      </c>
      <c r="G8" s="2">
        <v>66.7</v>
      </c>
      <c r="H8" s="2">
        <v>6.3</v>
      </c>
      <c r="I8" s="75" t="s">
        <v>550</v>
      </c>
      <c r="J8" s="75" t="s">
        <v>1033</v>
      </c>
      <c r="K8" s="75" t="s">
        <v>1567</v>
      </c>
      <c r="L8" s="181">
        <v>23550</v>
      </c>
      <c r="M8" s="2">
        <v>4</v>
      </c>
      <c r="N8" s="75" t="s">
        <v>746</v>
      </c>
      <c r="O8" s="75" t="s">
        <v>21</v>
      </c>
      <c r="P8" s="181">
        <v>23550</v>
      </c>
      <c r="Q8" s="75" t="s">
        <v>1569</v>
      </c>
      <c r="R8" s="75" t="s">
        <v>1005</v>
      </c>
      <c r="S8" s="74" t="s">
        <v>325</v>
      </c>
    </row>
    <row r="9" spans="1:20" ht="12.95" customHeight="1" x14ac:dyDescent="0.2">
      <c r="A9" s="2">
        <v>1964</v>
      </c>
      <c r="B9" s="2">
        <v>859</v>
      </c>
      <c r="C9" s="2">
        <v>617</v>
      </c>
      <c r="D9" s="2">
        <v>26</v>
      </c>
      <c r="E9" s="75" t="s">
        <v>16</v>
      </c>
      <c r="F9" s="2">
        <v>17.2</v>
      </c>
      <c r="G9" s="2">
        <v>38.4</v>
      </c>
      <c r="H9" s="2">
        <v>4</v>
      </c>
      <c r="I9" s="75" t="s">
        <v>550</v>
      </c>
      <c r="J9" s="75" t="s">
        <v>1033</v>
      </c>
      <c r="K9" s="75" t="s">
        <v>1032</v>
      </c>
      <c r="L9" s="181">
        <v>24101</v>
      </c>
      <c r="M9" s="2">
        <v>1</v>
      </c>
      <c r="N9" s="75" t="s">
        <v>531</v>
      </c>
      <c r="O9" s="75" t="s">
        <v>815</v>
      </c>
      <c r="P9" s="181">
        <v>24101</v>
      </c>
      <c r="Q9" s="75" t="s">
        <v>16</v>
      </c>
      <c r="R9" s="75" t="s">
        <v>1570</v>
      </c>
      <c r="S9" s="74" t="s">
        <v>325</v>
      </c>
    </row>
    <row r="10" spans="1:20" ht="12.95" customHeight="1" x14ac:dyDescent="0.2">
      <c r="A10" s="2">
        <v>1964</v>
      </c>
      <c r="B10" s="2">
        <v>541</v>
      </c>
      <c r="C10" s="2">
        <v>617</v>
      </c>
      <c r="D10" s="2">
        <v>31</v>
      </c>
      <c r="E10" s="75" t="s">
        <v>16</v>
      </c>
      <c r="F10" s="2">
        <v>21</v>
      </c>
      <c r="G10" s="2">
        <v>43.5</v>
      </c>
      <c r="H10" s="2">
        <v>4.8</v>
      </c>
      <c r="I10" s="75" t="s">
        <v>550</v>
      </c>
      <c r="J10" s="75" t="s">
        <v>1033</v>
      </c>
      <c r="K10" s="75" t="s">
        <v>1571</v>
      </c>
      <c r="L10" s="181">
        <v>25901</v>
      </c>
      <c r="M10" s="2">
        <v>0</v>
      </c>
      <c r="N10" s="75" t="s">
        <v>1572</v>
      </c>
      <c r="O10" s="75" t="s">
        <v>21</v>
      </c>
      <c r="P10" s="181">
        <v>25901</v>
      </c>
      <c r="Q10" s="75" t="s">
        <v>1573</v>
      </c>
      <c r="R10" s="75" t="s">
        <v>26</v>
      </c>
      <c r="S10" s="74" t="s">
        <v>325</v>
      </c>
    </row>
    <row r="11" spans="1:20" ht="12.95" customHeight="1" x14ac:dyDescent="0.2">
      <c r="A11" s="2">
        <v>1964</v>
      </c>
      <c r="B11" s="2">
        <v>542</v>
      </c>
      <c r="C11" s="2">
        <v>617</v>
      </c>
      <c r="D11" s="2">
        <v>32</v>
      </c>
      <c r="E11" s="75" t="s">
        <v>16</v>
      </c>
      <c r="F11" s="2">
        <v>21</v>
      </c>
      <c r="G11" s="2">
        <v>44</v>
      </c>
      <c r="H11" s="2">
        <v>5.2</v>
      </c>
      <c r="I11" s="75" t="s">
        <v>550</v>
      </c>
      <c r="J11" s="75" t="s">
        <v>1033</v>
      </c>
      <c r="K11" s="75" t="s">
        <v>1571</v>
      </c>
      <c r="L11" s="181">
        <v>25901</v>
      </c>
      <c r="M11" s="2">
        <v>0</v>
      </c>
      <c r="N11" s="75" t="s">
        <v>1573</v>
      </c>
      <c r="O11" s="75" t="s">
        <v>21</v>
      </c>
      <c r="P11" s="181">
        <v>25901</v>
      </c>
      <c r="Q11" s="75" t="s">
        <v>22</v>
      </c>
      <c r="R11" s="75" t="s">
        <v>26</v>
      </c>
      <c r="S11" s="74" t="s">
        <v>325</v>
      </c>
    </row>
    <row r="12" spans="1:20" ht="12.95" customHeight="1" x14ac:dyDescent="0.2">
      <c r="A12" s="2">
        <v>1964</v>
      </c>
      <c r="B12" s="2">
        <v>543</v>
      </c>
      <c r="C12" s="2">
        <v>617</v>
      </c>
      <c r="D12" s="2">
        <v>33</v>
      </c>
      <c r="E12" s="75" t="s">
        <v>16</v>
      </c>
      <c r="F12" s="2">
        <v>21</v>
      </c>
      <c r="G12" s="2">
        <v>44.5</v>
      </c>
      <c r="H12" s="2">
        <v>5</v>
      </c>
      <c r="I12" s="75" t="s">
        <v>550</v>
      </c>
      <c r="J12" s="75" t="s">
        <v>1033</v>
      </c>
      <c r="K12" s="75" t="s">
        <v>1571</v>
      </c>
      <c r="L12" s="181">
        <v>25901</v>
      </c>
      <c r="M12" s="2">
        <v>0</v>
      </c>
      <c r="N12" s="75" t="s">
        <v>1573</v>
      </c>
      <c r="O12" s="75" t="s">
        <v>21</v>
      </c>
      <c r="P12" s="181">
        <v>25901</v>
      </c>
      <c r="Q12" s="75" t="s">
        <v>22</v>
      </c>
      <c r="R12" s="75" t="s">
        <v>26</v>
      </c>
      <c r="S12" s="74" t="s">
        <v>325</v>
      </c>
    </row>
    <row r="13" spans="1:20" ht="12.95" customHeight="1" x14ac:dyDescent="0.2">
      <c r="A13" s="2">
        <v>1964</v>
      </c>
      <c r="B13" s="2">
        <v>691</v>
      </c>
      <c r="C13" s="2">
        <v>617</v>
      </c>
      <c r="D13" s="2">
        <v>34</v>
      </c>
      <c r="E13" s="75" t="s">
        <v>16</v>
      </c>
      <c r="F13" s="2">
        <v>16.5</v>
      </c>
      <c r="G13" s="2">
        <v>33.1</v>
      </c>
      <c r="H13" s="2"/>
      <c r="I13" s="75" t="s">
        <v>550</v>
      </c>
      <c r="J13" s="75" t="s">
        <v>1033</v>
      </c>
      <c r="K13" s="75" t="s">
        <v>1574</v>
      </c>
      <c r="L13" s="181">
        <v>25930</v>
      </c>
      <c r="M13" s="2">
        <v>0</v>
      </c>
      <c r="N13" s="75" t="s">
        <v>805</v>
      </c>
      <c r="O13" s="75" t="s">
        <v>132</v>
      </c>
      <c r="P13" s="181">
        <v>25930</v>
      </c>
      <c r="Q13" s="75" t="s">
        <v>1575</v>
      </c>
      <c r="R13" s="75" t="s">
        <v>16</v>
      </c>
      <c r="S13" s="74" t="s">
        <v>325</v>
      </c>
    </row>
    <row r="14" spans="1:20" ht="12.95" customHeight="1" x14ac:dyDescent="0.2">
      <c r="A14" s="2">
        <v>1964</v>
      </c>
      <c r="B14" s="2">
        <v>692</v>
      </c>
      <c r="C14" s="2">
        <v>617</v>
      </c>
      <c r="D14" s="2">
        <v>35</v>
      </c>
      <c r="E14" s="75" t="s">
        <v>16</v>
      </c>
      <c r="F14" s="2">
        <v>16.3</v>
      </c>
      <c r="G14" s="2">
        <v>31</v>
      </c>
      <c r="H14" s="2"/>
      <c r="I14" s="75" t="s">
        <v>550</v>
      </c>
      <c r="J14" s="75" t="s">
        <v>1033</v>
      </c>
      <c r="K14" s="75" t="s">
        <v>1045</v>
      </c>
      <c r="L14" s="181">
        <v>25930</v>
      </c>
      <c r="M14" s="2">
        <v>0</v>
      </c>
      <c r="N14" s="75" t="s">
        <v>805</v>
      </c>
      <c r="O14" s="75" t="s">
        <v>132</v>
      </c>
      <c r="P14" s="181">
        <v>25930</v>
      </c>
      <c r="Q14" s="75" t="s">
        <v>325</v>
      </c>
      <c r="R14" s="75" t="s">
        <v>16</v>
      </c>
      <c r="S14" s="182" t="s">
        <v>325</v>
      </c>
    </row>
    <row r="15" spans="1:20" ht="12.95" customHeight="1" x14ac:dyDescent="0.2">
      <c r="A15" s="2">
        <v>1964</v>
      </c>
      <c r="B15" s="2">
        <v>96</v>
      </c>
      <c r="C15" s="2">
        <v>617</v>
      </c>
      <c r="D15" s="2">
        <v>37</v>
      </c>
      <c r="E15" s="75" t="s">
        <v>16</v>
      </c>
      <c r="F15" s="2">
        <v>19.3</v>
      </c>
      <c r="G15" s="2">
        <v>36.4</v>
      </c>
      <c r="H15" s="2"/>
      <c r="I15" s="75" t="s">
        <v>550</v>
      </c>
      <c r="J15" s="75" t="s">
        <v>1033</v>
      </c>
      <c r="K15" s="75" t="s">
        <v>1574</v>
      </c>
      <c r="L15" s="181">
        <v>25956</v>
      </c>
      <c r="M15" s="2">
        <v>0</v>
      </c>
      <c r="N15" s="75" t="s">
        <v>805</v>
      </c>
      <c r="O15" s="75" t="s">
        <v>132</v>
      </c>
      <c r="P15" s="181">
        <v>25956</v>
      </c>
      <c r="Q15" s="75" t="s">
        <v>16</v>
      </c>
      <c r="R15" s="75" t="s">
        <v>16</v>
      </c>
      <c r="S15" s="182" t="s">
        <v>325</v>
      </c>
    </row>
    <row r="16" spans="1:20" ht="12.95" customHeight="1" x14ac:dyDescent="0.2">
      <c r="A16" s="2">
        <v>1964</v>
      </c>
      <c r="B16" s="2">
        <v>97</v>
      </c>
      <c r="C16" s="2">
        <v>617</v>
      </c>
      <c r="D16" s="2">
        <v>38</v>
      </c>
      <c r="E16" s="75" t="s">
        <v>16</v>
      </c>
      <c r="F16" s="2">
        <v>18.7</v>
      </c>
      <c r="G16" s="2">
        <v>38.1</v>
      </c>
      <c r="H16" s="2"/>
      <c r="I16" s="75" t="s">
        <v>550</v>
      </c>
      <c r="J16" s="75" t="s">
        <v>1033</v>
      </c>
      <c r="K16" s="75" t="s">
        <v>1574</v>
      </c>
      <c r="L16" s="181">
        <v>25956</v>
      </c>
      <c r="M16" s="2">
        <v>0</v>
      </c>
      <c r="N16" s="75" t="s">
        <v>805</v>
      </c>
      <c r="O16" s="75" t="s">
        <v>132</v>
      </c>
      <c r="P16" s="181">
        <v>25956</v>
      </c>
      <c r="Q16" s="75" t="s">
        <v>16</v>
      </c>
      <c r="R16" s="75" t="s">
        <v>16</v>
      </c>
      <c r="S16" s="182" t="s">
        <v>325</v>
      </c>
    </row>
    <row r="17" spans="1:20" ht="12.95" customHeight="1" x14ac:dyDescent="0.2">
      <c r="A17" s="2">
        <v>1971</v>
      </c>
      <c r="B17" s="2">
        <v>524</v>
      </c>
      <c r="C17" s="2">
        <v>617</v>
      </c>
      <c r="D17" s="2">
        <v>29</v>
      </c>
      <c r="E17" s="75" t="s">
        <v>16</v>
      </c>
      <c r="F17" s="2">
        <v>26</v>
      </c>
      <c r="G17" s="2">
        <v>54.6</v>
      </c>
      <c r="H17" s="2">
        <v>6.1</v>
      </c>
      <c r="I17" s="75" t="s">
        <v>550</v>
      </c>
      <c r="J17" s="75" t="s">
        <v>1057</v>
      </c>
      <c r="K17" s="75" t="s">
        <v>1431</v>
      </c>
      <c r="L17" s="181">
        <v>25850</v>
      </c>
      <c r="M17" s="2">
        <v>0</v>
      </c>
      <c r="N17" s="75" t="s">
        <v>1054</v>
      </c>
      <c r="O17" s="75" t="s">
        <v>21</v>
      </c>
      <c r="P17" s="181">
        <v>25850</v>
      </c>
      <c r="Q17" s="75" t="s">
        <v>1576</v>
      </c>
      <c r="R17" s="75" t="s">
        <v>26</v>
      </c>
      <c r="S17" s="182" t="s">
        <v>325</v>
      </c>
    </row>
    <row r="18" spans="1:20" ht="12.95" customHeight="1" x14ac:dyDescent="0.2">
      <c r="A18" s="2">
        <v>1971</v>
      </c>
      <c r="B18" s="2">
        <v>525</v>
      </c>
      <c r="C18" s="2">
        <v>617</v>
      </c>
      <c r="D18" s="2">
        <v>30</v>
      </c>
      <c r="E18" s="75" t="s">
        <v>16</v>
      </c>
      <c r="F18" s="2">
        <v>26</v>
      </c>
      <c r="G18" s="2">
        <v>57</v>
      </c>
      <c r="H18" s="2">
        <v>6</v>
      </c>
      <c r="I18" s="75" t="s">
        <v>550</v>
      </c>
      <c r="J18" s="75" t="s">
        <v>1057</v>
      </c>
      <c r="K18" s="75" t="s">
        <v>1431</v>
      </c>
      <c r="L18" s="181">
        <v>25850</v>
      </c>
      <c r="M18" s="2">
        <v>0</v>
      </c>
      <c r="N18" s="75" t="s">
        <v>1054</v>
      </c>
      <c r="O18" s="75" t="s">
        <v>21</v>
      </c>
      <c r="P18" s="181">
        <v>25850</v>
      </c>
      <c r="Q18" s="75" t="s">
        <v>1576</v>
      </c>
      <c r="R18" s="75" t="s">
        <v>26</v>
      </c>
      <c r="S18" s="182" t="s">
        <v>325</v>
      </c>
    </row>
    <row r="19" spans="1:20" ht="12.95" customHeight="1" x14ac:dyDescent="0.2">
      <c r="A19" s="2">
        <v>1971</v>
      </c>
      <c r="B19" s="2">
        <v>102</v>
      </c>
      <c r="C19" s="2">
        <v>617</v>
      </c>
      <c r="D19" s="2">
        <v>39</v>
      </c>
      <c r="E19" s="75" t="s">
        <v>16</v>
      </c>
      <c r="F19" s="2">
        <v>20.9</v>
      </c>
      <c r="G19" s="2">
        <v>46.6</v>
      </c>
      <c r="H19" s="2"/>
      <c r="I19" s="75" t="s">
        <v>550</v>
      </c>
      <c r="J19" s="75" t="s">
        <v>1057</v>
      </c>
      <c r="K19" s="75" t="s">
        <v>1431</v>
      </c>
      <c r="L19" s="181">
        <v>25957</v>
      </c>
      <c r="M19" s="2">
        <v>0</v>
      </c>
      <c r="N19" s="75" t="s">
        <v>1577</v>
      </c>
      <c r="O19" s="75" t="s">
        <v>132</v>
      </c>
      <c r="P19" s="181">
        <v>25957</v>
      </c>
      <c r="Q19" s="75" t="s">
        <v>16</v>
      </c>
      <c r="R19" s="75" t="s">
        <v>16</v>
      </c>
      <c r="S19" s="182" t="s">
        <v>325</v>
      </c>
    </row>
    <row r="20" spans="1:20" ht="12.95" customHeight="1" x14ac:dyDescent="0.2">
      <c r="A20" s="2">
        <v>1958</v>
      </c>
      <c r="B20" s="2">
        <v>94</v>
      </c>
      <c r="C20" s="2">
        <v>617</v>
      </c>
      <c r="D20" s="2">
        <v>1</v>
      </c>
      <c r="E20" s="75" t="s">
        <v>27</v>
      </c>
      <c r="F20" s="2">
        <v>25</v>
      </c>
      <c r="G20" s="2">
        <v>60.6</v>
      </c>
      <c r="H20" s="2">
        <v>6.5</v>
      </c>
      <c r="I20" s="75" t="s">
        <v>550</v>
      </c>
      <c r="J20" s="75" t="s">
        <v>1051</v>
      </c>
      <c r="K20" s="75" t="s">
        <v>1053</v>
      </c>
      <c r="L20" s="181">
        <v>21421</v>
      </c>
      <c r="M20" s="2">
        <v>3</v>
      </c>
      <c r="N20" s="75" t="s">
        <v>1052</v>
      </c>
      <c r="O20" s="75" t="s">
        <v>21</v>
      </c>
      <c r="P20" s="181">
        <v>21423</v>
      </c>
      <c r="Q20" s="75" t="s">
        <v>1488</v>
      </c>
      <c r="R20" s="75" t="s">
        <v>1578</v>
      </c>
      <c r="S20" s="182" t="s">
        <v>47</v>
      </c>
      <c r="T20" s="216"/>
    </row>
    <row r="21" spans="1:20" ht="12.95" customHeight="1" x14ac:dyDescent="0.2">
      <c r="A21" s="2">
        <v>1958</v>
      </c>
      <c r="B21" s="2">
        <v>177</v>
      </c>
      <c r="C21" s="2">
        <v>617</v>
      </c>
      <c r="D21" s="2">
        <v>1</v>
      </c>
      <c r="E21" s="75" t="s">
        <v>30</v>
      </c>
      <c r="F21" s="2">
        <v>24</v>
      </c>
      <c r="G21" s="2">
        <v>57.2</v>
      </c>
      <c r="H21" s="2">
        <v>6.3</v>
      </c>
      <c r="I21" s="75" t="s">
        <v>550</v>
      </c>
      <c r="J21" s="75" t="s">
        <v>1051</v>
      </c>
      <c r="K21" s="75" t="s">
        <v>1053</v>
      </c>
      <c r="L21" s="181">
        <v>21421</v>
      </c>
      <c r="M21" s="2">
        <v>3</v>
      </c>
      <c r="N21" s="75" t="s">
        <v>1052</v>
      </c>
      <c r="O21" s="75" t="s">
        <v>21</v>
      </c>
      <c r="P21" s="181">
        <v>21464</v>
      </c>
      <c r="Q21" s="75" t="s">
        <v>1579</v>
      </c>
      <c r="R21" s="75" t="s">
        <v>1360</v>
      </c>
      <c r="S21" s="182" t="s">
        <v>47</v>
      </c>
      <c r="T21" s="216"/>
    </row>
    <row r="22" spans="1:20" ht="12.95" customHeight="1" x14ac:dyDescent="0.2">
      <c r="A22" s="2">
        <v>1958</v>
      </c>
      <c r="B22" s="2">
        <v>95</v>
      </c>
      <c r="C22" s="2">
        <v>617</v>
      </c>
      <c r="D22" s="2">
        <v>2</v>
      </c>
      <c r="E22" s="75" t="s">
        <v>16</v>
      </c>
      <c r="F22" s="2">
        <v>25.5</v>
      </c>
      <c r="G22" s="2">
        <v>62.4</v>
      </c>
      <c r="H22" s="2">
        <v>6.3</v>
      </c>
      <c r="I22" s="75" t="s">
        <v>550</v>
      </c>
      <c r="J22" s="75" t="s">
        <v>1051</v>
      </c>
      <c r="K22" s="75" t="s">
        <v>1053</v>
      </c>
      <c r="L22" s="181">
        <v>21421</v>
      </c>
      <c r="M22" s="2">
        <v>3</v>
      </c>
      <c r="N22" s="75" t="s">
        <v>1052</v>
      </c>
      <c r="O22" s="75" t="s">
        <v>21</v>
      </c>
      <c r="P22" s="181">
        <v>21423</v>
      </c>
      <c r="Q22" s="75" t="s">
        <v>1488</v>
      </c>
      <c r="R22" s="75" t="s">
        <v>1578</v>
      </c>
      <c r="S22" s="182" t="s">
        <v>47</v>
      </c>
      <c r="T22" s="216"/>
    </row>
    <row r="23" spans="1:20" ht="12.95" customHeight="1" x14ac:dyDescent="0.2">
      <c r="A23" s="2">
        <v>1958</v>
      </c>
      <c r="B23" s="2">
        <v>121</v>
      </c>
      <c r="C23" s="2">
        <v>617</v>
      </c>
      <c r="D23" s="2">
        <v>3</v>
      </c>
      <c r="E23" s="75" t="s">
        <v>27</v>
      </c>
      <c r="F23" s="2">
        <v>25.5</v>
      </c>
      <c r="G23" s="2">
        <v>60.8</v>
      </c>
      <c r="H23" s="2">
        <v>6.5</v>
      </c>
      <c r="I23" s="75" t="s">
        <v>550</v>
      </c>
      <c r="J23" s="75" t="s">
        <v>1051</v>
      </c>
      <c r="K23" s="75" t="s">
        <v>1053</v>
      </c>
      <c r="L23" s="181">
        <v>21421</v>
      </c>
      <c r="M23" s="2">
        <v>3</v>
      </c>
      <c r="N23" s="75" t="s">
        <v>1052</v>
      </c>
      <c r="O23" s="75" t="s">
        <v>21</v>
      </c>
      <c r="P23" s="181">
        <v>21435</v>
      </c>
      <c r="Q23" s="75" t="s">
        <v>1488</v>
      </c>
      <c r="R23" s="75" t="s">
        <v>1580</v>
      </c>
      <c r="S23" s="182" t="s">
        <v>47</v>
      </c>
      <c r="T23" s="216"/>
    </row>
    <row r="24" spans="1:20" ht="12.95" customHeight="1" x14ac:dyDescent="0.2">
      <c r="A24" s="2">
        <v>1958</v>
      </c>
      <c r="B24" s="2">
        <v>124</v>
      </c>
      <c r="C24" s="2">
        <v>617</v>
      </c>
      <c r="D24" s="2">
        <v>3</v>
      </c>
      <c r="E24" s="75" t="s">
        <v>30</v>
      </c>
      <c r="F24" s="2">
        <v>31</v>
      </c>
      <c r="G24" s="2">
        <v>76.599999999999994</v>
      </c>
      <c r="H24" s="2">
        <v>7.2</v>
      </c>
      <c r="I24" s="75" t="s">
        <v>550</v>
      </c>
      <c r="J24" s="75" t="s">
        <v>1051</v>
      </c>
      <c r="K24" s="75" t="s">
        <v>1053</v>
      </c>
      <c r="L24" s="181">
        <v>21421</v>
      </c>
      <c r="M24" s="2">
        <v>3</v>
      </c>
      <c r="N24" s="75" t="s">
        <v>1052</v>
      </c>
      <c r="O24" s="75" t="s">
        <v>21</v>
      </c>
      <c r="P24" s="181">
        <v>21436</v>
      </c>
      <c r="Q24" s="75" t="s">
        <v>1488</v>
      </c>
      <c r="R24" s="75" t="s">
        <v>1581</v>
      </c>
      <c r="S24" s="182" t="s">
        <v>47</v>
      </c>
    </row>
    <row r="25" spans="1:20" ht="12.95" customHeight="1" x14ac:dyDescent="0.2">
      <c r="A25" s="2">
        <v>1958</v>
      </c>
      <c r="B25" s="2">
        <v>148</v>
      </c>
      <c r="C25" s="2">
        <v>617</v>
      </c>
      <c r="D25" s="2">
        <v>4</v>
      </c>
      <c r="E25" s="75" t="s">
        <v>16</v>
      </c>
      <c r="F25" s="2">
        <v>26.5</v>
      </c>
      <c r="G25" s="2">
        <v>64.2</v>
      </c>
      <c r="H25" s="2">
        <v>6.7</v>
      </c>
      <c r="I25" s="75" t="s">
        <v>550</v>
      </c>
      <c r="J25" s="75" t="s">
        <v>1051</v>
      </c>
      <c r="K25" s="75" t="s">
        <v>1053</v>
      </c>
      <c r="L25" s="181">
        <v>21421</v>
      </c>
      <c r="M25" s="2">
        <v>3</v>
      </c>
      <c r="N25" s="75" t="s">
        <v>1052</v>
      </c>
      <c r="O25" s="75" t="s">
        <v>21</v>
      </c>
      <c r="P25" s="181">
        <v>21446</v>
      </c>
      <c r="Q25" s="75" t="s">
        <v>1488</v>
      </c>
      <c r="R25" s="75" t="s">
        <v>1582</v>
      </c>
      <c r="S25" s="182" t="s">
        <v>47</v>
      </c>
    </row>
    <row r="26" spans="1:20" ht="12.95" customHeight="1" x14ac:dyDescent="0.2">
      <c r="A26" s="2">
        <v>1963</v>
      </c>
      <c r="B26" s="2">
        <v>74</v>
      </c>
      <c r="C26" s="2">
        <v>617</v>
      </c>
      <c r="D26" s="2">
        <v>5</v>
      </c>
      <c r="E26" s="75" t="s">
        <v>27</v>
      </c>
      <c r="F26" s="2">
        <v>24.5</v>
      </c>
      <c r="G26" s="2">
        <v>54.6</v>
      </c>
      <c r="H26" s="2">
        <v>6.1</v>
      </c>
      <c r="I26" s="75" t="s">
        <v>550</v>
      </c>
      <c r="J26" s="75" t="s">
        <v>1051</v>
      </c>
      <c r="K26" s="75" t="s">
        <v>1050</v>
      </c>
      <c r="L26" s="181">
        <v>23129</v>
      </c>
      <c r="M26" s="2">
        <v>2</v>
      </c>
      <c r="N26" s="75" t="s">
        <v>1049</v>
      </c>
      <c r="O26" s="75" t="s">
        <v>843</v>
      </c>
      <c r="P26" s="181">
        <v>23131</v>
      </c>
      <c r="Q26" s="75" t="s">
        <v>1583</v>
      </c>
      <c r="R26" s="75" t="s">
        <v>26</v>
      </c>
      <c r="S26" s="182" t="s">
        <v>47</v>
      </c>
      <c r="T26" s="4" t="s">
        <v>21</v>
      </c>
    </row>
    <row r="27" spans="1:20" ht="12.95" customHeight="1" x14ac:dyDescent="0.2">
      <c r="A27" s="2">
        <v>1963</v>
      </c>
      <c r="B27" s="2">
        <v>93</v>
      </c>
      <c r="C27" s="2">
        <v>617</v>
      </c>
      <c r="D27" s="2">
        <v>5</v>
      </c>
      <c r="E27" s="75" t="s">
        <v>30</v>
      </c>
      <c r="F27" s="2">
        <v>25.5</v>
      </c>
      <c r="G27" s="2">
        <v>58</v>
      </c>
      <c r="H27" s="2">
        <v>6.3</v>
      </c>
      <c r="I27" s="75" t="s">
        <v>550</v>
      </c>
      <c r="J27" s="75" t="s">
        <v>1051</v>
      </c>
      <c r="K27" s="75" t="s">
        <v>1050</v>
      </c>
      <c r="L27" s="181">
        <v>23129</v>
      </c>
      <c r="M27" s="2">
        <v>2</v>
      </c>
      <c r="N27" s="75" t="s">
        <v>1049</v>
      </c>
      <c r="O27" s="75" t="s">
        <v>843</v>
      </c>
      <c r="P27" s="181">
        <v>23132</v>
      </c>
      <c r="Q27" s="75" t="s">
        <v>756</v>
      </c>
      <c r="R27" s="75" t="s">
        <v>26</v>
      </c>
      <c r="S27" s="182" t="s">
        <v>47</v>
      </c>
      <c r="T27" s="4" t="s">
        <v>21</v>
      </c>
    </row>
    <row r="28" spans="1:20" ht="12.95" customHeight="1" x14ac:dyDescent="0.2">
      <c r="A28" s="2">
        <v>1963</v>
      </c>
      <c r="B28" s="2">
        <v>136</v>
      </c>
      <c r="C28" s="2">
        <v>617</v>
      </c>
      <c r="D28" s="2">
        <v>5</v>
      </c>
      <c r="E28" s="75" t="s">
        <v>543</v>
      </c>
      <c r="F28" s="2">
        <v>23</v>
      </c>
      <c r="G28" s="2">
        <v>54.6</v>
      </c>
      <c r="H28" s="2">
        <v>5.8</v>
      </c>
      <c r="I28" s="75" t="s">
        <v>550</v>
      </c>
      <c r="J28" s="75" t="s">
        <v>1051</v>
      </c>
      <c r="K28" s="75" t="s">
        <v>1050</v>
      </c>
      <c r="L28" s="181">
        <v>23129</v>
      </c>
      <c r="M28" s="2">
        <v>2</v>
      </c>
      <c r="N28" s="75" t="s">
        <v>1049</v>
      </c>
      <c r="O28" s="75" t="s">
        <v>843</v>
      </c>
      <c r="P28" s="181">
        <v>23146</v>
      </c>
      <c r="Q28" s="75" t="s">
        <v>326</v>
      </c>
      <c r="R28" s="75" t="s">
        <v>26</v>
      </c>
      <c r="S28" s="182" t="s">
        <v>326</v>
      </c>
      <c r="T28" s="4" t="s">
        <v>21</v>
      </c>
    </row>
    <row r="29" spans="1:20" ht="12.95" customHeight="1" x14ac:dyDescent="0.2">
      <c r="A29" s="2">
        <v>1963</v>
      </c>
      <c r="B29" s="2">
        <v>137</v>
      </c>
      <c r="C29" s="2">
        <v>617</v>
      </c>
      <c r="D29" s="2">
        <v>5</v>
      </c>
      <c r="E29" s="75" t="s">
        <v>1279</v>
      </c>
      <c r="F29" s="2">
        <v>22</v>
      </c>
      <c r="G29" s="2">
        <v>51.2</v>
      </c>
      <c r="H29" s="2">
        <v>5.6</v>
      </c>
      <c r="I29" s="75" t="s">
        <v>550</v>
      </c>
      <c r="J29" s="75" t="s">
        <v>1051</v>
      </c>
      <c r="K29" s="75" t="s">
        <v>1050</v>
      </c>
      <c r="L29" s="181">
        <v>23129</v>
      </c>
      <c r="M29" s="2">
        <v>2</v>
      </c>
      <c r="N29" s="75" t="s">
        <v>1049</v>
      </c>
      <c r="O29" s="75" t="s">
        <v>843</v>
      </c>
      <c r="P29" s="181">
        <v>23146</v>
      </c>
      <c r="Q29" s="75" t="s">
        <v>326</v>
      </c>
      <c r="R29" s="75" t="s">
        <v>26</v>
      </c>
      <c r="S29" s="182" t="s">
        <v>326</v>
      </c>
      <c r="T29" s="4" t="s">
        <v>21</v>
      </c>
    </row>
    <row r="30" spans="1:20" ht="12.95" customHeight="1" x14ac:dyDescent="0.2">
      <c r="A30" s="2">
        <v>1963</v>
      </c>
      <c r="B30" s="2">
        <v>102</v>
      </c>
      <c r="C30" s="2">
        <v>617</v>
      </c>
      <c r="D30" s="2">
        <v>6</v>
      </c>
      <c r="E30" s="75" t="s">
        <v>16</v>
      </c>
      <c r="F30" s="2">
        <v>25.5</v>
      </c>
      <c r="G30" s="2">
        <v>59</v>
      </c>
      <c r="H30" s="2">
        <v>6</v>
      </c>
      <c r="I30" s="75" t="s">
        <v>550</v>
      </c>
      <c r="J30" s="75" t="s">
        <v>1051</v>
      </c>
      <c r="K30" s="75" t="s">
        <v>1050</v>
      </c>
      <c r="L30" s="181">
        <v>23129</v>
      </c>
      <c r="M30" s="2">
        <v>2</v>
      </c>
      <c r="N30" s="75" t="s">
        <v>1049</v>
      </c>
      <c r="O30" s="75" t="s">
        <v>843</v>
      </c>
      <c r="P30" s="181">
        <v>23132</v>
      </c>
      <c r="Q30" s="75" t="s">
        <v>334</v>
      </c>
      <c r="R30" s="75" t="s">
        <v>26</v>
      </c>
      <c r="S30" s="182" t="s">
        <v>47</v>
      </c>
      <c r="T30" s="4" t="s">
        <v>535</v>
      </c>
    </row>
    <row r="31" spans="1:20" ht="12.95" customHeight="1" x14ac:dyDescent="0.2">
      <c r="A31" s="2">
        <v>1963</v>
      </c>
      <c r="B31" s="2">
        <v>103</v>
      </c>
      <c r="C31" s="2">
        <v>617</v>
      </c>
      <c r="D31" s="2">
        <v>7</v>
      </c>
      <c r="E31" s="75" t="s">
        <v>27</v>
      </c>
      <c r="F31" s="2">
        <v>25</v>
      </c>
      <c r="G31" s="2">
        <v>59.2</v>
      </c>
      <c r="H31" s="2">
        <v>6.2</v>
      </c>
      <c r="I31" s="75" t="s">
        <v>550</v>
      </c>
      <c r="J31" s="75" t="s">
        <v>1051</v>
      </c>
      <c r="K31" s="75" t="s">
        <v>1050</v>
      </c>
      <c r="L31" s="181">
        <v>23129</v>
      </c>
      <c r="M31" s="2">
        <v>2</v>
      </c>
      <c r="N31" s="75" t="s">
        <v>1049</v>
      </c>
      <c r="O31" s="75" t="s">
        <v>843</v>
      </c>
      <c r="P31" s="181">
        <v>23132</v>
      </c>
      <c r="Q31" s="75" t="s">
        <v>1584</v>
      </c>
      <c r="R31" s="75" t="s">
        <v>26</v>
      </c>
      <c r="S31" s="182" t="s">
        <v>47</v>
      </c>
      <c r="T31" s="4" t="s">
        <v>535</v>
      </c>
    </row>
    <row r="32" spans="1:20" ht="12.95" customHeight="1" x14ac:dyDescent="0.2">
      <c r="A32" s="2">
        <v>1963</v>
      </c>
      <c r="B32" s="2">
        <v>141</v>
      </c>
      <c r="C32" s="2">
        <v>617</v>
      </c>
      <c r="D32" s="2">
        <v>7</v>
      </c>
      <c r="E32" s="75" t="s">
        <v>30</v>
      </c>
      <c r="F32" s="2">
        <v>23</v>
      </c>
      <c r="G32" s="2">
        <v>59.2</v>
      </c>
      <c r="H32" s="2">
        <v>5.7</v>
      </c>
      <c r="I32" s="75" t="s">
        <v>550</v>
      </c>
      <c r="J32" s="75" t="s">
        <v>1051</v>
      </c>
      <c r="K32" s="75" t="s">
        <v>1050</v>
      </c>
      <c r="L32" s="181">
        <v>23129</v>
      </c>
      <c r="M32" s="2">
        <v>2</v>
      </c>
      <c r="N32" s="75" t="s">
        <v>1049</v>
      </c>
      <c r="O32" s="75" t="s">
        <v>843</v>
      </c>
      <c r="P32" s="181">
        <v>23146</v>
      </c>
      <c r="Q32" s="75" t="s">
        <v>326</v>
      </c>
      <c r="R32" s="75" t="s">
        <v>26</v>
      </c>
      <c r="S32" s="182" t="s">
        <v>326</v>
      </c>
      <c r="T32" s="75" t="s">
        <v>21</v>
      </c>
    </row>
    <row r="33" spans="1:20" ht="12.95" customHeight="1" x14ac:dyDescent="0.2">
      <c r="A33" s="2">
        <v>1963</v>
      </c>
      <c r="B33" s="2">
        <v>142</v>
      </c>
      <c r="C33" s="2">
        <v>617</v>
      </c>
      <c r="D33" s="2">
        <v>7</v>
      </c>
      <c r="E33" s="75" t="s">
        <v>543</v>
      </c>
      <c r="F33" s="2">
        <v>21.5</v>
      </c>
      <c r="G33" s="2">
        <v>50.2</v>
      </c>
      <c r="H33" s="2">
        <v>5.6</v>
      </c>
      <c r="I33" s="75" t="s">
        <v>550</v>
      </c>
      <c r="J33" s="75" t="s">
        <v>1051</v>
      </c>
      <c r="K33" s="75" t="s">
        <v>1050</v>
      </c>
      <c r="L33" s="181">
        <v>23129</v>
      </c>
      <c r="M33" s="2">
        <v>2</v>
      </c>
      <c r="N33" s="75" t="s">
        <v>1049</v>
      </c>
      <c r="O33" s="75" t="s">
        <v>843</v>
      </c>
      <c r="P33" s="181">
        <v>23146</v>
      </c>
      <c r="Q33" s="75" t="s">
        <v>326</v>
      </c>
      <c r="R33" s="75" t="s">
        <v>26</v>
      </c>
      <c r="S33" s="182" t="s">
        <v>326</v>
      </c>
      <c r="T33" s="75" t="s">
        <v>21</v>
      </c>
    </row>
    <row r="34" spans="1:20" ht="12.95" customHeight="1" x14ac:dyDescent="0.2">
      <c r="A34" s="2">
        <v>1963</v>
      </c>
      <c r="B34" s="2">
        <v>124</v>
      </c>
      <c r="C34" s="2">
        <v>617</v>
      </c>
      <c r="D34" s="2">
        <v>8</v>
      </c>
      <c r="E34" s="75" t="s">
        <v>27</v>
      </c>
      <c r="F34" s="2">
        <v>25.5</v>
      </c>
      <c r="G34" s="2">
        <v>56.8</v>
      </c>
      <c r="H34" s="2">
        <v>5.9</v>
      </c>
      <c r="I34" s="75" t="s">
        <v>550</v>
      </c>
      <c r="J34" s="75" t="s">
        <v>1051</v>
      </c>
      <c r="K34" s="75" t="s">
        <v>1050</v>
      </c>
      <c r="L34" s="181">
        <v>23129</v>
      </c>
      <c r="M34" s="2">
        <v>2</v>
      </c>
      <c r="N34" s="75" t="s">
        <v>1049</v>
      </c>
      <c r="O34" s="75" t="s">
        <v>843</v>
      </c>
      <c r="P34" s="181">
        <v>23134</v>
      </c>
      <c r="Q34" s="75" t="s">
        <v>756</v>
      </c>
      <c r="R34" s="75" t="s">
        <v>26</v>
      </c>
      <c r="S34" s="182" t="s">
        <v>47</v>
      </c>
      <c r="T34" s="75" t="s">
        <v>535</v>
      </c>
    </row>
    <row r="35" spans="1:20" ht="12.95" customHeight="1" x14ac:dyDescent="0.2">
      <c r="A35" s="2">
        <v>1963</v>
      </c>
      <c r="B35" s="2">
        <v>132</v>
      </c>
      <c r="C35" s="2">
        <v>617</v>
      </c>
      <c r="D35" s="2">
        <v>8</v>
      </c>
      <c r="E35" s="75" t="s">
        <v>30</v>
      </c>
      <c r="F35" s="2">
        <v>29</v>
      </c>
      <c r="G35" s="2">
        <v>68.8</v>
      </c>
      <c r="H35" s="2">
        <v>6.2</v>
      </c>
      <c r="I35" s="75" t="s">
        <v>550</v>
      </c>
      <c r="J35" s="75" t="s">
        <v>1051</v>
      </c>
      <c r="K35" s="75" t="s">
        <v>1050</v>
      </c>
      <c r="L35" s="181">
        <v>23129</v>
      </c>
      <c r="M35" s="2">
        <v>2</v>
      </c>
      <c r="N35" s="75" t="s">
        <v>1049</v>
      </c>
      <c r="O35" s="75" t="s">
        <v>843</v>
      </c>
      <c r="P35" s="181">
        <v>23140</v>
      </c>
      <c r="Q35" s="75" t="s">
        <v>334</v>
      </c>
      <c r="R35" s="75" t="s">
        <v>1585</v>
      </c>
      <c r="S35" s="182" t="s">
        <v>47</v>
      </c>
      <c r="T35" s="75" t="s">
        <v>535</v>
      </c>
    </row>
    <row r="36" spans="1:20" ht="12.95" customHeight="1" x14ac:dyDescent="0.2">
      <c r="A36" s="2">
        <v>1963</v>
      </c>
      <c r="B36" s="2">
        <v>125</v>
      </c>
      <c r="C36" s="2">
        <v>617</v>
      </c>
      <c r="D36" s="2">
        <v>9</v>
      </c>
      <c r="E36" s="75" t="s">
        <v>27</v>
      </c>
      <c r="F36" s="2">
        <v>25</v>
      </c>
      <c r="G36" s="2">
        <v>57.6</v>
      </c>
      <c r="H36" s="2">
        <v>6.3</v>
      </c>
      <c r="I36" s="75" t="s">
        <v>550</v>
      </c>
      <c r="J36" s="75" t="s">
        <v>1051</v>
      </c>
      <c r="K36" s="75" t="s">
        <v>1050</v>
      </c>
      <c r="L36" s="181">
        <v>23129</v>
      </c>
      <c r="M36" s="2">
        <v>2</v>
      </c>
      <c r="N36" s="75" t="s">
        <v>1049</v>
      </c>
      <c r="O36" s="75" t="s">
        <v>843</v>
      </c>
      <c r="P36" s="181">
        <v>23134</v>
      </c>
      <c r="Q36" s="75" t="s">
        <v>334</v>
      </c>
      <c r="R36" s="75" t="s">
        <v>26</v>
      </c>
      <c r="S36" s="182" t="s">
        <v>47</v>
      </c>
      <c r="T36" s="75" t="s">
        <v>535</v>
      </c>
    </row>
    <row r="37" spans="1:20" ht="12.95" customHeight="1" x14ac:dyDescent="0.2">
      <c r="A37" s="2">
        <v>1963</v>
      </c>
      <c r="B37" s="2">
        <v>133</v>
      </c>
      <c r="C37" s="2">
        <v>617</v>
      </c>
      <c r="D37" s="2">
        <v>9</v>
      </c>
      <c r="E37" s="75" t="s">
        <v>30</v>
      </c>
      <c r="F37" s="2">
        <v>28.5</v>
      </c>
      <c r="G37" s="2">
        <v>69</v>
      </c>
      <c r="H37" s="2">
        <v>6.5</v>
      </c>
      <c r="I37" s="75" t="s">
        <v>550</v>
      </c>
      <c r="J37" s="75" t="s">
        <v>1051</v>
      </c>
      <c r="K37" s="75" t="s">
        <v>1050</v>
      </c>
      <c r="L37" s="181">
        <v>23129</v>
      </c>
      <c r="M37" s="2">
        <v>2</v>
      </c>
      <c r="N37" s="75" t="s">
        <v>1049</v>
      </c>
      <c r="O37" s="75" t="s">
        <v>843</v>
      </c>
      <c r="P37" s="181">
        <v>23140</v>
      </c>
      <c r="Q37" s="75" t="s">
        <v>334</v>
      </c>
      <c r="R37" s="75" t="s">
        <v>1585</v>
      </c>
      <c r="S37" s="182" t="s">
        <v>47</v>
      </c>
      <c r="T37" s="75" t="s">
        <v>535</v>
      </c>
    </row>
    <row r="38" spans="1:20" ht="12.95" customHeight="1" x14ac:dyDescent="0.2">
      <c r="A38" s="2">
        <v>1964</v>
      </c>
      <c r="B38" s="2">
        <v>204</v>
      </c>
      <c r="C38" s="2">
        <v>617</v>
      </c>
      <c r="D38" s="2">
        <v>18</v>
      </c>
      <c r="E38" s="75" t="s">
        <v>27</v>
      </c>
      <c r="F38" s="2">
        <v>25</v>
      </c>
      <c r="G38" s="2">
        <v>56.4</v>
      </c>
      <c r="H38" s="2">
        <v>6.4</v>
      </c>
      <c r="I38" s="75" t="s">
        <v>550</v>
      </c>
      <c r="J38" s="75" t="s">
        <v>748</v>
      </c>
      <c r="K38" s="75" t="s">
        <v>1048</v>
      </c>
      <c r="L38" s="181">
        <v>23550</v>
      </c>
      <c r="M38" s="2">
        <v>2</v>
      </c>
      <c r="N38" s="75" t="s">
        <v>1586</v>
      </c>
      <c r="O38" s="75" t="s">
        <v>793</v>
      </c>
      <c r="P38" s="181">
        <v>23555</v>
      </c>
      <c r="Q38" s="75" t="s">
        <v>537</v>
      </c>
      <c r="R38" s="75" t="s">
        <v>26</v>
      </c>
      <c r="S38" s="182" t="s">
        <v>47</v>
      </c>
    </row>
    <row r="39" spans="1:20" ht="12.95" customHeight="1" x14ac:dyDescent="0.2">
      <c r="A39" s="2">
        <v>1964</v>
      </c>
      <c r="B39" s="2">
        <v>350</v>
      </c>
      <c r="C39" s="2">
        <v>617</v>
      </c>
      <c r="D39" s="2">
        <v>18</v>
      </c>
      <c r="E39" s="75" t="s">
        <v>30</v>
      </c>
      <c r="F39" s="2">
        <v>19.2</v>
      </c>
      <c r="G39" s="2">
        <v>41.8</v>
      </c>
      <c r="H39" s="2">
        <v>5.4</v>
      </c>
      <c r="I39" s="75" t="s">
        <v>550</v>
      </c>
      <c r="J39" s="75" t="s">
        <v>748</v>
      </c>
      <c r="K39" s="75" t="s">
        <v>1048</v>
      </c>
      <c r="L39" s="181">
        <v>23550</v>
      </c>
      <c r="M39" s="2">
        <v>2</v>
      </c>
      <c r="N39" s="75" t="s">
        <v>1586</v>
      </c>
      <c r="O39" s="75" t="s">
        <v>793</v>
      </c>
      <c r="P39" s="181">
        <v>23568</v>
      </c>
      <c r="Q39" s="75" t="s">
        <v>540</v>
      </c>
      <c r="R39" s="75" t="s">
        <v>26</v>
      </c>
      <c r="S39" s="182" t="s">
        <v>47</v>
      </c>
    </row>
    <row r="40" spans="1:20" ht="12.95" customHeight="1" x14ac:dyDescent="0.2">
      <c r="A40" s="2">
        <v>1964</v>
      </c>
      <c r="B40" s="2">
        <v>153</v>
      </c>
      <c r="C40" s="2">
        <v>617</v>
      </c>
      <c r="D40" s="2">
        <v>13</v>
      </c>
      <c r="E40" s="75" t="s">
        <v>16</v>
      </c>
      <c r="F40" s="2">
        <v>25.5</v>
      </c>
      <c r="G40" s="2">
        <v>60.8</v>
      </c>
      <c r="H40" s="2">
        <v>6.6</v>
      </c>
      <c r="I40" s="75" t="s">
        <v>550</v>
      </c>
      <c r="J40" s="75" t="s">
        <v>1033</v>
      </c>
      <c r="K40" s="75" t="s">
        <v>1032</v>
      </c>
      <c r="L40" s="181">
        <v>23549</v>
      </c>
      <c r="M40" s="2">
        <v>2</v>
      </c>
      <c r="N40" s="75" t="s">
        <v>1047</v>
      </c>
      <c r="O40" s="75" t="s">
        <v>1046</v>
      </c>
      <c r="P40" s="181">
        <v>23550</v>
      </c>
      <c r="Q40" s="75" t="s">
        <v>60</v>
      </c>
      <c r="R40" s="75" t="s">
        <v>48</v>
      </c>
      <c r="S40" s="182" t="s">
        <v>47</v>
      </c>
    </row>
    <row r="41" spans="1:20" ht="12.95" customHeight="1" x14ac:dyDescent="0.2">
      <c r="A41" s="2">
        <v>1965</v>
      </c>
      <c r="B41" s="2">
        <v>202</v>
      </c>
      <c r="C41" s="2">
        <v>617</v>
      </c>
      <c r="D41" s="2">
        <v>16</v>
      </c>
      <c r="E41" s="75" t="s">
        <v>27</v>
      </c>
      <c r="F41" s="2">
        <v>24.6</v>
      </c>
      <c r="G41" s="2">
        <v>62.1</v>
      </c>
      <c r="H41" s="2">
        <v>6.4</v>
      </c>
      <c r="I41" s="75" t="s">
        <v>550</v>
      </c>
      <c r="J41" s="75" t="s">
        <v>1033</v>
      </c>
      <c r="K41" s="75" t="s">
        <v>1043</v>
      </c>
      <c r="L41" s="181">
        <v>23550</v>
      </c>
      <c r="M41" s="2">
        <v>4</v>
      </c>
      <c r="N41" s="75" t="s">
        <v>1042</v>
      </c>
      <c r="O41" s="75" t="s">
        <v>793</v>
      </c>
      <c r="P41" s="181">
        <v>23555</v>
      </c>
      <c r="Q41" s="75" t="s">
        <v>537</v>
      </c>
      <c r="R41" s="75" t="s">
        <v>26</v>
      </c>
      <c r="S41" s="182" t="s">
        <v>47</v>
      </c>
    </row>
    <row r="42" spans="1:20" ht="12.95" customHeight="1" x14ac:dyDescent="0.2">
      <c r="A42" s="2">
        <v>1965</v>
      </c>
      <c r="B42" s="2">
        <v>287</v>
      </c>
      <c r="C42" s="2">
        <v>617</v>
      </c>
      <c r="D42" s="2">
        <v>16</v>
      </c>
      <c r="E42" s="75" t="s">
        <v>30</v>
      </c>
      <c r="F42" s="2">
        <v>29.9</v>
      </c>
      <c r="G42" s="2">
        <v>75.7</v>
      </c>
      <c r="H42" s="2">
        <v>6.8</v>
      </c>
      <c r="I42" s="75" t="s">
        <v>550</v>
      </c>
      <c r="J42" s="75" t="s">
        <v>1033</v>
      </c>
      <c r="K42" s="75" t="s">
        <v>1043</v>
      </c>
      <c r="L42" s="181">
        <v>23550</v>
      </c>
      <c r="M42" s="2">
        <v>4</v>
      </c>
      <c r="N42" s="75" t="s">
        <v>1042</v>
      </c>
      <c r="O42" s="75" t="s">
        <v>793</v>
      </c>
      <c r="P42" s="181">
        <v>23564</v>
      </c>
      <c r="Q42" s="75" t="s">
        <v>540</v>
      </c>
      <c r="R42" s="75" t="s">
        <v>26</v>
      </c>
      <c r="S42" s="182" t="s">
        <v>47</v>
      </c>
    </row>
    <row r="43" spans="1:20" ht="12.95" customHeight="1" x14ac:dyDescent="0.2">
      <c r="A43" s="2">
        <v>1970</v>
      </c>
      <c r="B43" s="2">
        <v>304</v>
      </c>
      <c r="C43" s="2">
        <v>617</v>
      </c>
      <c r="D43" s="2">
        <v>16</v>
      </c>
      <c r="E43" s="75" t="s">
        <v>543</v>
      </c>
      <c r="F43" s="2">
        <v>22.5</v>
      </c>
      <c r="G43" s="2">
        <v>57.2</v>
      </c>
      <c r="H43" s="2">
        <v>5.9</v>
      </c>
      <c r="I43" s="75" t="s">
        <v>550</v>
      </c>
      <c r="J43" s="75" t="s">
        <v>1033</v>
      </c>
      <c r="K43" s="75" t="s">
        <v>1043</v>
      </c>
      <c r="L43" s="181">
        <v>23550</v>
      </c>
      <c r="M43" s="2">
        <v>4</v>
      </c>
      <c r="N43" s="75" t="s">
        <v>1042</v>
      </c>
      <c r="O43" s="75" t="s">
        <v>793</v>
      </c>
      <c r="P43" s="181">
        <v>23565</v>
      </c>
      <c r="Q43" s="75" t="s">
        <v>540</v>
      </c>
      <c r="R43" s="75" t="s">
        <v>26</v>
      </c>
      <c r="S43" s="182" t="s">
        <v>47</v>
      </c>
    </row>
    <row r="44" spans="1:20" ht="12.95" customHeight="1" x14ac:dyDescent="0.2">
      <c r="A44" s="2">
        <v>1970</v>
      </c>
      <c r="B44" s="2">
        <v>335</v>
      </c>
      <c r="C44" s="2">
        <v>617</v>
      </c>
      <c r="D44" s="2">
        <v>16</v>
      </c>
      <c r="E44" s="75" t="s">
        <v>1279</v>
      </c>
      <c r="F44" s="2">
        <v>20.399999999999999</v>
      </c>
      <c r="G44" s="2">
        <v>48.5</v>
      </c>
      <c r="H44" s="2">
        <v>5.4</v>
      </c>
      <c r="I44" s="75" t="s">
        <v>550</v>
      </c>
      <c r="J44" s="75" t="s">
        <v>1033</v>
      </c>
      <c r="K44" s="75" t="s">
        <v>1043</v>
      </c>
      <c r="L44" s="181">
        <v>23550</v>
      </c>
      <c r="M44" s="2">
        <v>4</v>
      </c>
      <c r="N44" s="75" t="s">
        <v>1042</v>
      </c>
      <c r="O44" s="75" t="s">
        <v>793</v>
      </c>
      <c r="P44" s="181">
        <v>23567</v>
      </c>
      <c r="Q44" s="75" t="s">
        <v>540</v>
      </c>
      <c r="R44" s="75" t="s">
        <v>26</v>
      </c>
      <c r="S44" s="182" t="s">
        <v>47</v>
      </c>
    </row>
    <row r="45" spans="1:20" ht="12.95" customHeight="1" x14ac:dyDescent="0.2">
      <c r="A45" s="2">
        <v>1970</v>
      </c>
      <c r="B45" s="2">
        <v>203</v>
      </c>
      <c r="C45" s="2">
        <v>617</v>
      </c>
      <c r="D45" s="2">
        <v>17</v>
      </c>
      <c r="E45" s="75" t="s">
        <v>27</v>
      </c>
      <c r="F45" s="2">
        <v>24.8</v>
      </c>
      <c r="G45" s="2">
        <v>58.8</v>
      </c>
      <c r="H45" s="2">
        <v>6.3</v>
      </c>
      <c r="I45" s="75" t="s">
        <v>550</v>
      </c>
      <c r="J45" s="75" t="s">
        <v>1033</v>
      </c>
      <c r="K45" s="75" t="s">
        <v>1043</v>
      </c>
      <c r="L45" s="181">
        <v>23550</v>
      </c>
      <c r="M45" s="2">
        <v>4</v>
      </c>
      <c r="N45" s="75" t="s">
        <v>1042</v>
      </c>
      <c r="O45" s="75" t="s">
        <v>793</v>
      </c>
      <c r="P45" s="181">
        <v>23555</v>
      </c>
      <c r="Q45" s="75" t="s">
        <v>537</v>
      </c>
      <c r="R45" s="75" t="s">
        <v>26</v>
      </c>
      <c r="S45" s="182" t="s">
        <v>47</v>
      </c>
    </row>
    <row r="46" spans="1:20" ht="12.95" customHeight="1" x14ac:dyDescent="0.2">
      <c r="A46" s="2">
        <v>1970</v>
      </c>
      <c r="B46" s="2">
        <v>286</v>
      </c>
      <c r="C46" s="2">
        <v>617</v>
      </c>
      <c r="D46" s="2">
        <v>17</v>
      </c>
      <c r="E46" s="75" t="s">
        <v>30</v>
      </c>
      <c r="F46" s="2">
        <v>30.2</v>
      </c>
      <c r="G46" s="2">
        <v>74.8</v>
      </c>
      <c r="H46" s="2">
        <v>6.2</v>
      </c>
      <c r="I46" s="75" t="s">
        <v>550</v>
      </c>
      <c r="J46" s="75" t="s">
        <v>1033</v>
      </c>
      <c r="K46" s="75" t="s">
        <v>1043</v>
      </c>
      <c r="L46" s="181">
        <v>23550</v>
      </c>
      <c r="M46" s="2">
        <v>4</v>
      </c>
      <c r="N46" s="75" t="s">
        <v>1042</v>
      </c>
      <c r="O46" s="75" t="s">
        <v>793</v>
      </c>
      <c r="P46" s="181">
        <v>23564</v>
      </c>
      <c r="Q46" s="75" t="s">
        <v>540</v>
      </c>
      <c r="R46" s="75" t="s">
        <v>26</v>
      </c>
      <c r="S46" s="182" t="s">
        <v>47</v>
      </c>
    </row>
    <row r="47" spans="1:20" ht="12.95" customHeight="1" x14ac:dyDescent="0.2">
      <c r="A47" s="2">
        <v>1970</v>
      </c>
      <c r="B47" s="2">
        <v>305</v>
      </c>
      <c r="C47" s="2">
        <v>617</v>
      </c>
      <c r="D47" s="2">
        <v>17</v>
      </c>
      <c r="E47" s="75" t="s">
        <v>1279</v>
      </c>
      <c r="F47" s="2">
        <v>21.5</v>
      </c>
      <c r="G47" s="2">
        <v>55.4</v>
      </c>
      <c r="H47" s="2">
        <v>6</v>
      </c>
      <c r="I47" s="75" t="s">
        <v>550</v>
      </c>
      <c r="J47" s="75" t="s">
        <v>1033</v>
      </c>
      <c r="K47" s="75" t="s">
        <v>1043</v>
      </c>
      <c r="L47" s="181">
        <v>23550</v>
      </c>
      <c r="M47" s="2">
        <v>4</v>
      </c>
      <c r="N47" s="75" t="s">
        <v>1042</v>
      </c>
      <c r="O47" s="75" t="s">
        <v>793</v>
      </c>
      <c r="P47" s="181">
        <v>23565</v>
      </c>
      <c r="Q47" s="75" t="s">
        <v>540</v>
      </c>
      <c r="R47" s="75" t="s">
        <v>26</v>
      </c>
      <c r="S47" s="182" t="s">
        <v>47</v>
      </c>
    </row>
    <row r="48" spans="1:20" ht="12.95" customHeight="1" x14ac:dyDescent="0.2">
      <c r="A48" s="2">
        <v>1970</v>
      </c>
      <c r="B48" s="2">
        <v>439</v>
      </c>
      <c r="C48" s="2">
        <v>617</v>
      </c>
      <c r="D48" s="2">
        <v>17</v>
      </c>
      <c r="E48" s="75" t="s">
        <v>1383</v>
      </c>
      <c r="F48" s="2">
        <v>20.2</v>
      </c>
      <c r="G48" s="2">
        <v>45.8</v>
      </c>
      <c r="H48" s="2">
        <v>5.4</v>
      </c>
      <c r="I48" s="75" t="s">
        <v>550</v>
      </c>
      <c r="J48" s="75" t="s">
        <v>1033</v>
      </c>
      <c r="K48" s="75" t="s">
        <v>1043</v>
      </c>
      <c r="L48" s="181">
        <v>23550</v>
      </c>
      <c r="M48" s="2">
        <v>4</v>
      </c>
      <c r="N48" s="75" t="s">
        <v>1042</v>
      </c>
      <c r="O48" s="75" t="s">
        <v>793</v>
      </c>
      <c r="P48" s="181">
        <v>23585</v>
      </c>
      <c r="Q48" s="75" t="s">
        <v>540</v>
      </c>
      <c r="R48" s="75" t="s">
        <v>26</v>
      </c>
      <c r="S48" s="182" t="s">
        <v>47</v>
      </c>
    </row>
    <row r="49" spans="1:19" ht="12.95" customHeight="1" x14ac:dyDescent="0.2">
      <c r="A49" s="2">
        <v>1965</v>
      </c>
      <c r="B49" s="2">
        <v>684</v>
      </c>
      <c r="C49" s="2">
        <v>617</v>
      </c>
      <c r="D49" s="2">
        <v>36</v>
      </c>
      <c r="E49" s="75" t="s">
        <v>16</v>
      </c>
      <c r="F49" s="2">
        <v>20.5</v>
      </c>
      <c r="G49" s="2">
        <v>44</v>
      </c>
      <c r="H49" s="2"/>
      <c r="I49" s="75" t="s">
        <v>550</v>
      </c>
      <c r="J49" s="75" t="s">
        <v>1033</v>
      </c>
      <c r="K49" s="75" t="s">
        <v>1045</v>
      </c>
      <c r="L49" s="181">
        <v>25930</v>
      </c>
      <c r="M49" s="2">
        <v>0</v>
      </c>
      <c r="N49" s="75" t="s">
        <v>1044</v>
      </c>
      <c r="O49" s="75" t="s">
        <v>132</v>
      </c>
      <c r="P49" s="181">
        <v>25931</v>
      </c>
      <c r="Q49" s="75" t="s">
        <v>1587</v>
      </c>
      <c r="R49" s="75" t="s">
        <v>16</v>
      </c>
      <c r="S49" s="182" t="s">
        <v>47</v>
      </c>
    </row>
    <row r="50" spans="1:19" ht="12.95" customHeight="1" x14ac:dyDescent="0.2">
      <c r="A50" s="2"/>
      <c r="B50" s="2"/>
      <c r="C50" s="2"/>
      <c r="D50" s="2"/>
      <c r="E50" s="75"/>
      <c r="F50" s="2"/>
      <c r="G50" s="2"/>
      <c r="H50" s="2"/>
      <c r="I50" s="75"/>
      <c r="J50" s="75"/>
      <c r="K50" s="75"/>
      <c r="L50" s="181"/>
      <c r="M50" s="2"/>
      <c r="N50" s="75"/>
      <c r="O50" s="75"/>
      <c r="P50" s="181"/>
      <c r="Q50" s="75"/>
      <c r="R50" s="75"/>
      <c r="S50" s="182"/>
    </row>
    <row r="51" spans="1:19" ht="12.95" customHeight="1" x14ac:dyDescent="0.2">
      <c r="A51" s="217" t="s">
        <v>1588</v>
      </c>
      <c r="B51" s="218"/>
      <c r="C51" s="218"/>
      <c r="D51" s="218"/>
      <c r="E51" s="219"/>
      <c r="F51" s="218"/>
      <c r="G51" s="218"/>
      <c r="H51" s="218"/>
      <c r="I51" s="219"/>
      <c r="J51" s="219"/>
      <c r="K51" s="219"/>
      <c r="L51" s="220"/>
      <c r="M51" s="218"/>
      <c r="N51" s="219"/>
      <c r="O51" s="219"/>
      <c r="P51" s="220"/>
      <c r="Q51" s="219"/>
      <c r="R51" s="219"/>
      <c r="S51" s="221"/>
    </row>
    <row r="52" spans="1:19" ht="12.95" customHeight="1" x14ac:dyDescent="0.2">
      <c r="A52" s="217" t="s">
        <v>1589</v>
      </c>
      <c r="B52" s="218"/>
      <c r="C52" s="218"/>
      <c r="D52" s="218"/>
      <c r="E52" s="219"/>
      <c r="F52" s="218"/>
      <c r="G52" s="218"/>
      <c r="H52" s="218"/>
      <c r="I52" s="219"/>
      <c r="J52" s="219"/>
      <c r="K52" s="219"/>
      <c r="L52" s="220"/>
      <c r="M52" s="218"/>
      <c r="N52" s="219"/>
      <c r="O52" s="219"/>
      <c r="P52" s="220"/>
      <c r="Q52" s="219"/>
      <c r="R52" s="219"/>
      <c r="S52" s="221"/>
    </row>
    <row r="53" spans="1:19" ht="12.95" customHeight="1" x14ac:dyDescent="0.2">
      <c r="A53" s="2"/>
      <c r="B53" s="2"/>
      <c r="C53" s="2"/>
      <c r="D53" s="2"/>
      <c r="E53" s="75"/>
      <c r="F53" s="2"/>
      <c r="G53" s="2"/>
      <c r="H53" s="2"/>
      <c r="I53" s="75"/>
      <c r="J53" s="75"/>
      <c r="K53" s="75"/>
      <c r="L53" s="181"/>
      <c r="M53" s="2"/>
      <c r="N53" s="75"/>
      <c r="O53" s="75"/>
      <c r="P53" s="181"/>
      <c r="Q53" s="75"/>
      <c r="R53" s="75"/>
      <c r="S53" s="182"/>
    </row>
    <row r="54" spans="1:19" ht="12.95" customHeight="1" x14ac:dyDescent="0.2">
      <c r="A54" s="222" t="s">
        <v>1590</v>
      </c>
      <c r="B54" s="2"/>
      <c r="C54" s="2"/>
      <c r="D54" s="2"/>
      <c r="E54" s="222"/>
      <c r="F54" s="2"/>
      <c r="G54" s="2"/>
      <c r="H54" s="2"/>
      <c r="I54" s="75"/>
      <c r="J54" s="75"/>
      <c r="K54" s="75"/>
      <c r="L54" s="181"/>
      <c r="M54" s="2"/>
      <c r="N54" s="75"/>
      <c r="O54" s="75"/>
      <c r="P54" s="181"/>
      <c r="Q54" s="75"/>
      <c r="R54" s="75"/>
      <c r="S54" s="182"/>
    </row>
    <row r="55" spans="1:19" ht="12.95" customHeight="1" x14ac:dyDescent="0.2">
      <c r="A55" s="223">
        <v>1964</v>
      </c>
      <c r="B55" s="223">
        <v>743</v>
      </c>
      <c r="C55" s="223">
        <v>617</v>
      </c>
      <c r="D55" s="223">
        <v>19</v>
      </c>
      <c r="E55" s="112" t="s">
        <v>16</v>
      </c>
      <c r="F55" s="223">
        <v>27.3</v>
      </c>
      <c r="G55" s="223">
        <v>63.8</v>
      </c>
      <c r="H55" s="223">
        <v>6.2</v>
      </c>
      <c r="I55" s="112" t="s">
        <v>57</v>
      </c>
      <c r="J55" s="112" t="s">
        <v>446</v>
      </c>
      <c r="K55" s="112" t="s">
        <v>1041</v>
      </c>
      <c r="L55" s="224">
        <v>23601</v>
      </c>
      <c r="M55" s="223">
        <v>1</v>
      </c>
      <c r="N55" s="112" t="s">
        <v>1040</v>
      </c>
      <c r="O55" s="112" t="s">
        <v>21</v>
      </c>
      <c r="P55" s="224">
        <v>23607</v>
      </c>
      <c r="Q55" s="112" t="s">
        <v>47</v>
      </c>
      <c r="R55" s="112" t="s">
        <v>48</v>
      </c>
      <c r="S55" s="225" t="s">
        <v>47</v>
      </c>
    </row>
    <row r="56" spans="1:19" ht="12.95" customHeight="1" x14ac:dyDescent="0.2">
      <c r="A56" s="223">
        <v>1964</v>
      </c>
      <c r="B56" s="223">
        <v>744</v>
      </c>
      <c r="C56" s="223">
        <v>617</v>
      </c>
      <c r="D56" s="223">
        <v>20</v>
      </c>
      <c r="E56" s="112" t="s">
        <v>16</v>
      </c>
      <c r="F56" s="223">
        <v>25</v>
      </c>
      <c r="G56" s="223">
        <v>56.5</v>
      </c>
      <c r="H56" s="223">
        <v>6.3</v>
      </c>
      <c r="I56" s="112" t="s">
        <v>57</v>
      </c>
      <c r="J56" s="112" t="s">
        <v>446</v>
      </c>
      <c r="K56" s="112" t="s">
        <v>1041</v>
      </c>
      <c r="L56" s="224">
        <v>23601</v>
      </c>
      <c r="M56" s="223">
        <v>1</v>
      </c>
      <c r="N56" s="112" t="s">
        <v>1040</v>
      </c>
      <c r="O56" s="112" t="s">
        <v>21</v>
      </c>
      <c r="P56" s="224">
        <v>23607</v>
      </c>
      <c r="Q56" s="112" t="s">
        <v>326</v>
      </c>
      <c r="R56" s="112" t="s">
        <v>26</v>
      </c>
      <c r="S56" s="225" t="s">
        <v>326</v>
      </c>
    </row>
    <row r="57" spans="1:19" ht="12.95" customHeight="1" x14ac:dyDescent="0.2"/>
    <row r="58" spans="1:19" ht="12.95" customHeight="1" x14ac:dyDescent="0.2">
      <c r="A58" s="222" t="s">
        <v>1591</v>
      </c>
    </row>
    <row r="59" spans="1:19" ht="12.95" customHeight="1" x14ac:dyDescent="0.2">
      <c r="A59" s="223">
        <v>1964</v>
      </c>
      <c r="B59" s="223">
        <v>719</v>
      </c>
      <c r="C59" s="223">
        <v>617</v>
      </c>
      <c r="D59" s="223">
        <v>21</v>
      </c>
      <c r="E59" s="112" t="s">
        <v>16</v>
      </c>
      <c r="F59" s="223">
        <v>26</v>
      </c>
      <c r="G59" s="223">
        <v>63.5</v>
      </c>
      <c r="H59" s="223">
        <v>6.8</v>
      </c>
      <c r="I59" s="112" t="s">
        <v>34</v>
      </c>
      <c r="J59" s="112" t="s">
        <v>1039</v>
      </c>
      <c r="K59" s="112" t="s">
        <v>1038</v>
      </c>
      <c r="L59" s="224">
        <v>23606</v>
      </c>
      <c r="M59" s="223">
        <v>2</v>
      </c>
      <c r="N59" s="112" t="s">
        <v>1037</v>
      </c>
      <c r="O59" s="112" t="s">
        <v>21</v>
      </c>
      <c r="P59" s="224">
        <v>23606</v>
      </c>
      <c r="Q59" s="112" t="s">
        <v>1592</v>
      </c>
      <c r="R59" s="112" t="s">
        <v>26</v>
      </c>
      <c r="S59" s="225" t="s">
        <v>325</v>
      </c>
    </row>
    <row r="60" spans="1:19" ht="12.95" customHeight="1" x14ac:dyDescent="0.2">
      <c r="A60" s="223">
        <v>1964</v>
      </c>
      <c r="B60" s="223">
        <v>720</v>
      </c>
      <c r="C60" s="223">
        <v>617</v>
      </c>
      <c r="D60" s="223">
        <v>22</v>
      </c>
      <c r="E60" s="112" t="s">
        <v>16</v>
      </c>
      <c r="F60" s="223">
        <v>26</v>
      </c>
      <c r="G60" s="223">
        <v>63.4</v>
      </c>
      <c r="H60" s="223">
        <v>6.8</v>
      </c>
      <c r="I60" s="112" t="s">
        <v>34</v>
      </c>
      <c r="J60" s="112" t="s">
        <v>1039</v>
      </c>
      <c r="K60" s="112" t="s">
        <v>1038</v>
      </c>
      <c r="L60" s="224">
        <v>23606</v>
      </c>
      <c r="M60" s="223">
        <v>2</v>
      </c>
      <c r="N60" s="112" t="s">
        <v>1037</v>
      </c>
      <c r="O60" s="112" t="s">
        <v>21</v>
      </c>
      <c r="P60" s="224">
        <v>23606</v>
      </c>
      <c r="Q60" s="112" t="s">
        <v>1593</v>
      </c>
      <c r="R60" s="112" t="s">
        <v>26</v>
      </c>
      <c r="S60" s="226" t="s">
        <v>325</v>
      </c>
    </row>
    <row r="61" spans="1:19" ht="12.95" customHeight="1" x14ac:dyDescent="0.2">
      <c r="A61" s="223">
        <v>1964</v>
      </c>
      <c r="B61" s="223">
        <v>805</v>
      </c>
      <c r="C61" s="223">
        <v>617</v>
      </c>
      <c r="D61" s="223">
        <v>23</v>
      </c>
      <c r="E61" s="112" t="s">
        <v>16</v>
      </c>
      <c r="F61" s="223">
        <v>25</v>
      </c>
      <c r="G61" s="223">
        <v>65.5</v>
      </c>
      <c r="H61" s="223">
        <v>7.2</v>
      </c>
      <c r="I61" s="112" t="s">
        <v>34</v>
      </c>
      <c r="J61" s="112" t="s">
        <v>1039</v>
      </c>
      <c r="K61" s="112" t="s">
        <v>1038</v>
      </c>
      <c r="L61" s="224">
        <v>23606</v>
      </c>
      <c r="M61" s="223">
        <v>2</v>
      </c>
      <c r="N61" s="112" t="s">
        <v>1037</v>
      </c>
      <c r="O61" s="112" t="s">
        <v>21</v>
      </c>
      <c r="P61" s="224">
        <v>23609</v>
      </c>
      <c r="Q61" s="112" t="s">
        <v>326</v>
      </c>
      <c r="R61" s="112" t="s">
        <v>1005</v>
      </c>
      <c r="S61" s="225" t="s">
        <v>326</v>
      </c>
    </row>
    <row r="62" spans="1:19" ht="12.95" customHeight="1" x14ac:dyDescent="0.2">
      <c r="A62" s="223">
        <v>1964</v>
      </c>
      <c r="B62" s="223">
        <v>893</v>
      </c>
      <c r="C62" s="223">
        <v>617</v>
      </c>
      <c r="D62" s="223">
        <v>24</v>
      </c>
      <c r="E62" s="112" t="s">
        <v>16</v>
      </c>
      <c r="F62" s="223">
        <v>22.5</v>
      </c>
      <c r="G62" s="223">
        <v>55.7</v>
      </c>
      <c r="H62" s="223">
        <v>5.8</v>
      </c>
      <c r="I62" s="112" t="s">
        <v>34</v>
      </c>
      <c r="J62" s="112" t="s">
        <v>1039</v>
      </c>
      <c r="K62" s="112" t="s">
        <v>1038</v>
      </c>
      <c r="L62" s="224">
        <v>23606</v>
      </c>
      <c r="M62" s="223">
        <v>2</v>
      </c>
      <c r="N62" s="112" t="s">
        <v>1037</v>
      </c>
      <c r="O62" s="112" t="s">
        <v>21</v>
      </c>
      <c r="P62" s="224">
        <v>23615</v>
      </c>
      <c r="Q62" s="112" t="s">
        <v>47</v>
      </c>
      <c r="R62" s="112" t="s">
        <v>61</v>
      </c>
      <c r="S62" s="225" t="s">
        <v>47</v>
      </c>
    </row>
    <row r="63" spans="1:19" ht="12.95" customHeight="1" x14ac:dyDescent="0.2">
      <c r="A63" s="223">
        <v>1964</v>
      </c>
      <c r="B63" s="223">
        <v>896</v>
      </c>
      <c r="C63" s="223">
        <v>617</v>
      </c>
      <c r="D63" s="223">
        <v>25</v>
      </c>
      <c r="E63" s="112" t="s">
        <v>27</v>
      </c>
      <c r="F63" s="223">
        <v>23.5</v>
      </c>
      <c r="G63" s="223">
        <v>57.5</v>
      </c>
      <c r="H63" s="223">
        <v>6.4</v>
      </c>
      <c r="I63" s="112" t="s">
        <v>34</v>
      </c>
      <c r="J63" s="112" t="s">
        <v>1039</v>
      </c>
      <c r="K63" s="112" t="s">
        <v>1038</v>
      </c>
      <c r="L63" s="224">
        <v>23606</v>
      </c>
      <c r="M63" s="223">
        <v>2</v>
      </c>
      <c r="N63" s="112" t="s">
        <v>1037</v>
      </c>
      <c r="O63" s="112" t="s">
        <v>21</v>
      </c>
      <c r="P63" s="224">
        <v>23616</v>
      </c>
      <c r="Q63" s="112" t="s">
        <v>47</v>
      </c>
      <c r="R63" s="112" t="s">
        <v>48</v>
      </c>
      <c r="S63" s="225" t="s">
        <v>47</v>
      </c>
    </row>
    <row r="64" spans="1:19" ht="12.95" customHeight="1" x14ac:dyDescent="0.2">
      <c r="A64" s="223">
        <v>1964</v>
      </c>
      <c r="B64" s="223">
        <v>939</v>
      </c>
      <c r="C64" s="223">
        <v>617</v>
      </c>
      <c r="D64" s="223">
        <v>25</v>
      </c>
      <c r="E64" s="112" t="s">
        <v>30</v>
      </c>
      <c r="F64" s="223">
        <v>24.8</v>
      </c>
      <c r="G64" s="223">
        <v>62.4</v>
      </c>
      <c r="H64" s="223">
        <v>6.7</v>
      </c>
      <c r="I64" s="112" t="s">
        <v>34</v>
      </c>
      <c r="J64" s="112" t="s">
        <v>1039</v>
      </c>
      <c r="K64" s="112" t="s">
        <v>1038</v>
      </c>
      <c r="L64" s="224">
        <v>23606</v>
      </c>
      <c r="M64" s="223">
        <v>2</v>
      </c>
      <c r="N64" s="112" t="s">
        <v>1037</v>
      </c>
      <c r="O64" s="112" t="s">
        <v>21</v>
      </c>
      <c r="P64" s="224">
        <v>23623</v>
      </c>
      <c r="Q64" s="112" t="s">
        <v>537</v>
      </c>
      <c r="R64" s="112" t="s">
        <v>536</v>
      </c>
      <c r="S64" s="225" t="s">
        <v>47</v>
      </c>
    </row>
    <row r="65" spans="1:19" ht="12.95" customHeight="1" x14ac:dyDescent="0.2">
      <c r="A65" s="26"/>
      <c r="B65" s="227"/>
      <c r="C65" s="26"/>
      <c r="D65" s="26"/>
      <c r="E65" s="4"/>
      <c r="F65" s="26"/>
      <c r="G65" s="26"/>
      <c r="H65" s="26"/>
      <c r="I65" s="4"/>
      <c r="J65" s="4"/>
      <c r="K65" s="4"/>
      <c r="L65" s="153"/>
      <c r="M65" s="26"/>
      <c r="N65" s="4"/>
      <c r="O65" s="4"/>
      <c r="P65" s="153"/>
      <c r="Q65" s="4"/>
      <c r="R65" s="4"/>
      <c r="S65" s="4"/>
    </row>
    <row r="66" spans="1:19" ht="12.95" customHeight="1" x14ac:dyDescent="0.2">
      <c r="A66" s="26"/>
      <c r="B66" s="26"/>
      <c r="C66" s="26"/>
      <c r="D66" s="26"/>
      <c r="E66" s="4"/>
      <c r="F66" s="26"/>
      <c r="G66" s="26"/>
      <c r="H66" s="26"/>
      <c r="I66" s="4"/>
      <c r="J66" s="4"/>
      <c r="K66" s="4"/>
      <c r="L66" s="153"/>
      <c r="M66" s="26"/>
      <c r="N66" s="4"/>
      <c r="O66" s="4"/>
      <c r="P66" s="153"/>
      <c r="Q66" s="4"/>
      <c r="R66" s="4"/>
      <c r="S66" s="4"/>
    </row>
    <row r="67" spans="1:19" ht="12.95" customHeight="1" x14ac:dyDescent="0.2">
      <c r="A67" s="26"/>
      <c r="B67" s="26"/>
      <c r="C67" s="228"/>
      <c r="D67" s="26"/>
      <c r="E67" s="4"/>
      <c r="F67" s="26"/>
      <c r="G67" s="26"/>
      <c r="H67" s="26"/>
      <c r="I67" s="4"/>
      <c r="J67" s="4"/>
      <c r="K67" s="4"/>
      <c r="L67" s="153"/>
      <c r="M67" s="26"/>
      <c r="N67" s="4"/>
      <c r="O67" s="4"/>
      <c r="P67" s="153"/>
      <c r="Q67" s="4"/>
      <c r="R67" s="4"/>
      <c r="S67" s="4"/>
    </row>
    <row r="68" spans="1:19" ht="12.95" customHeight="1" x14ac:dyDescent="0.2">
      <c r="A68" s="26"/>
      <c r="B68" s="26"/>
      <c r="C68" s="26"/>
      <c r="D68" s="26"/>
      <c r="E68" s="4"/>
      <c r="F68" s="26"/>
      <c r="G68" s="26"/>
      <c r="H68" s="26"/>
      <c r="I68" s="4"/>
      <c r="J68" s="4"/>
      <c r="K68" s="4"/>
      <c r="L68" s="153"/>
      <c r="M68" s="26"/>
      <c r="N68" s="4"/>
      <c r="O68" s="4"/>
      <c r="P68" s="153"/>
      <c r="Q68" s="4"/>
      <c r="R68" s="4"/>
      <c r="S68" s="4"/>
    </row>
    <row r="69" spans="1:19" ht="12.95" customHeight="1" x14ac:dyDescent="0.2">
      <c r="A69" s="26"/>
      <c r="B69" s="154" t="s">
        <v>1402</v>
      </c>
      <c r="C69" s="21"/>
      <c r="D69" s="26"/>
      <c r="E69" s="4"/>
      <c r="F69" s="26"/>
      <c r="G69" s="26"/>
      <c r="H69" s="26"/>
      <c r="I69" s="4"/>
      <c r="J69" s="4"/>
      <c r="K69" s="4"/>
      <c r="L69" s="153"/>
      <c r="M69" s="26"/>
      <c r="N69" s="4"/>
      <c r="O69" s="4"/>
      <c r="P69" s="153"/>
      <c r="Q69" s="4"/>
      <c r="R69" s="4"/>
      <c r="S69" s="4"/>
    </row>
    <row r="70" spans="1:19" ht="12.95" customHeight="1" x14ac:dyDescent="0.2">
      <c r="A70" s="26"/>
      <c r="B70" s="21"/>
      <c r="C70" s="21" t="s">
        <v>1594</v>
      </c>
      <c r="D70" s="26"/>
      <c r="E70" s="4"/>
      <c r="F70" s="26"/>
      <c r="G70" s="26"/>
      <c r="H70" s="26"/>
      <c r="I70" s="4"/>
      <c r="J70" s="4"/>
      <c r="K70" s="4"/>
      <c r="L70" s="153"/>
      <c r="M70" s="26"/>
      <c r="N70" s="4"/>
      <c r="O70" s="4"/>
      <c r="P70" s="153"/>
      <c r="Q70" s="4"/>
      <c r="R70" s="4"/>
      <c r="S70" s="4"/>
    </row>
    <row r="71" spans="1:19" ht="12.95" customHeight="1" x14ac:dyDescent="0.2">
      <c r="A71" s="26"/>
      <c r="B71" s="21"/>
      <c r="C71" s="21" t="s">
        <v>1595</v>
      </c>
      <c r="D71" s="26"/>
      <c r="E71" s="4"/>
      <c r="F71" s="26"/>
      <c r="G71" s="26"/>
      <c r="H71" s="26"/>
      <c r="I71" s="4"/>
      <c r="J71" s="4"/>
      <c r="K71" s="4"/>
      <c r="L71" s="153"/>
      <c r="M71" s="26"/>
      <c r="N71" s="4"/>
      <c r="O71" s="4"/>
      <c r="P71" s="153"/>
      <c r="Q71" s="4"/>
      <c r="R71" s="4"/>
      <c r="S71" s="4"/>
    </row>
    <row r="72" spans="1:19" ht="12.95" customHeight="1" x14ac:dyDescent="0.2">
      <c r="A72" s="26"/>
      <c r="B72" s="26"/>
      <c r="C72" t="s">
        <v>1596</v>
      </c>
      <c r="D72" s="26"/>
      <c r="E72" s="4"/>
      <c r="F72" s="26"/>
      <c r="G72" s="26"/>
      <c r="H72" s="26"/>
      <c r="I72" s="4"/>
      <c r="J72" s="4"/>
      <c r="K72" s="4"/>
      <c r="L72" s="153"/>
      <c r="M72" s="26"/>
      <c r="N72" s="4"/>
      <c r="O72" s="4"/>
      <c r="P72" s="153"/>
      <c r="Q72" s="4"/>
      <c r="R72" s="4"/>
      <c r="S72" s="4"/>
    </row>
    <row r="73" spans="1:19" ht="12.95" customHeight="1" x14ac:dyDescent="0.2">
      <c r="A73" s="26"/>
      <c r="B73" s="26"/>
      <c r="D73" s="26"/>
      <c r="E73" s="4"/>
      <c r="F73" s="26"/>
      <c r="G73" s="26"/>
      <c r="H73" s="26"/>
      <c r="I73" s="4"/>
      <c r="J73" s="4"/>
      <c r="K73" s="4"/>
      <c r="L73" s="153"/>
      <c r="M73" s="26"/>
      <c r="N73" s="4"/>
      <c r="O73" s="4"/>
      <c r="P73" s="153"/>
      <c r="Q73" s="4"/>
      <c r="R73" s="4"/>
      <c r="S73" s="4"/>
    </row>
  </sheetData>
  <printOptions gridLines="1"/>
  <pageMargins left="0.48" right="0.49" top="1" bottom="1" header="0.5" footer="0.5"/>
  <pageSetup orientation="landscape" r:id="rId1"/>
  <headerFooter alignWithMargins="0">
    <oddHeader>&amp;C617 - &amp;"Arial,Italic"Anaxipha&amp;"Arial,Regular" n.sp. B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97"/>
  <sheetViews>
    <sheetView topLeftCell="A64" zoomScaleNormal="100" zoomScaleSheetLayoutView="100" workbookViewId="0">
      <selection activeCell="M106" sqref="M106"/>
    </sheetView>
  </sheetViews>
  <sheetFormatPr defaultColWidth="8.85546875" defaultRowHeight="12.75" x14ac:dyDescent="0.2"/>
  <cols>
    <col min="1" max="1" width="6.42578125" customWidth="1"/>
    <col min="2" max="2" width="8.85546875" customWidth="1"/>
    <col min="3" max="3" width="6" customWidth="1"/>
    <col min="4" max="4" width="7.85546875" customWidth="1"/>
    <col min="5" max="5" width="3.42578125" customWidth="1"/>
    <col min="6" max="6" width="4.85546875" customWidth="1"/>
    <col min="7" max="7" width="7.42578125" customWidth="1"/>
    <col min="8" max="8" width="5.28515625" customWidth="1"/>
    <col min="9" max="9" width="6.85546875" customWidth="1"/>
    <col min="10" max="10" width="4.85546875" customWidth="1"/>
    <col min="11" max="11" width="5.42578125" customWidth="1"/>
    <col min="12" max="12" width="10.140625" customWidth="1"/>
    <col min="13" max="13" width="23.140625" customWidth="1"/>
    <col min="14" max="14" width="11.28515625" style="175" bestFit="1" customWidth="1"/>
    <col min="15" max="15" width="5.140625" customWidth="1"/>
    <col min="16" max="16" width="31.7109375" customWidth="1"/>
    <col min="17" max="17" width="10" customWidth="1"/>
    <col min="18" max="18" width="11.42578125" style="175" customWidth="1"/>
    <col min="19" max="19" width="18.28515625" customWidth="1"/>
    <col min="21" max="21" width="22.28515625" customWidth="1"/>
  </cols>
  <sheetData>
    <row r="1" spans="1:21" ht="1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1597</v>
      </c>
      <c r="H1" s="1" t="s">
        <v>1598</v>
      </c>
      <c r="I1" s="1" t="s">
        <v>1599</v>
      </c>
      <c r="J1" s="1" t="s">
        <v>138</v>
      </c>
      <c r="K1" s="1" t="s">
        <v>6</v>
      </c>
      <c r="L1" s="1" t="s">
        <v>7</v>
      </c>
      <c r="M1" s="1" t="s">
        <v>8</v>
      </c>
      <c r="N1" s="183" t="s">
        <v>9</v>
      </c>
      <c r="O1" s="1" t="s">
        <v>10</v>
      </c>
      <c r="P1" s="1" t="s">
        <v>11</v>
      </c>
      <c r="Q1" s="1" t="s">
        <v>12</v>
      </c>
      <c r="R1" s="183" t="s">
        <v>13</v>
      </c>
      <c r="S1" s="1" t="s">
        <v>14</v>
      </c>
      <c r="T1" s="1" t="s">
        <v>15</v>
      </c>
    </row>
    <row r="2" spans="1:21" ht="12.75" customHeight="1" x14ac:dyDescent="0.2">
      <c r="A2" s="2">
        <v>1964</v>
      </c>
      <c r="B2" s="2">
        <v>11</v>
      </c>
      <c r="C2" s="2">
        <v>618</v>
      </c>
      <c r="D2" s="2">
        <v>7</v>
      </c>
      <c r="E2" s="75" t="s">
        <v>16</v>
      </c>
      <c r="F2" s="2">
        <v>23</v>
      </c>
      <c r="G2" s="2">
        <v>72.8</v>
      </c>
      <c r="H2" s="2"/>
      <c r="I2" s="2">
        <f t="shared" ref="I2:I29" si="0">AVERAGE(G2:H2)</f>
        <v>72.8</v>
      </c>
      <c r="J2" s="2">
        <v>5.4</v>
      </c>
      <c r="K2" s="75" t="s">
        <v>550</v>
      </c>
      <c r="L2" s="75" t="s">
        <v>831</v>
      </c>
      <c r="M2" s="75" t="s">
        <v>1074</v>
      </c>
      <c r="N2" s="181">
        <v>23516</v>
      </c>
      <c r="O2" s="2">
        <v>1</v>
      </c>
      <c r="P2" s="75" t="s">
        <v>1075</v>
      </c>
      <c r="Q2" s="75" t="s">
        <v>21</v>
      </c>
      <c r="R2" s="181">
        <v>23518</v>
      </c>
      <c r="S2" s="75" t="s">
        <v>334</v>
      </c>
      <c r="T2" s="75" t="s">
        <v>26</v>
      </c>
      <c r="U2" s="74" t="s">
        <v>135</v>
      </c>
    </row>
    <row r="3" spans="1:21" ht="12.75" customHeight="1" x14ac:dyDescent="0.2">
      <c r="A3" s="2">
        <v>1964</v>
      </c>
      <c r="B3" s="2">
        <v>579</v>
      </c>
      <c r="C3" s="2">
        <v>618</v>
      </c>
      <c r="D3" s="2">
        <v>10</v>
      </c>
      <c r="E3" s="75" t="s">
        <v>16</v>
      </c>
      <c r="F3" s="2">
        <v>24.7</v>
      </c>
      <c r="G3" s="2">
        <v>76.599999999999994</v>
      </c>
      <c r="H3" s="2"/>
      <c r="I3" s="2">
        <f t="shared" si="0"/>
        <v>76.599999999999994</v>
      </c>
      <c r="J3" s="2">
        <v>5.4</v>
      </c>
      <c r="K3" s="75" t="s">
        <v>550</v>
      </c>
      <c r="L3" s="75" t="s">
        <v>831</v>
      </c>
      <c r="M3" s="75" t="s">
        <v>1074</v>
      </c>
      <c r="N3" s="181">
        <v>23597</v>
      </c>
      <c r="O3" s="2">
        <v>3</v>
      </c>
      <c r="P3" s="75" t="s">
        <v>1073</v>
      </c>
      <c r="Q3" s="75" t="s">
        <v>21</v>
      </c>
      <c r="R3" s="181">
        <v>23601</v>
      </c>
      <c r="S3" s="75" t="s">
        <v>537</v>
      </c>
      <c r="T3" s="75" t="s">
        <v>26</v>
      </c>
      <c r="U3" s="74" t="s">
        <v>135</v>
      </c>
    </row>
    <row r="4" spans="1:21" ht="12.75" customHeight="1" x14ac:dyDescent="0.2">
      <c r="A4" s="2">
        <v>1964</v>
      </c>
      <c r="B4" s="2">
        <v>546</v>
      </c>
      <c r="C4" s="2">
        <v>618</v>
      </c>
      <c r="D4" s="2">
        <v>11</v>
      </c>
      <c r="E4" s="75" t="s">
        <v>27</v>
      </c>
      <c r="F4" s="2">
        <v>24.5</v>
      </c>
      <c r="G4" s="2">
        <v>75.900000000000006</v>
      </c>
      <c r="H4" s="2"/>
      <c r="I4" s="2">
        <f t="shared" si="0"/>
        <v>75.900000000000006</v>
      </c>
      <c r="J4" s="2">
        <v>5.8</v>
      </c>
      <c r="K4" s="75" t="s">
        <v>550</v>
      </c>
      <c r="L4" s="75" t="s">
        <v>831</v>
      </c>
      <c r="M4" s="75" t="s">
        <v>1074</v>
      </c>
      <c r="N4" s="181">
        <v>23597</v>
      </c>
      <c r="O4" s="2">
        <v>3</v>
      </c>
      <c r="P4" s="75" t="s">
        <v>1073</v>
      </c>
      <c r="Q4" s="75" t="s">
        <v>21</v>
      </c>
      <c r="R4" s="181">
        <v>23599</v>
      </c>
      <c r="S4" s="75" t="s">
        <v>537</v>
      </c>
      <c r="T4" s="75" t="s">
        <v>26</v>
      </c>
      <c r="U4" s="74" t="s">
        <v>135</v>
      </c>
    </row>
    <row r="5" spans="1:21" ht="12.75" customHeight="1" x14ac:dyDescent="0.2">
      <c r="A5" s="2">
        <v>1964</v>
      </c>
      <c r="B5" s="2">
        <v>616</v>
      </c>
      <c r="C5" s="2">
        <v>618</v>
      </c>
      <c r="D5" s="2">
        <v>11</v>
      </c>
      <c r="E5" s="75" t="s">
        <v>30</v>
      </c>
      <c r="F5" s="2">
        <v>20.399999999999999</v>
      </c>
      <c r="G5" s="2">
        <v>61.5</v>
      </c>
      <c r="H5" s="2"/>
      <c r="I5" s="2">
        <f t="shared" si="0"/>
        <v>61.5</v>
      </c>
      <c r="J5" s="2">
        <v>5.0999999999999996</v>
      </c>
      <c r="K5" s="75" t="s">
        <v>550</v>
      </c>
      <c r="L5" s="75" t="s">
        <v>831</v>
      </c>
      <c r="M5" s="75" t="s">
        <v>1074</v>
      </c>
      <c r="N5" s="181">
        <v>23597</v>
      </c>
      <c r="O5" s="2">
        <v>3</v>
      </c>
      <c r="P5" s="75" t="s">
        <v>1073</v>
      </c>
      <c r="Q5" s="75" t="s">
        <v>21</v>
      </c>
      <c r="R5" s="181">
        <v>23602</v>
      </c>
      <c r="S5" s="75" t="s">
        <v>540</v>
      </c>
      <c r="T5" s="75" t="s">
        <v>26</v>
      </c>
      <c r="U5" s="74" t="s">
        <v>135</v>
      </c>
    </row>
    <row r="6" spans="1:21" ht="12.75" customHeight="1" x14ac:dyDescent="0.2">
      <c r="A6" s="2">
        <v>1964</v>
      </c>
      <c r="B6" s="2">
        <v>850</v>
      </c>
      <c r="C6" s="2">
        <v>618</v>
      </c>
      <c r="D6" s="2">
        <v>11</v>
      </c>
      <c r="E6" s="75" t="s">
        <v>543</v>
      </c>
      <c r="F6" s="2">
        <v>30.4</v>
      </c>
      <c r="G6" s="2">
        <v>106.7</v>
      </c>
      <c r="H6" s="2"/>
      <c r="I6" s="2">
        <f t="shared" si="0"/>
        <v>106.7</v>
      </c>
      <c r="J6" s="2">
        <v>6.2</v>
      </c>
      <c r="K6" s="75" t="s">
        <v>550</v>
      </c>
      <c r="L6" s="75" t="s">
        <v>831</v>
      </c>
      <c r="M6" s="75" t="s">
        <v>1074</v>
      </c>
      <c r="N6" s="181">
        <v>23597</v>
      </c>
      <c r="O6" s="2">
        <v>3</v>
      </c>
      <c r="P6" s="75" t="s">
        <v>1073</v>
      </c>
      <c r="Q6" s="75" t="s">
        <v>21</v>
      </c>
      <c r="R6" s="181">
        <v>23613</v>
      </c>
      <c r="S6" s="75" t="s">
        <v>540</v>
      </c>
      <c r="T6" s="75" t="s">
        <v>26</v>
      </c>
      <c r="U6" s="74" t="s">
        <v>135</v>
      </c>
    </row>
    <row r="7" spans="1:21" ht="12.75" customHeight="1" x14ac:dyDescent="0.2">
      <c r="A7" s="2">
        <v>1964</v>
      </c>
      <c r="B7" s="2">
        <v>297</v>
      </c>
      <c r="C7" s="2">
        <v>618</v>
      </c>
      <c r="D7" s="2">
        <v>12</v>
      </c>
      <c r="E7" s="75" t="s">
        <v>27</v>
      </c>
      <c r="F7" s="2">
        <v>21.5</v>
      </c>
      <c r="G7" s="2">
        <v>70.7</v>
      </c>
      <c r="H7" s="2">
        <v>69.3</v>
      </c>
      <c r="I7" s="2">
        <f t="shared" si="0"/>
        <v>70</v>
      </c>
      <c r="J7" s="2">
        <v>5.9</v>
      </c>
      <c r="K7" s="75" t="s">
        <v>550</v>
      </c>
      <c r="L7" s="75" t="s">
        <v>831</v>
      </c>
      <c r="M7" s="75" t="s">
        <v>1600</v>
      </c>
      <c r="N7" s="181">
        <v>23565</v>
      </c>
      <c r="O7" s="2">
        <v>2</v>
      </c>
      <c r="P7" s="75" t="s">
        <v>1072</v>
      </c>
      <c r="Q7" s="75" t="s">
        <v>554</v>
      </c>
      <c r="R7" s="181">
        <v>23565</v>
      </c>
      <c r="S7" s="75" t="s">
        <v>540</v>
      </c>
      <c r="T7" s="75" t="s">
        <v>26</v>
      </c>
      <c r="U7" s="74" t="s">
        <v>135</v>
      </c>
    </row>
    <row r="8" spans="1:21" ht="12.75" customHeight="1" x14ac:dyDescent="0.2">
      <c r="A8" s="2">
        <v>1964</v>
      </c>
      <c r="B8" s="2">
        <v>342</v>
      </c>
      <c r="C8" s="2">
        <v>618</v>
      </c>
      <c r="D8" s="2">
        <v>12</v>
      </c>
      <c r="E8" s="75" t="s">
        <v>30</v>
      </c>
      <c r="F8" s="2">
        <v>24.2</v>
      </c>
      <c r="G8" s="2">
        <v>77.599999999999994</v>
      </c>
      <c r="H8" s="2">
        <v>78.5</v>
      </c>
      <c r="I8" s="2">
        <f t="shared" si="0"/>
        <v>78.05</v>
      </c>
      <c r="J8" s="2">
        <v>5.8</v>
      </c>
      <c r="K8" s="75" t="s">
        <v>550</v>
      </c>
      <c r="L8" s="75" t="s">
        <v>831</v>
      </c>
      <c r="M8" s="75" t="s">
        <v>1600</v>
      </c>
      <c r="N8" s="181">
        <v>23565</v>
      </c>
      <c r="O8" s="2">
        <v>2</v>
      </c>
      <c r="P8" s="75" t="s">
        <v>1072</v>
      </c>
      <c r="Q8" s="75" t="s">
        <v>554</v>
      </c>
      <c r="R8" s="181">
        <v>23567</v>
      </c>
      <c r="S8" s="75" t="s">
        <v>537</v>
      </c>
      <c r="T8" s="75" t="s">
        <v>26</v>
      </c>
      <c r="U8" s="74" t="s">
        <v>135</v>
      </c>
    </row>
    <row r="9" spans="1:21" ht="12.75" customHeight="1" x14ac:dyDescent="0.2">
      <c r="A9" s="2">
        <v>1964</v>
      </c>
      <c r="B9" s="2">
        <v>374</v>
      </c>
      <c r="C9" s="2">
        <v>618</v>
      </c>
      <c r="D9" s="2">
        <v>12</v>
      </c>
      <c r="E9" s="75" t="s">
        <v>543</v>
      </c>
      <c r="F9" s="2">
        <v>29.9</v>
      </c>
      <c r="G9" s="2">
        <v>98.2</v>
      </c>
      <c r="H9" s="2"/>
      <c r="I9" s="2">
        <f t="shared" si="0"/>
        <v>98.2</v>
      </c>
      <c r="J9" s="2">
        <v>6</v>
      </c>
      <c r="K9" s="75" t="s">
        <v>550</v>
      </c>
      <c r="L9" s="75" t="s">
        <v>831</v>
      </c>
      <c r="M9" s="75" t="s">
        <v>1600</v>
      </c>
      <c r="N9" s="181">
        <v>23565</v>
      </c>
      <c r="O9" s="2">
        <v>2</v>
      </c>
      <c r="P9" s="75" t="s">
        <v>1072</v>
      </c>
      <c r="Q9" s="75" t="s">
        <v>554</v>
      </c>
      <c r="R9" s="181">
        <v>23573</v>
      </c>
      <c r="S9" s="75" t="s">
        <v>540</v>
      </c>
      <c r="T9" s="75" t="s">
        <v>26</v>
      </c>
      <c r="U9" s="74" t="s">
        <v>135</v>
      </c>
    </row>
    <row r="10" spans="1:21" ht="12.75" customHeight="1" x14ac:dyDescent="0.2">
      <c r="A10" s="2">
        <v>1965</v>
      </c>
      <c r="B10" s="2">
        <v>7</v>
      </c>
      <c r="C10" s="2">
        <v>618</v>
      </c>
      <c r="D10" s="2">
        <v>13</v>
      </c>
      <c r="E10" s="75" t="s">
        <v>16</v>
      </c>
      <c r="F10" s="2">
        <v>25.2</v>
      </c>
      <c r="G10" s="2">
        <v>77.8</v>
      </c>
      <c r="H10" s="2"/>
      <c r="I10" s="2">
        <f t="shared" si="0"/>
        <v>77.8</v>
      </c>
      <c r="J10" s="2">
        <v>5</v>
      </c>
      <c r="K10" s="75" t="s">
        <v>550</v>
      </c>
      <c r="L10" s="75" t="s">
        <v>831</v>
      </c>
      <c r="M10" s="75" t="s">
        <v>1364</v>
      </c>
      <c r="N10" s="181">
        <v>23824</v>
      </c>
      <c r="O10" s="2">
        <v>0</v>
      </c>
      <c r="P10" s="75" t="s">
        <v>1601</v>
      </c>
      <c r="Q10" s="75" t="s">
        <v>535</v>
      </c>
      <c r="R10" s="181">
        <v>23832</v>
      </c>
      <c r="S10" s="75" t="s">
        <v>537</v>
      </c>
      <c r="T10" s="75" t="s">
        <v>26</v>
      </c>
      <c r="U10" s="74" t="s">
        <v>135</v>
      </c>
    </row>
    <row r="11" spans="1:21" ht="12.75" customHeight="1" x14ac:dyDescent="0.2">
      <c r="A11" s="2">
        <v>1965</v>
      </c>
      <c r="B11" s="2">
        <v>29</v>
      </c>
      <c r="C11" s="2">
        <v>618</v>
      </c>
      <c r="D11" s="2">
        <v>14</v>
      </c>
      <c r="E11" s="75" t="s">
        <v>16</v>
      </c>
      <c r="F11" s="2">
        <v>25.2</v>
      </c>
      <c r="G11" s="2">
        <v>81</v>
      </c>
      <c r="H11" s="2"/>
      <c r="I11" s="2">
        <f t="shared" si="0"/>
        <v>81</v>
      </c>
      <c r="J11" s="2">
        <v>5.8</v>
      </c>
      <c r="K11" s="75" t="s">
        <v>550</v>
      </c>
      <c r="L11" s="75" t="s">
        <v>831</v>
      </c>
      <c r="M11" s="75" t="s">
        <v>1368</v>
      </c>
      <c r="N11" s="181">
        <v>23870</v>
      </c>
      <c r="O11" s="2">
        <v>1</v>
      </c>
      <c r="P11" s="75" t="s">
        <v>1602</v>
      </c>
      <c r="Q11" s="75" t="s">
        <v>793</v>
      </c>
      <c r="R11" s="181">
        <v>23875</v>
      </c>
      <c r="S11" s="75" t="s">
        <v>537</v>
      </c>
      <c r="T11" s="75" t="s">
        <v>1603</v>
      </c>
      <c r="U11" s="74" t="s">
        <v>135</v>
      </c>
    </row>
    <row r="12" spans="1:21" ht="12.75" customHeight="1" x14ac:dyDescent="0.2">
      <c r="A12" s="2">
        <v>1964</v>
      </c>
      <c r="B12" s="2">
        <v>215</v>
      </c>
      <c r="C12" s="2">
        <v>618</v>
      </c>
      <c r="D12" s="2">
        <v>9</v>
      </c>
      <c r="E12" s="75" t="s">
        <v>16</v>
      </c>
      <c r="F12" s="2">
        <v>24.6</v>
      </c>
      <c r="G12" s="2">
        <v>80.8</v>
      </c>
      <c r="H12" s="2"/>
      <c r="I12" s="2">
        <f t="shared" si="0"/>
        <v>80.8</v>
      </c>
      <c r="J12" s="2">
        <v>5.6</v>
      </c>
      <c r="K12" s="75" t="s">
        <v>550</v>
      </c>
      <c r="L12" s="75" t="s">
        <v>748</v>
      </c>
      <c r="M12" s="75" t="s">
        <v>1071</v>
      </c>
      <c r="N12" s="181">
        <v>23553</v>
      </c>
      <c r="O12" s="2">
        <v>2</v>
      </c>
      <c r="P12" s="75" t="s">
        <v>1070</v>
      </c>
      <c r="Q12" s="75" t="s">
        <v>793</v>
      </c>
      <c r="R12" s="181">
        <v>23555</v>
      </c>
      <c r="S12" s="75" t="s">
        <v>537</v>
      </c>
      <c r="T12" s="75" t="s">
        <v>26</v>
      </c>
      <c r="U12" s="74" t="s">
        <v>135</v>
      </c>
    </row>
    <row r="13" spans="1:21" ht="12.75" customHeight="1" x14ac:dyDescent="0.2">
      <c r="A13" s="2">
        <v>1963</v>
      </c>
      <c r="B13" s="2">
        <v>26</v>
      </c>
      <c r="C13" s="2">
        <v>618</v>
      </c>
      <c r="D13" s="2">
        <v>2</v>
      </c>
      <c r="E13" s="75" t="s">
        <v>16</v>
      </c>
      <c r="F13" s="2">
        <v>26</v>
      </c>
      <c r="G13" s="2">
        <v>80</v>
      </c>
      <c r="H13" s="2">
        <v>79.7</v>
      </c>
      <c r="I13" s="2">
        <f t="shared" si="0"/>
        <v>79.849999999999994</v>
      </c>
      <c r="J13" s="2">
        <v>5.6</v>
      </c>
      <c r="K13" s="75" t="s">
        <v>550</v>
      </c>
      <c r="L13" s="75" t="s">
        <v>1068</v>
      </c>
      <c r="M13" s="75" t="s">
        <v>16</v>
      </c>
      <c r="N13" s="181">
        <v>23119</v>
      </c>
      <c r="O13" s="2">
        <v>4</v>
      </c>
      <c r="P13" s="75" t="s">
        <v>1067</v>
      </c>
      <c r="Q13" s="75" t="s">
        <v>843</v>
      </c>
      <c r="R13" s="181">
        <v>23123</v>
      </c>
      <c r="S13" s="75" t="s">
        <v>334</v>
      </c>
      <c r="T13" s="75" t="s">
        <v>26</v>
      </c>
      <c r="U13" s="74" t="s">
        <v>135</v>
      </c>
    </row>
    <row r="14" spans="1:21" ht="12.75" customHeight="1" x14ac:dyDescent="0.2">
      <c r="A14" s="2">
        <v>1963</v>
      </c>
      <c r="B14" s="2">
        <v>27</v>
      </c>
      <c r="C14" s="2">
        <v>618</v>
      </c>
      <c r="D14" s="2">
        <v>3</v>
      </c>
      <c r="E14" s="75" t="s">
        <v>16</v>
      </c>
      <c r="F14" s="2">
        <v>25.2</v>
      </c>
      <c r="G14" s="2">
        <v>80.599999999999994</v>
      </c>
      <c r="H14" s="2">
        <v>80.8</v>
      </c>
      <c r="I14" s="2">
        <f t="shared" si="0"/>
        <v>80.699999999999989</v>
      </c>
      <c r="J14" s="2">
        <v>5.6</v>
      </c>
      <c r="K14" s="75" t="s">
        <v>550</v>
      </c>
      <c r="L14" s="75" t="s">
        <v>1068</v>
      </c>
      <c r="M14" s="75" t="s">
        <v>16</v>
      </c>
      <c r="N14" s="181">
        <v>23119</v>
      </c>
      <c r="O14" s="2">
        <v>4</v>
      </c>
      <c r="P14" s="75" t="s">
        <v>1067</v>
      </c>
      <c r="Q14" s="75" t="s">
        <v>843</v>
      </c>
      <c r="R14" s="181">
        <v>23123</v>
      </c>
      <c r="S14" s="75" t="s">
        <v>334</v>
      </c>
      <c r="T14" s="75" t="s">
        <v>26</v>
      </c>
      <c r="U14" s="74" t="s">
        <v>135</v>
      </c>
    </row>
    <row r="15" spans="1:21" ht="12.75" customHeight="1" x14ac:dyDescent="0.2">
      <c r="A15" s="2">
        <v>1963</v>
      </c>
      <c r="B15" s="2">
        <v>23</v>
      </c>
      <c r="C15" s="2">
        <v>618</v>
      </c>
      <c r="D15" s="2">
        <v>4</v>
      </c>
      <c r="E15" s="75" t="s">
        <v>16</v>
      </c>
      <c r="F15" s="2">
        <v>25.5</v>
      </c>
      <c r="G15" s="2">
        <v>82</v>
      </c>
      <c r="H15" s="2">
        <v>80.900000000000006</v>
      </c>
      <c r="I15" s="2">
        <f t="shared" si="0"/>
        <v>81.45</v>
      </c>
      <c r="J15" s="2">
        <v>5.8</v>
      </c>
      <c r="K15" s="75" t="s">
        <v>550</v>
      </c>
      <c r="L15" s="75" t="s">
        <v>1068</v>
      </c>
      <c r="M15" s="75" t="s">
        <v>16</v>
      </c>
      <c r="N15" s="181">
        <v>23119</v>
      </c>
      <c r="O15" s="2">
        <v>4</v>
      </c>
      <c r="P15" s="75" t="s">
        <v>1067</v>
      </c>
      <c r="Q15" s="75" t="s">
        <v>843</v>
      </c>
      <c r="R15" s="181">
        <v>23123</v>
      </c>
      <c r="S15" s="75" t="s">
        <v>334</v>
      </c>
      <c r="T15" s="75" t="s">
        <v>26</v>
      </c>
      <c r="U15" s="74" t="s">
        <v>135</v>
      </c>
    </row>
    <row r="16" spans="1:21" ht="12.75" customHeight="1" x14ac:dyDescent="0.2">
      <c r="A16" s="2">
        <v>1963</v>
      </c>
      <c r="B16" s="2">
        <v>90</v>
      </c>
      <c r="C16" s="2">
        <v>618</v>
      </c>
      <c r="D16" s="2">
        <v>5</v>
      </c>
      <c r="E16" s="75" t="s">
        <v>16</v>
      </c>
      <c r="F16" s="2">
        <v>25</v>
      </c>
      <c r="G16" s="2">
        <v>74.400000000000006</v>
      </c>
      <c r="H16" s="2">
        <v>74.7</v>
      </c>
      <c r="I16" s="2">
        <f t="shared" si="0"/>
        <v>74.550000000000011</v>
      </c>
      <c r="J16" s="2">
        <v>5.7</v>
      </c>
      <c r="K16" s="75" t="s">
        <v>550</v>
      </c>
      <c r="L16" s="75" t="s">
        <v>1068</v>
      </c>
      <c r="M16" s="75" t="s">
        <v>16</v>
      </c>
      <c r="N16" s="181">
        <v>23119</v>
      </c>
      <c r="O16" s="2">
        <v>4</v>
      </c>
      <c r="P16" s="75" t="s">
        <v>1067</v>
      </c>
      <c r="Q16" s="75" t="s">
        <v>843</v>
      </c>
      <c r="R16" s="181">
        <v>23132</v>
      </c>
      <c r="S16" s="75" t="s">
        <v>334</v>
      </c>
      <c r="T16" s="75" t="s">
        <v>26</v>
      </c>
      <c r="U16" s="74" t="s">
        <v>135</v>
      </c>
    </row>
    <row r="17" spans="1:37" ht="12.75" customHeight="1" x14ac:dyDescent="0.2">
      <c r="A17" s="2">
        <v>1963</v>
      </c>
      <c r="B17" s="2">
        <v>91</v>
      </c>
      <c r="C17" s="2">
        <v>618</v>
      </c>
      <c r="D17" s="2">
        <v>6</v>
      </c>
      <c r="E17" s="75" t="s">
        <v>16</v>
      </c>
      <c r="F17" s="2">
        <v>24.5</v>
      </c>
      <c r="G17" s="2">
        <v>78</v>
      </c>
      <c r="H17" s="2">
        <v>77.7</v>
      </c>
      <c r="I17" s="2">
        <f t="shared" si="0"/>
        <v>77.849999999999994</v>
      </c>
      <c r="J17" s="2">
        <v>5.6</v>
      </c>
      <c r="K17" s="75" t="s">
        <v>550</v>
      </c>
      <c r="L17" s="75" t="s">
        <v>1068</v>
      </c>
      <c r="M17" s="75" t="s">
        <v>16</v>
      </c>
      <c r="N17" s="181">
        <v>23119</v>
      </c>
      <c r="O17" s="2">
        <v>4</v>
      </c>
      <c r="P17" s="75" t="s">
        <v>1067</v>
      </c>
      <c r="Q17" s="75" t="s">
        <v>843</v>
      </c>
      <c r="R17" s="181">
        <v>23132</v>
      </c>
      <c r="S17" s="75" t="s">
        <v>334</v>
      </c>
      <c r="T17" s="75" t="s">
        <v>26</v>
      </c>
      <c r="U17" s="74" t="s">
        <v>135</v>
      </c>
    </row>
    <row r="18" spans="1:37" ht="12.75" customHeight="1" x14ac:dyDescent="0.2">
      <c r="A18" s="2">
        <v>1962</v>
      </c>
      <c r="B18" s="2">
        <v>194</v>
      </c>
      <c r="C18" s="2">
        <v>618</v>
      </c>
      <c r="D18" s="2">
        <v>1</v>
      </c>
      <c r="E18" s="75" t="s">
        <v>16</v>
      </c>
      <c r="F18" s="2">
        <v>21.5</v>
      </c>
      <c r="G18" s="2">
        <v>68.400000000000006</v>
      </c>
      <c r="H18" s="2">
        <v>66.599999999999994</v>
      </c>
      <c r="I18" s="2">
        <f t="shared" si="0"/>
        <v>67.5</v>
      </c>
      <c r="J18" s="2">
        <v>5.6</v>
      </c>
      <c r="K18" s="75" t="s">
        <v>550</v>
      </c>
      <c r="L18" s="75" t="s">
        <v>831</v>
      </c>
      <c r="M18" s="75" t="s">
        <v>1074</v>
      </c>
      <c r="N18" s="181">
        <v>22801</v>
      </c>
      <c r="O18" s="2">
        <v>0</v>
      </c>
      <c r="P18" s="75" t="s">
        <v>1604</v>
      </c>
      <c r="Q18" s="75" t="s">
        <v>21</v>
      </c>
      <c r="R18" s="181">
        <v>22801</v>
      </c>
      <c r="S18" s="75" t="s">
        <v>1605</v>
      </c>
      <c r="T18" s="75" t="s">
        <v>1606</v>
      </c>
      <c r="U18" s="74" t="s">
        <v>325</v>
      </c>
    </row>
    <row r="19" spans="1:37" ht="12.75" customHeight="1" x14ac:dyDescent="0.2">
      <c r="A19" s="2">
        <v>1970</v>
      </c>
      <c r="B19" s="2">
        <v>11</v>
      </c>
      <c r="C19" s="2">
        <v>618</v>
      </c>
      <c r="D19" s="2">
        <v>17</v>
      </c>
      <c r="E19" s="75" t="s">
        <v>16</v>
      </c>
      <c r="F19" s="2">
        <v>23.5</v>
      </c>
      <c r="G19" s="2">
        <v>68.5</v>
      </c>
      <c r="H19" s="2"/>
      <c r="I19" s="2">
        <f t="shared" si="0"/>
        <v>68.5</v>
      </c>
      <c r="J19" s="2">
        <v>5.2</v>
      </c>
      <c r="K19" s="75" t="s">
        <v>550</v>
      </c>
      <c r="L19" s="75" t="s">
        <v>831</v>
      </c>
      <c r="M19" s="75" t="s">
        <v>1364</v>
      </c>
      <c r="N19" s="181">
        <v>25702</v>
      </c>
      <c r="O19" s="2">
        <v>0</v>
      </c>
      <c r="P19" s="75" t="s">
        <v>1607</v>
      </c>
      <c r="Q19" s="75" t="s">
        <v>21</v>
      </c>
      <c r="R19" s="181">
        <v>25702</v>
      </c>
      <c r="S19" s="75" t="s">
        <v>1608</v>
      </c>
      <c r="T19" s="75" t="s">
        <v>26</v>
      </c>
      <c r="U19" s="74" t="s">
        <v>325</v>
      </c>
    </row>
    <row r="20" spans="1:37" ht="12.75" customHeight="1" x14ac:dyDescent="0.2">
      <c r="A20" s="2">
        <v>1970</v>
      </c>
      <c r="B20" s="2">
        <v>14</v>
      </c>
      <c r="C20" s="2">
        <v>618</v>
      </c>
      <c r="D20" s="2">
        <v>18</v>
      </c>
      <c r="E20" s="75" t="s">
        <v>16</v>
      </c>
      <c r="F20" s="2">
        <v>21</v>
      </c>
      <c r="G20" s="2">
        <v>63.4</v>
      </c>
      <c r="H20" s="2"/>
      <c r="I20" s="2">
        <f t="shared" si="0"/>
        <v>63.4</v>
      </c>
      <c r="J20" s="2">
        <v>4.4000000000000004</v>
      </c>
      <c r="K20" s="75" t="s">
        <v>550</v>
      </c>
      <c r="L20" s="75" t="s">
        <v>831</v>
      </c>
      <c r="M20" s="75" t="s">
        <v>1364</v>
      </c>
      <c r="N20" s="181">
        <v>25702</v>
      </c>
      <c r="O20" s="2">
        <v>0</v>
      </c>
      <c r="P20" s="75" t="s">
        <v>1348</v>
      </c>
      <c r="Q20" s="75" t="s">
        <v>21</v>
      </c>
      <c r="R20" s="181">
        <v>25702</v>
      </c>
      <c r="S20" s="75" t="s">
        <v>1609</v>
      </c>
      <c r="T20" s="75" t="s">
        <v>26</v>
      </c>
      <c r="U20" s="74" t="s">
        <v>325</v>
      </c>
    </row>
    <row r="21" spans="1:37" ht="12.75" customHeight="1" x14ac:dyDescent="0.2">
      <c r="A21" s="2">
        <v>1970</v>
      </c>
      <c r="B21" s="2">
        <v>15</v>
      </c>
      <c r="C21" s="2">
        <v>618</v>
      </c>
      <c r="D21" s="2">
        <v>19</v>
      </c>
      <c r="E21" s="75" t="s">
        <v>16</v>
      </c>
      <c r="F21" s="2">
        <v>21</v>
      </c>
      <c r="G21" s="2">
        <v>64.3</v>
      </c>
      <c r="H21" s="2"/>
      <c r="I21" s="2">
        <f t="shared" si="0"/>
        <v>64.3</v>
      </c>
      <c r="J21" s="2">
        <v>5</v>
      </c>
      <c r="K21" s="75" t="s">
        <v>550</v>
      </c>
      <c r="L21" s="75" t="s">
        <v>831</v>
      </c>
      <c r="M21" s="75" t="s">
        <v>1364</v>
      </c>
      <c r="N21" s="181">
        <v>25702</v>
      </c>
      <c r="O21" s="2">
        <v>0</v>
      </c>
      <c r="P21" s="75" t="s">
        <v>1436</v>
      </c>
      <c r="Q21" s="75" t="s">
        <v>21</v>
      </c>
      <c r="R21" s="181">
        <v>25702</v>
      </c>
      <c r="S21" s="75" t="s">
        <v>1610</v>
      </c>
      <c r="T21" s="75" t="s">
        <v>26</v>
      </c>
      <c r="U21" s="74" t="s">
        <v>325</v>
      </c>
    </row>
    <row r="22" spans="1:37" ht="12.75" customHeight="1" x14ac:dyDescent="0.2">
      <c r="A22" s="2">
        <v>1970</v>
      </c>
      <c r="B22" s="2">
        <v>16</v>
      </c>
      <c r="C22" s="2">
        <v>618</v>
      </c>
      <c r="D22" s="2">
        <v>20</v>
      </c>
      <c r="E22" s="75" t="s">
        <v>16</v>
      </c>
      <c r="F22" s="2">
        <v>21</v>
      </c>
      <c r="G22" s="2">
        <v>62</v>
      </c>
      <c r="H22" s="2"/>
      <c r="I22" s="2">
        <f t="shared" si="0"/>
        <v>62</v>
      </c>
      <c r="J22" s="2">
        <v>4.8</v>
      </c>
      <c r="K22" s="75" t="s">
        <v>550</v>
      </c>
      <c r="L22" s="75" t="s">
        <v>831</v>
      </c>
      <c r="M22" s="75" t="s">
        <v>1364</v>
      </c>
      <c r="N22" s="181">
        <v>25702</v>
      </c>
      <c r="O22" s="2">
        <v>0</v>
      </c>
      <c r="P22" s="75" t="s">
        <v>1436</v>
      </c>
      <c r="Q22" s="75" t="s">
        <v>21</v>
      </c>
      <c r="R22" s="181">
        <v>25702</v>
      </c>
      <c r="S22" s="75" t="s">
        <v>1610</v>
      </c>
      <c r="T22" s="75" t="s">
        <v>26</v>
      </c>
      <c r="U22" s="74" t="s">
        <v>325</v>
      </c>
    </row>
    <row r="23" spans="1:37" ht="12.75" customHeight="1" x14ac:dyDescent="0.2">
      <c r="A23" s="2">
        <v>1970</v>
      </c>
      <c r="B23" s="2">
        <v>38</v>
      </c>
      <c r="C23" s="2">
        <v>618</v>
      </c>
      <c r="D23" s="2">
        <v>21</v>
      </c>
      <c r="E23" s="75" t="s">
        <v>16</v>
      </c>
      <c r="F23" s="2">
        <v>21.8</v>
      </c>
      <c r="G23" s="2">
        <v>64.3</v>
      </c>
      <c r="H23" s="2"/>
      <c r="I23" s="2">
        <f t="shared" si="0"/>
        <v>64.3</v>
      </c>
      <c r="J23" s="2">
        <v>5</v>
      </c>
      <c r="K23" s="75" t="s">
        <v>550</v>
      </c>
      <c r="L23" s="75" t="s">
        <v>831</v>
      </c>
      <c r="M23" s="75" t="s">
        <v>1364</v>
      </c>
      <c r="N23" s="181">
        <v>25716</v>
      </c>
      <c r="O23" s="2">
        <v>0</v>
      </c>
      <c r="P23" s="75" t="s">
        <v>1436</v>
      </c>
      <c r="Q23" s="75" t="s">
        <v>21</v>
      </c>
      <c r="R23" s="181">
        <v>25716</v>
      </c>
      <c r="S23" s="75" t="s">
        <v>1611</v>
      </c>
      <c r="T23" s="75" t="s">
        <v>26</v>
      </c>
      <c r="U23" s="74" t="s">
        <v>325</v>
      </c>
    </row>
    <row r="24" spans="1:37" ht="12.75" customHeight="1" x14ac:dyDescent="0.2">
      <c r="A24" s="2">
        <v>1970</v>
      </c>
      <c r="B24" s="2">
        <v>482</v>
      </c>
      <c r="C24" s="2">
        <v>618</v>
      </c>
      <c r="D24" s="2">
        <v>22</v>
      </c>
      <c r="E24" s="75" t="s">
        <v>16</v>
      </c>
      <c r="F24" s="2">
        <v>23</v>
      </c>
      <c r="G24" s="2">
        <v>74.5</v>
      </c>
      <c r="H24" s="2"/>
      <c r="I24" s="2">
        <f t="shared" si="0"/>
        <v>74.5</v>
      </c>
      <c r="J24" s="2">
        <v>5.7</v>
      </c>
      <c r="K24" s="75" t="s">
        <v>550</v>
      </c>
      <c r="L24" s="75" t="s">
        <v>831</v>
      </c>
      <c r="M24" s="75" t="s">
        <v>1612</v>
      </c>
      <c r="N24" s="181">
        <v>25822</v>
      </c>
      <c r="O24" s="2">
        <v>0</v>
      </c>
      <c r="P24" s="75" t="s">
        <v>1613</v>
      </c>
      <c r="Q24" s="75" t="s">
        <v>21</v>
      </c>
      <c r="R24" s="181">
        <v>25822</v>
      </c>
      <c r="S24" s="75" t="s">
        <v>16</v>
      </c>
      <c r="T24" s="75" t="s">
        <v>26</v>
      </c>
      <c r="U24" s="74" t="s">
        <v>325</v>
      </c>
    </row>
    <row r="25" spans="1:37" ht="12.75" customHeight="1" x14ac:dyDescent="0.2">
      <c r="A25" s="2">
        <v>1970</v>
      </c>
      <c r="B25" s="2">
        <v>4</v>
      </c>
      <c r="C25" s="2">
        <v>618</v>
      </c>
      <c r="D25" s="2">
        <v>16</v>
      </c>
      <c r="E25" s="75" t="s">
        <v>16</v>
      </c>
      <c r="F25" s="2">
        <v>15.3</v>
      </c>
      <c r="G25" s="2">
        <v>44.7</v>
      </c>
      <c r="H25" s="2"/>
      <c r="I25" s="2">
        <f t="shared" si="0"/>
        <v>44.7</v>
      </c>
      <c r="J25" s="2">
        <v>3.8</v>
      </c>
      <c r="K25" s="75" t="s">
        <v>550</v>
      </c>
      <c r="L25" s="75" t="s">
        <v>1033</v>
      </c>
      <c r="M25" s="75" t="s">
        <v>1614</v>
      </c>
      <c r="N25" s="181">
        <v>25592</v>
      </c>
      <c r="O25" s="2">
        <v>0</v>
      </c>
      <c r="P25" s="75" t="s">
        <v>1615</v>
      </c>
      <c r="Q25" s="75" t="s">
        <v>21</v>
      </c>
      <c r="R25" s="181">
        <v>25592</v>
      </c>
      <c r="S25" s="75" t="s">
        <v>16</v>
      </c>
      <c r="T25" s="75" t="s">
        <v>26</v>
      </c>
      <c r="U25" s="74" t="s">
        <v>325</v>
      </c>
    </row>
    <row r="26" spans="1:37" ht="12.75" customHeight="1" x14ac:dyDescent="0.2">
      <c r="A26" s="2">
        <v>1971</v>
      </c>
      <c r="B26" s="2">
        <v>88</v>
      </c>
      <c r="C26" s="2">
        <v>618</v>
      </c>
      <c r="D26" s="2">
        <v>23</v>
      </c>
      <c r="E26" s="75" t="s">
        <v>16</v>
      </c>
      <c r="F26" s="2">
        <v>19</v>
      </c>
      <c r="G26" s="2">
        <v>53.5</v>
      </c>
      <c r="H26" s="2"/>
      <c r="I26" s="2">
        <f t="shared" si="0"/>
        <v>53.5</v>
      </c>
      <c r="J26" s="2"/>
      <c r="K26" s="75" t="s">
        <v>550</v>
      </c>
      <c r="L26" s="75" t="s">
        <v>1033</v>
      </c>
      <c r="M26" s="75" t="s">
        <v>1616</v>
      </c>
      <c r="N26" s="181">
        <v>25956</v>
      </c>
      <c r="O26" s="2">
        <v>0</v>
      </c>
      <c r="P26" s="75" t="s">
        <v>1617</v>
      </c>
      <c r="Q26" s="75" t="s">
        <v>132</v>
      </c>
      <c r="R26" s="181">
        <v>25956</v>
      </c>
      <c r="S26" s="75"/>
      <c r="T26" s="75" t="s">
        <v>16</v>
      </c>
      <c r="U26" s="74" t="s">
        <v>325</v>
      </c>
    </row>
    <row r="27" spans="1:37" ht="12.75" customHeight="1" x14ac:dyDescent="0.2">
      <c r="A27" s="2">
        <v>1971</v>
      </c>
      <c r="B27" s="2">
        <v>89</v>
      </c>
      <c r="C27" s="2">
        <v>618</v>
      </c>
      <c r="D27" s="2">
        <v>24</v>
      </c>
      <c r="E27" s="75" t="s">
        <v>16</v>
      </c>
      <c r="F27" s="2">
        <v>19</v>
      </c>
      <c r="G27" s="2">
        <v>52.3</v>
      </c>
      <c r="H27" s="2"/>
      <c r="I27" s="2">
        <f t="shared" si="0"/>
        <v>52.3</v>
      </c>
      <c r="J27" s="2"/>
      <c r="K27" s="75" t="s">
        <v>550</v>
      </c>
      <c r="L27" s="75" t="s">
        <v>1033</v>
      </c>
      <c r="M27" s="75" t="s">
        <v>1616</v>
      </c>
      <c r="N27" s="181">
        <v>25956</v>
      </c>
      <c r="O27" s="2">
        <v>0</v>
      </c>
      <c r="P27" s="75" t="s">
        <v>1617</v>
      </c>
      <c r="Q27" s="75" t="s">
        <v>132</v>
      </c>
      <c r="R27" s="181">
        <v>25956</v>
      </c>
      <c r="S27" s="75" t="s">
        <v>16</v>
      </c>
      <c r="T27" s="75" t="s">
        <v>16</v>
      </c>
      <c r="U27" s="74" t="s">
        <v>325</v>
      </c>
    </row>
    <row r="28" spans="1:37" ht="12.75" customHeight="1" x14ac:dyDescent="0.2">
      <c r="A28" s="2">
        <v>1971</v>
      </c>
      <c r="B28" s="2">
        <v>91</v>
      </c>
      <c r="C28" s="2">
        <v>618</v>
      </c>
      <c r="D28" s="2">
        <v>25</v>
      </c>
      <c r="E28" s="75" t="s">
        <v>16</v>
      </c>
      <c r="F28" s="2">
        <v>18.5</v>
      </c>
      <c r="G28" s="2">
        <v>55.3</v>
      </c>
      <c r="H28" s="2"/>
      <c r="I28" s="2">
        <f t="shared" si="0"/>
        <v>55.3</v>
      </c>
      <c r="J28" s="2"/>
      <c r="K28" s="75" t="s">
        <v>550</v>
      </c>
      <c r="L28" s="75" t="s">
        <v>1033</v>
      </c>
      <c r="M28" s="75" t="s">
        <v>1616</v>
      </c>
      <c r="N28" s="181">
        <v>25956</v>
      </c>
      <c r="O28" s="2">
        <v>0</v>
      </c>
      <c r="P28" s="75" t="s">
        <v>1617</v>
      </c>
      <c r="Q28" s="75" t="s">
        <v>132</v>
      </c>
      <c r="R28" s="181">
        <v>25956</v>
      </c>
      <c r="S28" s="75" t="s">
        <v>16</v>
      </c>
      <c r="T28" s="75" t="s">
        <v>16</v>
      </c>
      <c r="U28" s="74" t="s">
        <v>325</v>
      </c>
    </row>
    <row r="29" spans="1:37" ht="12.75" customHeight="1" x14ac:dyDescent="0.2">
      <c r="A29" s="2">
        <v>1966</v>
      </c>
      <c r="B29" s="2">
        <v>257</v>
      </c>
      <c r="C29" s="2">
        <v>618</v>
      </c>
      <c r="D29" s="2">
        <v>15</v>
      </c>
      <c r="E29" s="75" t="s">
        <v>16</v>
      </c>
      <c r="F29" s="2">
        <v>26</v>
      </c>
      <c r="G29" s="2">
        <v>81.3</v>
      </c>
      <c r="H29" s="2"/>
      <c r="I29" s="2">
        <f t="shared" si="0"/>
        <v>81.3</v>
      </c>
      <c r="J29" s="2">
        <v>6</v>
      </c>
      <c r="K29" s="75" t="s">
        <v>124</v>
      </c>
      <c r="L29" s="75" t="s">
        <v>1012</v>
      </c>
      <c r="M29" s="75" t="s">
        <v>1618</v>
      </c>
      <c r="N29" s="181">
        <v>24321</v>
      </c>
      <c r="O29" s="2">
        <v>1</v>
      </c>
      <c r="P29" s="75" t="s">
        <v>1619</v>
      </c>
      <c r="Q29" s="75" t="s">
        <v>21</v>
      </c>
      <c r="R29" s="181">
        <v>24321</v>
      </c>
      <c r="S29" s="75" t="s">
        <v>1620</v>
      </c>
      <c r="T29" s="75" t="s">
        <v>1316</v>
      </c>
      <c r="U29" s="74" t="s">
        <v>325</v>
      </c>
    </row>
    <row r="30" spans="1:37" s="21" customFormat="1" ht="15" x14ac:dyDescent="0.25">
      <c r="A30" s="21">
        <v>2011</v>
      </c>
      <c r="B30" s="21" t="s">
        <v>1621</v>
      </c>
      <c r="C30" s="21">
        <v>618</v>
      </c>
      <c r="D30" s="21" t="s">
        <v>1622</v>
      </c>
      <c r="E30" s="21" t="s">
        <v>27</v>
      </c>
      <c r="F30" s="21">
        <v>18.899999999999999</v>
      </c>
      <c r="G30" s="22">
        <v>53.921568627450981</v>
      </c>
      <c r="I30" s="22">
        <v>53.921568627450981</v>
      </c>
      <c r="J30" s="21">
        <v>4.7949999999999999</v>
      </c>
      <c r="K30" s="21" t="s">
        <v>550</v>
      </c>
      <c r="L30" s="21" t="s">
        <v>831</v>
      </c>
      <c r="M30" s="21" t="s">
        <v>1066</v>
      </c>
      <c r="N30" s="193">
        <v>40659</v>
      </c>
      <c r="P30" s="21" t="s">
        <v>1404</v>
      </c>
      <c r="Q30" s="200" t="s">
        <v>745</v>
      </c>
      <c r="R30" s="181">
        <v>40670.209722222222</v>
      </c>
      <c r="S30" s="75" t="s">
        <v>334</v>
      </c>
      <c r="T30" s="21" t="s">
        <v>321</v>
      </c>
      <c r="U30" s="21" t="s">
        <v>1623</v>
      </c>
      <c r="AF30" s="22"/>
      <c r="AI30" s="24"/>
      <c r="AJ30" s="25"/>
      <c r="AK30" s="25"/>
    </row>
    <row r="31" spans="1:37" s="21" customFormat="1" ht="15" x14ac:dyDescent="0.25">
      <c r="A31" s="21">
        <v>2011</v>
      </c>
      <c r="B31" s="21" t="s">
        <v>1407</v>
      </c>
      <c r="C31" s="21">
        <v>618</v>
      </c>
      <c r="D31" s="21" t="s">
        <v>1622</v>
      </c>
      <c r="E31" s="21" t="s">
        <v>30</v>
      </c>
      <c r="F31" s="21">
        <v>19.2</v>
      </c>
      <c r="G31" s="22">
        <v>56.886227544910177</v>
      </c>
      <c r="I31" s="22">
        <v>56.886227544910177</v>
      </c>
      <c r="J31" s="21">
        <v>4.9690000000000003</v>
      </c>
      <c r="K31" s="21" t="s">
        <v>550</v>
      </c>
      <c r="L31" s="21" t="s">
        <v>831</v>
      </c>
      <c r="M31" s="21" t="s">
        <v>1066</v>
      </c>
      <c r="N31" s="193">
        <v>40659</v>
      </c>
      <c r="P31" s="21" t="s">
        <v>1404</v>
      </c>
      <c r="Q31" s="200" t="s">
        <v>745</v>
      </c>
      <c r="R31" s="181">
        <v>40671.229166666664</v>
      </c>
      <c r="S31" s="75" t="s">
        <v>334</v>
      </c>
      <c r="T31" s="21" t="s">
        <v>321</v>
      </c>
      <c r="U31" s="21" t="s">
        <v>1623</v>
      </c>
      <c r="AF31" s="22"/>
      <c r="AI31" s="24"/>
      <c r="AJ31" s="25"/>
      <c r="AK31" s="25"/>
    </row>
    <row r="32" spans="1:37" s="21" customFormat="1" ht="15" x14ac:dyDescent="0.25">
      <c r="A32" s="21">
        <v>2011</v>
      </c>
      <c r="B32" s="21" t="s">
        <v>1624</v>
      </c>
      <c r="C32" s="21">
        <v>618</v>
      </c>
      <c r="D32" s="21" t="s">
        <v>1622</v>
      </c>
      <c r="E32" s="21" t="s">
        <v>543</v>
      </c>
      <c r="F32" s="21">
        <v>17</v>
      </c>
      <c r="G32" s="22">
        <v>54.755043227665709</v>
      </c>
      <c r="I32" s="22">
        <v>54.755043227665709</v>
      </c>
      <c r="J32" s="21">
        <v>5.1420000000000003</v>
      </c>
      <c r="K32" s="21" t="s">
        <v>550</v>
      </c>
      <c r="L32" s="21" t="s">
        <v>831</v>
      </c>
      <c r="M32" s="21" t="s">
        <v>1066</v>
      </c>
      <c r="N32" s="193">
        <v>40659</v>
      </c>
      <c r="P32" s="21" t="s">
        <v>1404</v>
      </c>
      <c r="Q32" s="200" t="s">
        <v>745</v>
      </c>
      <c r="R32" s="181">
        <v>40672.838194444441</v>
      </c>
      <c r="S32" s="75" t="s">
        <v>334</v>
      </c>
      <c r="T32" s="21" t="s">
        <v>321</v>
      </c>
      <c r="U32" s="21" t="s">
        <v>1623</v>
      </c>
      <c r="AF32" s="22"/>
      <c r="AI32" s="24"/>
      <c r="AJ32" s="25"/>
      <c r="AK32" s="25"/>
    </row>
    <row r="33" spans="1:37" s="21" customFormat="1" ht="15" x14ac:dyDescent="0.25">
      <c r="A33" s="21">
        <v>2011</v>
      </c>
      <c r="B33" s="21" t="s">
        <v>1625</v>
      </c>
      <c r="C33" s="21">
        <v>618</v>
      </c>
      <c r="D33" s="21" t="s">
        <v>1622</v>
      </c>
      <c r="E33" s="21" t="s">
        <v>1279</v>
      </c>
      <c r="F33" s="21">
        <v>17</v>
      </c>
      <c r="G33" s="22">
        <v>54.662379421221864</v>
      </c>
      <c r="I33" s="22">
        <v>54.662379421221864</v>
      </c>
      <c r="J33" s="21">
        <v>4.835</v>
      </c>
      <c r="K33" s="21" t="s">
        <v>550</v>
      </c>
      <c r="L33" s="21" t="s">
        <v>831</v>
      </c>
      <c r="M33" s="21" t="s">
        <v>1066</v>
      </c>
      <c r="N33" s="193">
        <v>40659</v>
      </c>
      <c r="P33" s="21" t="s">
        <v>1404</v>
      </c>
      <c r="Q33" s="200" t="s">
        <v>745</v>
      </c>
      <c r="R33" s="181">
        <v>40672.842361111114</v>
      </c>
      <c r="S33" s="75" t="s">
        <v>334</v>
      </c>
      <c r="T33" s="21" t="s">
        <v>321</v>
      </c>
      <c r="U33" s="21" t="s">
        <v>1623</v>
      </c>
      <c r="AF33" s="22"/>
      <c r="AI33" s="24"/>
      <c r="AJ33" s="25"/>
      <c r="AK33" s="25"/>
    </row>
    <row r="34" spans="1:37" s="21" customFormat="1" ht="15" x14ac:dyDescent="0.25">
      <c r="A34" s="21">
        <v>2011</v>
      </c>
      <c r="B34" s="21" t="s">
        <v>1626</v>
      </c>
      <c r="C34" s="21">
        <v>618</v>
      </c>
      <c r="D34" s="21" t="s">
        <v>1622</v>
      </c>
      <c r="E34" s="21" t="s">
        <v>1383</v>
      </c>
      <c r="F34" s="21">
        <v>19.5</v>
      </c>
      <c r="G34" s="22">
        <v>57.268722466960348</v>
      </c>
      <c r="I34" s="22">
        <v>57.268722466960348</v>
      </c>
      <c r="J34" s="21">
        <v>4.9390000000000001</v>
      </c>
      <c r="K34" s="21" t="s">
        <v>550</v>
      </c>
      <c r="L34" s="21" t="s">
        <v>831</v>
      </c>
      <c r="M34" s="21" t="s">
        <v>1066</v>
      </c>
      <c r="N34" s="193">
        <v>40659</v>
      </c>
      <c r="P34" s="21" t="s">
        <v>1404</v>
      </c>
      <c r="Q34" s="200" t="s">
        <v>745</v>
      </c>
      <c r="R34" s="181">
        <v>40673.234027777777</v>
      </c>
      <c r="S34" s="75" t="s">
        <v>334</v>
      </c>
      <c r="T34" s="21" t="s">
        <v>321</v>
      </c>
      <c r="U34" s="21" t="s">
        <v>1623</v>
      </c>
      <c r="AF34" s="22"/>
      <c r="AI34" s="24"/>
      <c r="AJ34" s="25"/>
      <c r="AK34" s="25"/>
    </row>
    <row r="35" spans="1:37" s="21" customFormat="1" ht="15" x14ac:dyDescent="0.25">
      <c r="A35" s="21">
        <v>2011</v>
      </c>
      <c r="B35" s="21" t="s">
        <v>1627</v>
      </c>
      <c r="C35" s="21">
        <v>618</v>
      </c>
      <c r="D35" s="21" t="s">
        <v>1622</v>
      </c>
      <c r="E35" s="21" t="s">
        <v>1382</v>
      </c>
      <c r="F35" s="21">
        <v>20.3</v>
      </c>
      <c r="G35" s="22">
        <v>59.13978494623656</v>
      </c>
      <c r="I35" s="22">
        <v>59.13978494623656</v>
      </c>
      <c r="J35" s="21">
        <v>5.0049999999999999</v>
      </c>
      <c r="K35" s="21" t="s">
        <v>550</v>
      </c>
      <c r="L35" s="21" t="s">
        <v>831</v>
      </c>
      <c r="M35" s="21" t="s">
        <v>1066</v>
      </c>
      <c r="N35" s="193">
        <v>40659</v>
      </c>
      <c r="P35" s="21" t="s">
        <v>1404</v>
      </c>
      <c r="Q35" s="200" t="s">
        <v>745</v>
      </c>
      <c r="R35" s="181">
        <v>40674.238194444442</v>
      </c>
      <c r="S35" s="75" t="s">
        <v>334</v>
      </c>
      <c r="T35" s="21" t="s">
        <v>321</v>
      </c>
      <c r="U35" s="21" t="s">
        <v>1623</v>
      </c>
      <c r="AF35" s="22"/>
      <c r="AI35" s="24"/>
      <c r="AJ35" s="25"/>
      <c r="AK35" s="25"/>
    </row>
    <row r="36" spans="1:37" s="21" customFormat="1" ht="15" x14ac:dyDescent="0.25">
      <c r="A36" s="21">
        <v>2011</v>
      </c>
      <c r="B36" s="21" t="s">
        <v>1628</v>
      </c>
      <c r="C36" s="21">
        <v>618</v>
      </c>
      <c r="D36" s="21" t="s">
        <v>1622</v>
      </c>
      <c r="E36" s="21" t="s">
        <v>1381</v>
      </c>
      <c r="F36" s="21">
        <v>20.8</v>
      </c>
      <c r="G36" s="22">
        <v>60.185185185185183</v>
      </c>
      <c r="I36" s="22">
        <v>60.185185185185183</v>
      </c>
      <c r="J36" s="21">
        <v>5.085</v>
      </c>
      <c r="K36" s="21" t="s">
        <v>550</v>
      </c>
      <c r="L36" s="21" t="s">
        <v>831</v>
      </c>
      <c r="M36" s="21" t="s">
        <v>1066</v>
      </c>
      <c r="N36" s="193">
        <v>40659</v>
      </c>
      <c r="P36" s="21" t="s">
        <v>1404</v>
      </c>
      <c r="Q36" s="200" t="s">
        <v>745</v>
      </c>
      <c r="R36" s="181">
        <v>40676.24722222222</v>
      </c>
      <c r="S36" s="75" t="s">
        <v>334</v>
      </c>
      <c r="T36" s="21" t="s">
        <v>321</v>
      </c>
      <c r="U36" s="21" t="s">
        <v>1623</v>
      </c>
      <c r="AF36" s="22"/>
      <c r="AI36" s="24"/>
      <c r="AJ36" s="25"/>
      <c r="AK36" s="25"/>
    </row>
    <row r="37" spans="1:37" s="21" customFormat="1" ht="15" x14ac:dyDescent="0.25">
      <c r="A37" s="21">
        <v>2011</v>
      </c>
      <c r="B37" s="21" t="s">
        <v>1629</v>
      </c>
      <c r="C37" s="21">
        <v>618</v>
      </c>
      <c r="D37" s="21" t="s">
        <v>1622</v>
      </c>
      <c r="E37" s="21" t="s">
        <v>1380</v>
      </c>
      <c r="F37" s="21">
        <v>18.100000000000001</v>
      </c>
      <c r="G37" s="22">
        <v>50.980392156862742</v>
      </c>
      <c r="I37" s="22">
        <v>50.980392156862742</v>
      </c>
      <c r="J37" s="21">
        <v>4.4740000000000002</v>
      </c>
      <c r="K37" s="21" t="s">
        <v>550</v>
      </c>
      <c r="L37" s="21" t="s">
        <v>831</v>
      </c>
      <c r="M37" s="21" t="s">
        <v>1066</v>
      </c>
      <c r="N37" s="193">
        <v>40659</v>
      </c>
      <c r="P37" s="21" t="s">
        <v>1404</v>
      </c>
      <c r="Q37" s="200" t="s">
        <v>745</v>
      </c>
      <c r="R37" s="181">
        <v>40679.9</v>
      </c>
      <c r="S37" s="75" t="s">
        <v>334</v>
      </c>
      <c r="T37" s="21" t="s">
        <v>321</v>
      </c>
      <c r="U37" s="21" t="s">
        <v>1623</v>
      </c>
      <c r="AF37" s="22"/>
      <c r="AI37" s="24"/>
      <c r="AJ37" s="25"/>
      <c r="AK37" s="25"/>
    </row>
    <row r="38" spans="1:37" s="21" customFormat="1" ht="15" x14ac:dyDescent="0.25">
      <c r="A38" s="21">
        <v>2011</v>
      </c>
      <c r="B38" s="21" t="s">
        <v>1630</v>
      </c>
      <c r="C38" s="21">
        <v>618</v>
      </c>
      <c r="D38" s="21" t="s">
        <v>1631</v>
      </c>
      <c r="E38" s="21" t="s">
        <v>27</v>
      </c>
      <c r="F38" s="21">
        <v>21.3</v>
      </c>
      <c r="G38" s="22">
        <v>64.285714285714278</v>
      </c>
      <c r="I38" s="22">
        <v>64.285714285714278</v>
      </c>
      <c r="J38" s="21">
        <v>5.117</v>
      </c>
      <c r="K38" s="21" t="s">
        <v>550</v>
      </c>
      <c r="L38" s="21" t="s">
        <v>831</v>
      </c>
      <c r="M38" s="21" t="s">
        <v>1066</v>
      </c>
      <c r="N38" s="193">
        <v>40659</v>
      </c>
      <c r="P38" s="21" t="s">
        <v>1404</v>
      </c>
      <c r="Q38" s="200" t="s">
        <v>745</v>
      </c>
      <c r="R38" s="181">
        <v>40669.850694444445</v>
      </c>
      <c r="S38" s="75" t="s">
        <v>334</v>
      </c>
      <c r="T38" s="21" t="s">
        <v>321</v>
      </c>
      <c r="U38" s="21" t="s">
        <v>1623</v>
      </c>
      <c r="AF38" s="22"/>
      <c r="AI38" s="24"/>
      <c r="AJ38" s="25"/>
      <c r="AK38" s="25"/>
    </row>
    <row r="39" spans="1:37" s="21" customFormat="1" ht="15" x14ac:dyDescent="0.25">
      <c r="A39" s="21">
        <v>2011</v>
      </c>
      <c r="B39" s="21" t="s">
        <v>1632</v>
      </c>
      <c r="C39" s="21">
        <v>618</v>
      </c>
      <c r="D39" s="21" t="s">
        <v>1631</v>
      </c>
      <c r="E39" s="21" t="s">
        <v>30</v>
      </c>
      <c r="F39" s="21">
        <v>21.4</v>
      </c>
      <c r="G39" s="22">
        <v>69.37561942517344</v>
      </c>
      <c r="I39" s="22">
        <v>69.37561942517344</v>
      </c>
      <c r="J39" s="21">
        <v>5.0750000000000002</v>
      </c>
      <c r="K39" s="21" t="s">
        <v>550</v>
      </c>
      <c r="L39" s="21" t="s">
        <v>831</v>
      </c>
      <c r="M39" s="21" t="s">
        <v>1066</v>
      </c>
      <c r="N39" s="193">
        <v>40659</v>
      </c>
      <c r="P39" s="21" t="s">
        <v>1404</v>
      </c>
      <c r="Q39" s="200" t="s">
        <v>745</v>
      </c>
      <c r="R39" s="181">
        <v>40669.859722222223</v>
      </c>
      <c r="S39" s="75" t="s">
        <v>334</v>
      </c>
      <c r="T39" s="21" t="s">
        <v>321</v>
      </c>
      <c r="U39" s="21" t="s">
        <v>1623</v>
      </c>
      <c r="AF39" s="22"/>
      <c r="AI39" s="24"/>
      <c r="AJ39" s="25"/>
      <c r="AK39" s="25"/>
    </row>
    <row r="40" spans="1:37" s="21" customFormat="1" ht="15" x14ac:dyDescent="0.25">
      <c r="A40" s="21">
        <v>2011</v>
      </c>
      <c r="B40" s="21" t="s">
        <v>1407</v>
      </c>
      <c r="C40" s="21">
        <v>618</v>
      </c>
      <c r="D40" s="21" t="s">
        <v>1631</v>
      </c>
      <c r="E40" s="21" t="s">
        <v>543</v>
      </c>
      <c r="F40" s="21">
        <v>19.8</v>
      </c>
      <c r="G40" s="22">
        <v>56.701030927835049</v>
      </c>
      <c r="I40" s="22">
        <v>56.701030927835049</v>
      </c>
      <c r="J40" s="21">
        <v>4.7169999999999996</v>
      </c>
      <c r="K40" s="21" t="s">
        <v>550</v>
      </c>
      <c r="L40" s="21" t="s">
        <v>831</v>
      </c>
      <c r="M40" s="21" t="s">
        <v>1066</v>
      </c>
      <c r="N40" s="193">
        <v>40659</v>
      </c>
      <c r="P40" s="21" t="s">
        <v>1404</v>
      </c>
      <c r="Q40" s="200" t="s">
        <v>745</v>
      </c>
      <c r="R40" s="181">
        <v>40671.229166666664</v>
      </c>
      <c r="S40" s="75" t="s">
        <v>334</v>
      </c>
      <c r="T40" s="21" t="s">
        <v>321</v>
      </c>
      <c r="U40" s="21" t="s">
        <v>1623</v>
      </c>
      <c r="AF40" s="22"/>
      <c r="AI40" s="24"/>
      <c r="AJ40" s="25"/>
      <c r="AK40" s="25"/>
    </row>
    <row r="41" spans="1:37" s="21" customFormat="1" ht="15" x14ac:dyDescent="0.25">
      <c r="A41" s="21">
        <v>2011</v>
      </c>
      <c r="B41" s="21" t="s">
        <v>1407</v>
      </c>
      <c r="C41" s="21">
        <v>618</v>
      </c>
      <c r="D41" s="21" t="s">
        <v>1631</v>
      </c>
      <c r="E41" s="21" t="s">
        <v>1279</v>
      </c>
      <c r="F41" s="21">
        <v>19.8</v>
      </c>
      <c r="G41" s="22">
        <v>57.471264367816097</v>
      </c>
      <c r="I41" s="22">
        <v>57.471264367816097</v>
      </c>
      <c r="J41" s="21">
        <v>4.66</v>
      </c>
      <c r="K41" s="21" t="s">
        <v>550</v>
      </c>
      <c r="L41" s="21" t="s">
        <v>831</v>
      </c>
      <c r="M41" s="21" t="s">
        <v>1066</v>
      </c>
      <c r="N41" s="193">
        <v>40659</v>
      </c>
      <c r="P41" s="21" t="s">
        <v>1404</v>
      </c>
      <c r="Q41" s="200" t="s">
        <v>745</v>
      </c>
      <c r="R41" s="181">
        <v>40671.229166666664</v>
      </c>
      <c r="S41" s="75" t="s">
        <v>334</v>
      </c>
      <c r="T41" s="21" t="s">
        <v>321</v>
      </c>
      <c r="U41" s="21" t="s">
        <v>1623</v>
      </c>
      <c r="AF41" s="22"/>
      <c r="AI41" s="24"/>
      <c r="AJ41" s="25"/>
      <c r="AK41" s="25"/>
    </row>
    <row r="42" spans="1:37" s="21" customFormat="1" ht="15" x14ac:dyDescent="0.25">
      <c r="A42" s="21">
        <v>2011</v>
      </c>
      <c r="B42" s="21" t="s">
        <v>1407</v>
      </c>
      <c r="C42" s="21">
        <v>618</v>
      </c>
      <c r="D42" s="21" t="s">
        <v>1631</v>
      </c>
      <c r="E42" s="21" t="s">
        <v>1383</v>
      </c>
      <c r="F42" s="21">
        <v>19.8</v>
      </c>
      <c r="G42" s="22">
        <v>57.851239669421489</v>
      </c>
      <c r="I42" s="22">
        <v>57.851239669421489</v>
      </c>
      <c r="J42" s="21">
        <v>4.6669999999999998</v>
      </c>
      <c r="K42" s="21" t="s">
        <v>550</v>
      </c>
      <c r="L42" s="21" t="s">
        <v>831</v>
      </c>
      <c r="M42" s="21" t="s">
        <v>1066</v>
      </c>
      <c r="N42" s="193">
        <v>40659</v>
      </c>
      <c r="P42" s="21" t="s">
        <v>1404</v>
      </c>
      <c r="Q42" s="200" t="s">
        <v>745</v>
      </c>
      <c r="R42" s="181">
        <v>40671.229166666664</v>
      </c>
      <c r="S42" s="75" t="s">
        <v>334</v>
      </c>
      <c r="T42" s="21" t="s">
        <v>321</v>
      </c>
      <c r="U42" s="21" t="s">
        <v>1623</v>
      </c>
      <c r="AF42" s="22"/>
      <c r="AI42" s="24"/>
      <c r="AJ42" s="25"/>
      <c r="AK42" s="25"/>
    </row>
    <row r="43" spans="1:37" s="21" customFormat="1" ht="15" x14ac:dyDescent="0.25">
      <c r="A43" s="21">
        <v>2011</v>
      </c>
      <c r="B43" s="21" t="s">
        <v>1633</v>
      </c>
      <c r="C43" s="21">
        <v>618</v>
      </c>
      <c r="D43" s="21" t="s">
        <v>1631</v>
      </c>
      <c r="E43" s="21" t="s">
        <v>1382</v>
      </c>
      <c r="F43" s="21">
        <v>21.1</v>
      </c>
      <c r="G43" s="22">
        <v>64.516129032258064</v>
      </c>
      <c r="I43" s="22">
        <v>64.516129032258064</v>
      </c>
      <c r="J43" s="21">
        <v>5.03</v>
      </c>
      <c r="K43" s="21" t="s">
        <v>550</v>
      </c>
      <c r="L43" s="21" t="s">
        <v>831</v>
      </c>
      <c r="M43" s="21" t="s">
        <v>1066</v>
      </c>
      <c r="N43" s="193">
        <v>40659</v>
      </c>
      <c r="P43" s="21" t="s">
        <v>1404</v>
      </c>
      <c r="Q43" s="200" t="s">
        <v>745</v>
      </c>
      <c r="R43" s="181">
        <v>40672.22152777778</v>
      </c>
      <c r="S43" s="75" t="s">
        <v>334</v>
      </c>
      <c r="T43" s="21" t="s">
        <v>321</v>
      </c>
      <c r="U43" s="21" t="s">
        <v>1623</v>
      </c>
      <c r="AF43" s="22"/>
      <c r="AI43" s="24"/>
      <c r="AJ43" s="25"/>
      <c r="AK43" s="25"/>
    </row>
    <row r="44" spans="1:37" s="21" customFormat="1" ht="15" x14ac:dyDescent="0.25">
      <c r="A44" s="21">
        <v>2011</v>
      </c>
      <c r="B44" s="21" t="s">
        <v>1634</v>
      </c>
      <c r="C44" s="21">
        <v>618</v>
      </c>
      <c r="D44" s="21" t="s">
        <v>1631</v>
      </c>
      <c r="E44" s="21" t="s">
        <v>1381</v>
      </c>
      <c r="F44" s="21">
        <v>21.1</v>
      </c>
      <c r="G44" s="22">
        <v>64.86486486486487</v>
      </c>
      <c r="I44" s="22">
        <v>64.86486486486487</v>
      </c>
      <c r="J44" s="21">
        <v>4.9980000000000002</v>
      </c>
      <c r="K44" s="21" t="s">
        <v>550</v>
      </c>
      <c r="L44" s="21" t="s">
        <v>831</v>
      </c>
      <c r="M44" s="21" t="s">
        <v>1066</v>
      </c>
      <c r="N44" s="193">
        <v>40659</v>
      </c>
      <c r="P44" s="21" t="s">
        <v>1404</v>
      </c>
      <c r="Q44" s="200" t="s">
        <v>745</v>
      </c>
      <c r="R44" s="181">
        <v>40672.275000000001</v>
      </c>
      <c r="S44" s="75" t="s">
        <v>334</v>
      </c>
      <c r="T44" s="21" t="s">
        <v>321</v>
      </c>
      <c r="U44" s="21" t="s">
        <v>1623</v>
      </c>
      <c r="AF44" s="22"/>
      <c r="AI44" s="24"/>
      <c r="AJ44" s="25"/>
      <c r="AK44" s="25"/>
    </row>
    <row r="45" spans="1:37" s="21" customFormat="1" ht="15" x14ac:dyDescent="0.25">
      <c r="A45" s="21">
        <v>2011</v>
      </c>
      <c r="B45" s="21" t="s">
        <v>1626</v>
      </c>
      <c r="C45" s="21">
        <v>618</v>
      </c>
      <c r="D45" s="21" t="s">
        <v>1631</v>
      </c>
      <c r="E45" s="21" t="s">
        <v>1380</v>
      </c>
      <c r="F45" s="21">
        <v>19.5</v>
      </c>
      <c r="G45" s="22">
        <v>56.497175141242941</v>
      </c>
      <c r="I45" s="22">
        <v>56.497175141242941</v>
      </c>
      <c r="J45" s="21">
        <v>4.5720000000000001</v>
      </c>
      <c r="K45" s="21" t="s">
        <v>550</v>
      </c>
      <c r="L45" s="21" t="s">
        <v>831</v>
      </c>
      <c r="M45" s="21" t="s">
        <v>1066</v>
      </c>
      <c r="N45" s="193">
        <v>40659</v>
      </c>
      <c r="P45" s="21" t="s">
        <v>1404</v>
      </c>
      <c r="Q45" s="200" t="s">
        <v>745</v>
      </c>
      <c r="R45" s="181">
        <v>40673.234027777777</v>
      </c>
      <c r="S45" s="75" t="s">
        <v>334</v>
      </c>
      <c r="T45" s="21" t="s">
        <v>321</v>
      </c>
      <c r="U45" s="21" t="s">
        <v>1623</v>
      </c>
      <c r="AF45" s="22"/>
      <c r="AI45" s="24"/>
      <c r="AJ45" s="25"/>
      <c r="AK45" s="25"/>
    </row>
    <row r="46" spans="1:37" s="21" customFormat="1" ht="15" x14ac:dyDescent="0.25">
      <c r="A46" s="21">
        <v>2011</v>
      </c>
      <c r="B46" s="21" t="s">
        <v>1635</v>
      </c>
      <c r="C46" s="21">
        <v>618</v>
      </c>
      <c r="D46" s="21" t="s">
        <v>1631</v>
      </c>
      <c r="E46" s="21" t="s">
        <v>1378</v>
      </c>
      <c r="F46" s="21">
        <v>21.5</v>
      </c>
      <c r="G46" s="22">
        <v>63.636363636363633</v>
      </c>
      <c r="I46" s="22">
        <v>63.636363636363633</v>
      </c>
      <c r="J46" s="21">
        <v>4.97</v>
      </c>
      <c r="K46" s="21" t="s">
        <v>550</v>
      </c>
      <c r="L46" s="21" t="s">
        <v>831</v>
      </c>
      <c r="M46" s="21" t="s">
        <v>1066</v>
      </c>
      <c r="N46" s="193">
        <v>40659</v>
      </c>
      <c r="P46" s="21" t="s">
        <v>1404</v>
      </c>
      <c r="Q46" s="200" t="s">
        <v>745</v>
      </c>
      <c r="R46" s="181">
        <v>40673.863888888889</v>
      </c>
      <c r="S46" s="75" t="s">
        <v>334</v>
      </c>
      <c r="T46" s="21" t="s">
        <v>321</v>
      </c>
      <c r="U46" s="21" t="s">
        <v>1623</v>
      </c>
      <c r="AF46" s="22"/>
      <c r="AI46" s="24"/>
      <c r="AJ46" s="25"/>
      <c r="AK46" s="25"/>
    </row>
    <row r="47" spans="1:37" s="21" customFormat="1" ht="15" x14ac:dyDescent="0.25">
      <c r="A47" s="21">
        <v>2011</v>
      </c>
      <c r="B47" s="21" t="s">
        <v>1636</v>
      </c>
      <c r="C47" s="21">
        <v>618</v>
      </c>
      <c r="D47" s="21" t="s">
        <v>1631</v>
      </c>
      <c r="E47" s="21" t="s">
        <v>1377</v>
      </c>
      <c r="F47" s="21">
        <v>20.7</v>
      </c>
      <c r="G47" s="22">
        <v>63.380281690140848</v>
      </c>
      <c r="I47" s="22">
        <v>63.380281690140848</v>
      </c>
      <c r="J47" s="21">
        <v>5.0119999999999996</v>
      </c>
      <c r="K47" s="21" t="s">
        <v>550</v>
      </c>
      <c r="L47" s="21" t="s">
        <v>831</v>
      </c>
      <c r="M47" s="21" t="s">
        <v>1066</v>
      </c>
      <c r="N47" s="193">
        <v>40659</v>
      </c>
      <c r="P47" s="21" t="s">
        <v>1404</v>
      </c>
      <c r="Q47" s="200" t="s">
        <v>745</v>
      </c>
      <c r="R47" s="181">
        <v>40674.238888888889</v>
      </c>
      <c r="S47" s="75" t="s">
        <v>334</v>
      </c>
      <c r="T47" s="21" t="s">
        <v>321</v>
      </c>
      <c r="U47" s="21" t="s">
        <v>1623</v>
      </c>
      <c r="AF47" s="22"/>
      <c r="AI47" s="24"/>
      <c r="AJ47" s="25"/>
      <c r="AK47" s="25"/>
    </row>
    <row r="48" spans="1:37" s="21" customFormat="1" ht="15" x14ac:dyDescent="0.25">
      <c r="A48" s="21">
        <v>2011</v>
      </c>
      <c r="B48" s="21" t="s">
        <v>1637</v>
      </c>
      <c r="C48" s="21">
        <v>618</v>
      </c>
      <c r="D48" s="21" t="s">
        <v>1631</v>
      </c>
      <c r="E48" s="21" t="s">
        <v>1376</v>
      </c>
      <c r="F48" s="21">
        <v>17.7</v>
      </c>
      <c r="G48" s="22">
        <v>47.393364928909953</v>
      </c>
      <c r="I48" s="22">
        <v>47.393364928909953</v>
      </c>
      <c r="J48" s="21">
        <v>4.13</v>
      </c>
      <c r="K48" s="21" t="s">
        <v>550</v>
      </c>
      <c r="L48" s="21" t="s">
        <v>831</v>
      </c>
      <c r="M48" s="21" t="s">
        <v>1066</v>
      </c>
      <c r="N48" s="193">
        <v>40659</v>
      </c>
      <c r="P48" s="21" t="s">
        <v>1404</v>
      </c>
      <c r="Q48" s="200" t="s">
        <v>745</v>
      </c>
      <c r="R48" s="181">
        <v>40680.931250000001</v>
      </c>
      <c r="S48" s="75" t="s">
        <v>334</v>
      </c>
      <c r="T48" s="21" t="s">
        <v>321</v>
      </c>
      <c r="U48" s="21" t="s">
        <v>1623</v>
      </c>
      <c r="AF48" s="22"/>
      <c r="AI48" s="24"/>
      <c r="AJ48" s="25"/>
      <c r="AK48" s="25"/>
    </row>
    <row r="49" spans="1:37" s="21" customFormat="1" ht="15" x14ac:dyDescent="0.25">
      <c r="A49" s="21">
        <v>2011</v>
      </c>
      <c r="B49" s="21" t="s">
        <v>1638</v>
      </c>
      <c r="C49" s="21">
        <v>618</v>
      </c>
      <c r="D49" s="21" t="s">
        <v>1639</v>
      </c>
      <c r="E49" s="21" t="s">
        <v>27</v>
      </c>
      <c r="F49" s="21">
        <v>18.5</v>
      </c>
      <c r="G49" s="22">
        <v>53.846153846153847</v>
      </c>
      <c r="I49" s="22">
        <v>53.846153846153847</v>
      </c>
      <c r="J49" s="21">
        <v>4.5709999999999997</v>
      </c>
      <c r="K49" s="21" t="s">
        <v>550</v>
      </c>
      <c r="L49" s="21" t="s">
        <v>1058</v>
      </c>
      <c r="M49" s="21" t="s">
        <v>1065</v>
      </c>
      <c r="N49" s="193">
        <v>40676</v>
      </c>
      <c r="P49" s="21" t="s">
        <v>1064</v>
      </c>
      <c r="Q49" s="200" t="s">
        <v>745</v>
      </c>
      <c r="R49" s="181">
        <v>40689.972222222219</v>
      </c>
      <c r="S49" s="75" t="s">
        <v>334</v>
      </c>
      <c r="T49" s="21" t="s">
        <v>321</v>
      </c>
      <c r="U49" s="21" t="s">
        <v>1623</v>
      </c>
      <c r="AF49" s="22"/>
      <c r="AI49" s="24"/>
      <c r="AJ49" s="25"/>
      <c r="AK49" s="25"/>
    </row>
    <row r="50" spans="1:37" s="21" customFormat="1" ht="15" x14ac:dyDescent="0.25">
      <c r="A50" s="21">
        <v>2011</v>
      </c>
      <c r="B50" s="21" t="s">
        <v>1640</v>
      </c>
      <c r="C50" s="21">
        <v>618</v>
      </c>
      <c r="D50" s="21" t="s">
        <v>1639</v>
      </c>
      <c r="E50" s="21" t="s">
        <v>30</v>
      </c>
      <c r="F50" s="21">
        <v>19.600000000000001</v>
      </c>
      <c r="G50" s="22">
        <v>55.214723926380366</v>
      </c>
      <c r="I50" s="22">
        <v>55.214723926380366</v>
      </c>
      <c r="J50" s="21">
        <v>4.867</v>
      </c>
      <c r="K50" s="21" t="s">
        <v>550</v>
      </c>
      <c r="L50" s="21" t="s">
        <v>1058</v>
      </c>
      <c r="M50" s="21" t="s">
        <v>1065</v>
      </c>
      <c r="N50" s="193">
        <v>40676</v>
      </c>
      <c r="P50" s="21" t="s">
        <v>1064</v>
      </c>
      <c r="Q50" s="200" t="s">
        <v>745</v>
      </c>
      <c r="R50" s="181">
        <v>40697.900694444441</v>
      </c>
      <c r="S50" s="75" t="s">
        <v>334</v>
      </c>
      <c r="T50" s="21" t="s">
        <v>321</v>
      </c>
      <c r="U50" s="21" t="s">
        <v>1623</v>
      </c>
      <c r="AF50" s="22"/>
      <c r="AI50" s="24"/>
      <c r="AJ50" s="25"/>
      <c r="AK50" s="25"/>
    </row>
    <row r="51" spans="1:37" s="21" customFormat="1" ht="15" x14ac:dyDescent="0.25">
      <c r="A51" s="21">
        <v>2011</v>
      </c>
      <c r="B51" s="21" t="s">
        <v>1638</v>
      </c>
      <c r="C51" s="21">
        <v>618</v>
      </c>
      <c r="D51" s="21" t="s">
        <v>1641</v>
      </c>
      <c r="E51" s="21" t="s">
        <v>27</v>
      </c>
      <c r="F51" s="21">
        <v>18.5</v>
      </c>
      <c r="G51" s="22">
        <v>53.140096618357489</v>
      </c>
      <c r="I51" s="22">
        <v>53.140096618357489</v>
      </c>
      <c r="J51" s="21">
        <v>4.7960000000000003</v>
      </c>
      <c r="K51" s="21" t="s">
        <v>550</v>
      </c>
      <c r="L51" s="21" t="s">
        <v>1058</v>
      </c>
      <c r="M51" s="21" t="s">
        <v>1065</v>
      </c>
      <c r="N51" s="193">
        <v>40676</v>
      </c>
      <c r="P51" s="21" t="s">
        <v>1064</v>
      </c>
      <c r="Q51" s="200" t="s">
        <v>745</v>
      </c>
      <c r="R51" s="181">
        <v>40689.972222222219</v>
      </c>
      <c r="S51" s="75" t="s">
        <v>334</v>
      </c>
      <c r="T51" s="21" t="s">
        <v>321</v>
      </c>
      <c r="U51" s="21" t="s">
        <v>1623</v>
      </c>
      <c r="AF51" s="22"/>
      <c r="AI51" s="24"/>
      <c r="AJ51" s="25"/>
      <c r="AK51" s="25"/>
    </row>
    <row r="52" spans="1:37" s="21" customFormat="1" ht="15" x14ac:dyDescent="0.25">
      <c r="A52" s="21">
        <v>2011</v>
      </c>
      <c r="B52" s="21" t="s">
        <v>1642</v>
      </c>
      <c r="C52" s="21">
        <v>618</v>
      </c>
      <c r="D52" s="21" t="s">
        <v>1641</v>
      </c>
      <c r="E52" s="21" t="s">
        <v>30</v>
      </c>
      <c r="F52" s="21">
        <v>19</v>
      </c>
      <c r="G52" s="22">
        <v>56.521739130434781</v>
      </c>
      <c r="I52" s="22">
        <v>56.521739130434781</v>
      </c>
      <c r="J52" s="21">
        <v>4.8570000000000002</v>
      </c>
      <c r="K52" s="21" t="s">
        <v>550</v>
      </c>
      <c r="L52" s="21" t="s">
        <v>1058</v>
      </c>
      <c r="M52" s="21" t="s">
        <v>1065</v>
      </c>
      <c r="N52" s="193">
        <v>40676</v>
      </c>
      <c r="P52" s="21" t="s">
        <v>1064</v>
      </c>
      <c r="Q52" s="200" t="s">
        <v>745</v>
      </c>
      <c r="R52" s="181">
        <v>40693.895833333336</v>
      </c>
      <c r="S52" s="75" t="s">
        <v>334</v>
      </c>
      <c r="T52" s="21" t="s">
        <v>321</v>
      </c>
      <c r="U52" s="21" t="s">
        <v>1623</v>
      </c>
      <c r="AF52" s="22"/>
      <c r="AI52" s="24"/>
      <c r="AJ52" s="25"/>
      <c r="AK52" s="25"/>
    </row>
    <row r="53" spans="1:37" s="21" customFormat="1" ht="15" x14ac:dyDescent="0.25">
      <c r="A53" s="21">
        <v>2011</v>
      </c>
      <c r="B53" s="21" t="s">
        <v>1640</v>
      </c>
      <c r="C53" s="21">
        <v>618</v>
      </c>
      <c r="D53" s="21" t="s">
        <v>1641</v>
      </c>
      <c r="E53" s="21" t="s">
        <v>543</v>
      </c>
      <c r="F53" s="21">
        <v>19.600000000000001</v>
      </c>
      <c r="G53" s="22">
        <v>56.410256410256409</v>
      </c>
      <c r="I53" s="22">
        <v>56.410256410256409</v>
      </c>
      <c r="J53" s="21">
        <v>4.8540000000000001</v>
      </c>
      <c r="K53" s="21" t="s">
        <v>550</v>
      </c>
      <c r="L53" s="21" t="s">
        <v>1058</v>
      </c>
      <c r="M53" s="21" t="s">
        <v>1065</v>
      </c>
      <c r="N53" s="193">
        <v>40676</v>
      </c>
      <c r="P53" s="21" t="s">
        <v>1064</v>
      </c>
      <c r="Q53" s="200" t="s">
        <v>745</v>
      </c>
      <c r="R53" s="181">
        <v>40697.900694444441</v>
      </c>
      <c r="S53" s="75" t="s">
        <v>334</v>
      </c>
      <c r="T53" s="21" t="s">
        <v>321</v>
      </c>
      <c r="U53" s="21" t="s">
        <v>1623</v>
      </c>
      <c r="AF53" s="22"/>
      <c r="AI53" s="24"/>
      <c r="AJ53" s="25"/>
      <c r="AK53" s="25"/>
    </row>
    <row r="54" spans="1:37" s="21" customFormat="1" ht="15" x14ac:dyDescent="0.25">
      <c r="A54" s="21">
        <v>2011</v>
      </c>
      <c r="B54" s="21" t="s">
        <v>1643</v>
      </c>
      <c r="C54" s="21">
        <v>618</v>
      </c>
      <c r="D54" s="21" t="s">
        <v>1644</v>
      </c>
      <c r="E54" s="21" t="s">
        <v>27</v>
      </c>
      <c r="F54" s="21">
        <v>19.2</v>
      </c>
      <c r="G54" s="22">
        <v>54.054054054054056</v>
      </c>
      <c r="I54" s="22">
        <v>54.054054054054056</v>
      </c>
      <c r="J54" s="21">
        <v>4.5659999999999998</v>
      </c>
      <c r="K54" s="21" t="s">
        <v>550</v>
      </c>
      <c r="L54" s="21" t="s">
        <v>1058</v>
      </c>
      <c r="M54" s="21" t="s">
        <v>1065</v>
      </c>
      <c r="N54" s="193">
        <v>40676</v>
      </c>
      <c r="P54" s="21" t="s">
        <v>1064</v>
      </c>
      <c r="Q54" s="200" t="s">
        <v>745</v>
      </c>
      <c r="R54" s="181">
        <v>40690.895138888889</v>
      </c>
      <c r="S54" s="75" t="s">
        <v>334</v>
      </c>
      <c r="T54" s="21" t="s">
        <v>321</v>
      </c>
      <c r="U54" s="21" t="s">
        <v>1623</v>
      </c>
      <c r="AF54" s="22"/>
      <c r="AI54" s="24"/>
      <c r="AJ54" s="25"/>
      <c r="AK54" s="25"/>
    </row>
    <row r="55" spans="1:37" s="21" customFormat="1" ht="15" x14ac:dyDescent="0.25">
      <c r="A55" s="21">
        <v>2011</v>
      </c>
      <c r="B55" s="21" t="s">
        <v>1645</v>
      </c>
      <c r="C55" s="21">
        <v>618</v>
      </c>
      <c r="D55" s="21" t="s">
        <v>1644</v>
      </c>
      <c r="E55" s="21" t="s">
        <v>30</v>
      </c>
      <c r="F55" s="21">
        <v>19.100000000000001</v>
      </c>
      <c r="G55" s="22">
        <v>55.555555555555557</v>
      </c>
      <c r="I55" s="22">
        <v>55.555555555555557</v>
      </c>
      <c r="J55" s="21">
        <v>4.4509999999999996</v>
      </c>
      <c r="K55" s="21" t="s">
        <v>550</v>
      </c>
      <c r="L55" s="21" t="s">
        <v>1058</v>
      </c>
      <c r="M55" s="21" t="s">
        <v>1065</v>
      </c>
      <c r="N55" s="193">
        <v>40676</v>
      </c>
      <c r="P55" s="21" t="s">
        <v>1064</v>
      </c>
      <c r="Q55" s="200" t="s">
        <v>745</v>
      </c>
      <c r="R55" s="181">
        <v>40691.964583333334</v>
      </c>
      <c r="S55" s="75" t="s">
        <v>334</v>
      </c>
      <c r="T55" s="21" t="s">
        <v>321</v>
      </c>
      <c r="U55" s="21" t="s">
        <v>1623</v>
      </c>
      <c r="AF55" s="22"/>
      <c r="AI55" s="24"/>
      <c r="AJ55" s="25"/>
      <c r="AK55" s="25"/>
    </row>
    <row r="56" spans="1:37" s="21" customFormat="1" ht="15" x14ac:dyDescent="0.25">
      <c r="A56" s="21">
        <v>2011</v>
      </c>
      <c r="B56" s="21" t="s">
        <v>1642</v>
      </c>
      <c r="C56" s="21">
        <v>618</v>
      </c>
      <c r="D56" s="21" t="s">
        <v>1644</v>
      </c>
      <c r="E56" s="21" t="s">
        <v>543</v>
      </c>
      <c r="F56" s="21">
        <v>19</v>
      </c>
      <c r="G56" s="22">
        <v>53.846153846153847</v>
      </c>
      <c r="I56" s="22">
        <v>53.846153846153847</v>
      </c>
      <c r="J56" s="21">
        <v>4.4779999999999998</v>
      </c>
      <c r="K56" s="21" t="s">
        <v>550</v>
      </c>
      <c r="L56" s="21" t="s">
        <v>1058</v>
      </c>
      <c r="M56" s="21" t="s">
        <v>1065</v>
      </c>
      <c r="N56" s="193">
        <v>40676</v>
      </c>
      <c r="P56" s="21" t="s">
        <v>1064</v>
      </c>
      <c r="Q56" s="200" t="s">
        <v>745</v>
      </c>
      <c r="R56" s="181">
        <v>40693.895833333336</v>
      </c>
      <c r="S56" s="75" t="s">
        <v>334</v>
      </c>
      <c r="T56" s="21" t="s">
        <v>321</v>
      </c>
      <c r="U56" s="21" t="s">
        <v>1623</v>
      </c>
      <c r="AF56" s="22"/>
      <c r="AI56" s="24"/>
      <c r="AJ56" s="25"/>
      <c r="AK56" s="25"/>
    </row>
    <row r="57" spans="1:37" s="21" customFormat="1" ht="15" x14ac:dyDescent="0.25">
      <c r="A57" s="21">
        <v>2011</v>
      </c>
      <c r="B57" s="21" t="s">
        <v>1643</v>
      </c>
      <c r="C57" s="21">
        <v>618</v>
      </c>
      <c r="D57" s="21" t="s">
        <v>1646</v>
      </c>
      <c r="E57" s="21" t="s">
        <v>27</v>
      </c>
      <c r="F57" s="21">
        <v>19.2</v>
      </c>
      <c r="G57" s="22">
        <v>56.410256410256409</v>
      </c>
      <c r="I57" s="22">
        <v>56.410256410256409</v>
      </c>
      <c r="J57" s="21">
        <v>4.4089999999999998</v>
      </c>
      <c r="K57" s="21" t="s">
        <v>550</v>
      </c>
      <c r="L57" s="21" t="s">
        <v>1058</v>
      </c>
      <c r="M57" s="21" t="s">
        <v>1065</v>
      </c>
      <c r="N57" s="193">
        <v>40676</v>
      </c>
      <c r="P57" s="21" t="s">
        <v>1064</v>
      </c>
      <c r="Q57" s="200" t="s">
        <v>745</v>
      </c>
      <c r="R57" s="181">
        <v>40690.895138888889</v>
      </c>
      <c r="S57" s="75" t="s">
        <v>334</v>
      </c>
      <c r="T57" s="21" t="s">
        <v>321</v>
      </c>
      <c r="U57" s="21" t="s">
        <v>1623</v>
      </c>
      <c r="AF57" s="22"/>
      <c r="AI57" s="24"/>
      <c r="AJ57" s="25"/>
      <c r="AK57" s="25"/>
    </row>
    <row r="58" spans="1:37" s="21" customFormat="1" ht="15" x14ac:dyDescent="0.25">
      <c r="A58" s="21">
        <v>2011</v>
      </c>
      <c r="B58" s="21" t="s">
        <v>1645</v>
      </c>
      <c r="C58" s="21">
        <v>618</v>
      </c>
      <c r="D58" s="21" t="s">
        <v>1646</v>
      </c>
      <c r="E58" s="21" t="s">
        <v>30</v>
      </c>
      <c r="F58" s="21">
        <v>19.100000000000001</v>
      </c>
      <c r="G58" s="22">
        <v>56.81818181818182</v>
      </c>
      <c r="I58" s="22">
        <v>56.81818181818182</v>
      </c>
      <c r="J58" s="21">
        <v>4.3390000000000004</v>
      </c>
      <c r="K58" s="21" t="s">
        <v>550</v>
      </c>
      <c r="L58" s="21" t="s">
        <v>1058</v>
      </c>
      <c r="M58" s="21" t="s">
        <v>1065</v>
      </c>
      <c r="N58" s="193">
        <v>40676</v>
      </c>
      <c r="P58" s="21" t="s">
        <v>1064</v>
      </c>
      <c r="Q58" s="200" t="s">
        <v>745</v>
      </c>
      <c r="R58" s="181">
        <v>40691.964583333334</v>
      </c>
      <c r="S58" s="75" t="s">
        <v>334</v>
      </c>
      <c r="T58" s="21" t="s">
        <v>321</v>
      </c>
      <c r="U58" s="21" t="s">
        <v>1623</v>
      </c>
      <c r="AF58" s="22"/>
      <c r="AI58" s="24"/>
      <c r="AJ58" s="25"/>
      <c r="AK58" s="25"/>
    </row>
    <row r="59" spans="1:37" s="21" customFormat="1" ht="15" x14ac:dyDescent="0.25">
      <c r="A59" s="21">
        <v>2011</v>
      </c>
      <c r="B59" s="21" t="s">
        <v>1642</v>
      </c>
      <c r="C59" s="21">
        <v>618</v>
      </c>
      <c r="D59" s="21" t="s">
        <v>1646</v>
      </c>
      <c r="E59" s="21" t="s">
        <v>543</v>
      </c>
      <c r="F59" s="21">
        <v>19</v>
      </c>
      <c r="G59" s="22">
        <v>57.522123893805308</v>
      </c>
      <c r="I59" s="22">
        <v>57.522123893805308</v>
      </c>
      <c r="J59" s="21">
        <v>4.3230000000000004</v>
      </c>
      <c r="K59" s="21" t="s">
        <v>550</v>
      </c>
      <c r="L59" s="21" t="s">
        <v>1058</v>
      </c>
      <c r="M59" s="21" t="s">
        <v>1065</v>
      </c>
      <c r="N59" s="193">
        <v>40676</v>
      </c>
      <c r="P59" s="21" t="s">
        <v>1064</v>
      </c>
      <c r="Q59" s="200" t="s">
        <v>745</v>
      </c>
      <c r="R59" s="181">
        <v>40693.895833333336</v>
      </c>
      <c r="S59" s="75" t="s">
        <v>334</v>
      </c>
      <c r="T59" s="21" t="s">
        <v>321</v>
      </c>
      <c r="U59" s="21" t="s">
        <v>1623</v>
      </c>
      <c r="AF59" s="22"/>
      <c r="AI59" s="24"/>
      <c r="AJ59" s="25"/>
      <c r="AK59" s="25"/>
    </row>
    <row r="60" spans="1:37" s="21" customFormat="1" ht="15" x14ac:dyDescent="0.25">
      <c r="A60" s="21">
        <v>2011</v>
      </c>
      <c r="B60" s="21" t="s">
        <v>1647</v>
      </c>
      <c r="C60" s="21">
        <v>618</v>
      </c>
      <c r="D60" s="21" t="s">
        <v>1648</v>
      </c>
      <c r="F60" s="21">
        <v>23.8</v>
      </c>
      <c r="G60" s="22">
        <v>76.923076923076934</v>
      </c>
      <c r="I60" s="22">
        <v>76.923076923076934</v>
      </c>
      <c r="J60" s="21">
        <v>6.4480000000000004</v>
      </c>
      <c r="K60" s="21" t="s">
        <v>550</v>
      </c>
      <c r="L60" s="21" t="s">
        <v>557</v>
      </c>
      <c r="M60" s="21" t="s">
        <v>1063</v>
      </c>
      <c r="N60" s="23">
        <v>40692</v>
      </c>
      <c r="Q60" s="200" t="s">
        <v>745</v>
      </c>
      <c r="R60" s="181">
        <v>40702.25</v>
      </c>
      <c r="S60" s="75" t="s">
        <v>334</v>
      </c>
      <c r="T60" s="21" t="s">
        <v>321</v>
      </c>
      <c r="U60" s="21" t="s">
        <v>1623</v>
      </c>
      <c r="AF60" s="22"/>
      <c r="AI60" s="24"/>
      <c r="AJ60" s="25"/>
      <c r="AK60" s="25"/>
    </row>
    <row r="61" spans="1:37" s="21" customFormat="1" ht="15" x14ac:dyDescent="0.25">
      <c r="A61" s="21">
        <v>2011</v>
      </c>
      <c r="B61" s="21" t="s">
        <v>1649</v>
      </c>
      <c r="C61" s="21">
        <v>618</v>
      </c>
      <c r="D61" s="21" t="s">
        <v>1650</v>
      </c>
      <c r="F61" s="21">
        <v>25.5</v>
      </c>
      <c r="G61" s="22">
        <v>83.333333333333343</v>
      </c>
      <c r="I61" s="22">
        <v>83.333333333333343</v>
      </c>
      <c r="J61" s="21">
        <v>6.08</v>
      </c>
      <c r="K61" s="21" t="s">
        <v>550</v>
      </c>
      <c r="L61" s="21" t="s">
        <v>557</v>
      </c>
      <c r="M61" s="21" t="s">
        <v>1063</v>
      </c>
      <c r="N61" s="23">
        <v>40692</v>
      </c>
      <c r="Q61" s="200" t="s">
        <v>745</v>
      </c>
      <c r="R61" s="229">
        <v>40704.229861111111</v>
      </c>
      <c r="S61" s="230" t="s">
        <v>334</v>
      </c>
      <c r="T61" s="21" t="s">
        <v>321</v>
      </c>
      <c r="U61" s="21" t="s">
        <v>1623</v>
      </c>
      <c r="AF61" s="22"/>
      <c r="AI61" s="24"/>
      <c r="AJ61" s="25"/>
      <c r="AK61" s="25"/>
    </row>
    <row r="62" spans="1:37" ht="12.75" customHeight="1" x14ac:dyDescent="0.25">
      <c r="A62" s="177">
        <v>2008</v>
      </c>
      <c r="B62" s="21" t="s">
        <v>1651</v>
      </c>
      <c r="C62" s="21">
        <v>618</v>
      </c>
      <c r="D62" s="21"/>
      <c r="E62" s="4"/>
      <c r="F62" s="21">
        <v>26</v>
      </c>
      <c r="G62" s="188">
        <v>79.207920792079207</v>
      </c>
      <c r="H62" s="26"/>
      <c r="I62" s="188">
        <v>79.207920792079207</v>
      </c>
      <c r="J62" s="21">
        <v>5.8330000000000002</v>
      </c>
      <c r="K62" s="4" t="s">
        <v>17</v>
      </c>
      <c r="L62" s="4" t="s">
        <v>471</v>
      </c>
      <c r="M62" s="30" t="s">
        <v>473</v>
      </c>
      <c r="N62" s="231">
        <v>39663.661805555559</v>
      </c>
      <c r="O62" s="30"/>
      <c r="P62" s="35" t="s">
        <v>469</v>
      </c>
      <c r="R62" s="232">
        <v>39643.34233796296</v>
      </c>
      <c r="S62" s="74" t="s">
        <v>1060</v>
      </c>
      <c r="T62" s="30" t="s">
        <v>321</v>
      </c>
      <c r="U62" s="35" t="s">
        <v>320</v>
      </c>
    </row>
    <row r="63" spans="1:37" ht="12.75" customHeight="1" x14ac:dyDescent="0.25">
      <c r="A63" s="177">
        <v>2008</v>
      </c>
      <c r="B63" s="21" t="s">
        <v>1652</v>
      </c>
      <c r="C63" s="21">
        <v>618</v>
      </c>
      <c r="D63" s="21"/>
      <c r="E63" s="4"/>
      <c r="F63" s="21">
        <v>26</v>
      </c>
      <c r="G63" s="188">
        <v>83.333333333333343</v>
      </c>
      <c r="H63" s="26"/>
      <c r="I63" s="188">
        <v>83.333333333333343</v>
      </c>
      <c r="J63" s="21">
        <v>5.9459999999999997</v>
      </c>
      <c r="K63" s="4" t="s">
        <v>17</v>
      </c>
      <c r="L63" s="4" t="s">
        <v>471</v>
      </c>
      <c r="M63" s="30" t="s">
        <v>473</v>
      </c>
      <c r="N63" s="231">
        <v>39663.661805555559</v>
      </c>
      <c r="O63" s="30"/>
      <c r="P63" s="35" t="s">
        <v>469</v>
      </c>
      <c r="Q63" s="75"/>
      <c r="R63" s="179">
        <v>39643.349976851852</v>
      </c>
      <c r="S63" s="74" t="s">
        <v>1060</v>
      </c>
      <c r="T63" s="30" t="s">
        <v>321</v>
      </c>
      <c r="U63" s="35" t="s">
        <v>320</v>
      </c>
    </row>
    <row r="64" spans="1:37" ht="15.75" x14ac:dyDescent="0.25">
      <c r="A64" s="177">
        <v>2008</v>
      </c>
      <c r="B64" s="21" t="s">
        <v>1653</v>
      </c>
      <c r="C64" s="21">
        <v>618</v>
      </c>
      <c r="D64" s="21"/>
      <c r="E64" s="21"/>
      <c r="F64" s="21">
        <v>26</v>
      </c>
      <c r="G64" s="22">
        <v>77.922077922077918</v>
      </c>
      <c r="H64" s="21"/>
      <c r="I64" s="22">
        <v>77.922077922077918</v>
      </c>
      <c r="J64" s="21">
        <v>5.8780000000000001</v>
      </c>
      <c r="K64" s="4" t="s">
        <v>17</v>
      </c>
      <c r="L64" s="4" t="s">
        <v>471</v>
      </c>
      <c r="M64" s="30" t="s">
        <v>473</v>
      </c>
      <c r="N64" s="231">
        <v>39663.661805555559</v>
      </c>
      <c r="O64" s="30"/>
      <c r="P64" s="35" t="s">
        <v>469</v>
      </c>
      <c r="R64" s="175">
        <v>39643.354907407411</v>
      </c>
      <c r="S64" s="74" t="s">
        <v>1060</v>
      </c>
      <c r="T64" s="30" t="s">
        <v>321</v>
      </c>
      <c r="U64" s="35" t="s">
        <v>320</v>
      </c>
    </row>
    <row r="65" spans="1:21" ht="15.75" x14ac:dyDescent="0.25">
      <c r="A65" s="177">
        <v>2008</v>
      </c>
      <c r="B65" s="21" t="s">
        <v>1654</v>
      </c>
      <c r="C65" s="21">
        <v>618</v>
      </c>
      <c r="D65" s="21"/>
      <c r="E65" s="21"/>
      <c r="F65" s="21">
        <v>26</v>
      </c>
      <c r="G65" s="22">
        <v>77.922077922077918</v>
      </c>
      <c r="H65" s="21"/>
      <c r="I65" s="22">
        <v>77.922077922077918</v>
      </c>
      <c r="J65" s="21">
        <v>5.8879999999999999</v>
      </c>
      <c r="K65" s="4" t="s">
        <v>17</v>
      </c>
      <c r="L65" s="4" t="s">
        <v>471</v>
      </c>
      <c r="M65" s="30" t="s">
        <v>473</v>
      </c>
      <c r="N65" s="231">
        <v>39663.661805555559</v>
      </c>
      <c r="O65" s="30"/>
      <c r="P65" s="35" t="s">
        <v>469</v>
      </c>
      <c r="R65" s="175">
        <v>39643.356851851851</v>
      </c>
      <c r="S65" s="74" t="s">
        <v>1060</v>
      </c>
      <c r="T65" s="30" t="s">
        <v>321</v>
      </c>
      <c r="U65" s="35" t="s">
        <v>320</v>
      </c>
    </row>
    <row r="66" spans="1:21" ht="15.75" x14ac:dyDescent="0.25">
      <c r="A66" s="177">
        <v>2008</v>
      </c>
      <c r="B66" s="21" t="s">
        <v>1655</v>
      </c>
      <c r="C66" s="21">
        <v>618</v>
      </c>
      <c r="D66" s="21"/>
      <c r="E66" s="21"/>
      <c r="F66" s="21">
        <v>25.5</v>
      </c>
      <c r="G66" s="22">
        <v>79.207920792079207</v>
      </c>
      <c r="H66" s="21"/>
      <c r="I66" s="22">
        <v>79.207920792079207</v>
      </c>
      <c r="J66" s="21">
        <v>6.016</v>
      </c>
      <c r="K66" s="4" t="s">
        <v>17</v>
      </c>
      <c r="L66" s="4" t="s">
        <v>471</v>
      </c>
      <c r="M66" s="30" t="s">
        <v>473</v>
      </c>
      <c r="N66" s="231">
        <v>39663.661805555559</v>
      </c>
      <c r="O66" s="30"/>
      <c r="P66" s="35" t="s">
        <v>469</v>
      </c>
      <c r="R66" s="175">
        <v>39648.344097222223</v>
      </c>
      <c r="S66" s="74" t="s">
        <v>1060</v>
      </c>
      <c r="T66" s="30" t="s">
        <v>321</v>
      </c>
      <c r="U66" s="35" t="s">
        <v>320</v>
      </c>
    </row>
    <row r="67" spans="1:21" ht="15.75" x14ac:dyDescent="0.25">
      <c r="A67" s="177">
        <v>2008</v>
      </c>
      <c r="B67" s="21" t="s">
        <v>1655</v>
      </c>
      <c r="C67" s="21">
        <v>618</v>
      </c>
      <c r="D67" s="21"/>
      <c r="E67" s="21"/>
      <c r="F67" s="21">
        <v>25.5</v>
      </c>
      <c r="G67" s="22">
        <v>76.3888888888889</v>
      </c>
      <c r="H67" s="21"/>
      <c r="I67" s="22">
        <v>76.3888888888889</v>
      </c>
      <c r="J67" s="21">
        <v>5.48</v>
      </c>
      <c r="K67" s="4" t="s">
        <v>17</v>
      </c>
      <c r="L67" s="4" t="s">
        <v>471</v>
      </c>
      <c r="M67" s="30" t="s">
        <v>473</v>
      </c>
      <c r="N67" s="231">
        <v>39663.661805555559</v>
      </c>
      <c r="O67" s="30"/>
      <c r="P67" s="35" t="s">
        <v>469</v>
      </c>
      <c r="R67" s="175">
        <v>39648.344097222223</v>
      </c>
      <c r="S67" s="74" t="s">
        <v>1060</v>
      </c>
      <c r="T67" s="30" t="s">
        <v>321</v>
      </c>
      <c r="U67" s="35" t="s">
        <v>320</v>
      </c>
    </row>
    <row r="68" spans="1:21" ht="15.75" x14ac:dyDescent="0.25">
      <c r="A68" s="177">
        <v>2008</v>
      </c>
      <c r="B68" s="21" t="s">
        <v>1656</v>
      </c>
      <c r="C68" s="21">
        <v>618</v>
      </c>
      <c r="D68" s="21" t="s">
        <v>1657</v>
      </c>
      <c r="E68" s="21"/>
      <c r="F68" s="21">
        <v>25.5</v>
      </c>
      <c r="G68" s="22">
        <v>81.632653061224488</v>
      </c>
      <c r="H68" s="21"/>
      <c r="I68" s="22">
        <v>81.632653061224488</v>
      </c>
      <c r="J68" s="21">
        <v>6.01</v>
      </c>
      <c r="K68" s="4" t="s">
        <v>17</v>
      </c>
      <c r="L68" s="4" t="s">
        <v>471</v>
      </c>
      <c r="M68" s="30" t="s">
        <v>473</v>
      </c>
      <c r="N68" s="231">
        <v>39663.661805555559</v>
      </c>
      <c r="O68" s="30"/>
      <c r="P68" s="35" t="s">
        <v>469</v>
      </c>
      <c r="Q68" s="30" t="s">
        <v>320</v>
      </c>
      <c r="R68" s="175">
        <v>39648.346875000003</v>
      </c>
      <c r="S68" s="74" t="s">
        <v>1060</v>
      </c>
      <c r="T68" s="30" t="s">
        <v>321</v>
      </c>
      <c r="U68" s="35" t="s">
        <v>320</v>
      </c>
    </row>
    <row r="69" spans="1:21" ht="15.75" x14ac:dyDescent="0.25">
      <c r="A69" s="233">
        <v>2009</v>
      </c>
      <c r="B69" s="21" t="s">
        <v>490</v>
      </c>
      <c r="C69" s="21">
        <v>618</v>
      </c>
      <c r="D69" s="21"/>
      <c r="E69" s="21"/>
      <c r="F69" s="21">
        <v>25</v>
      </c>
      <c r="G69" s="22">
        <v>77.519379844961236</v>
      </c>
      <c r="H69" s="21"/>
      <c r="I69" s="22">
        <v>77.519379844961236</v>
      </c>
      <c r="J69" s="21">
        <v>5.34</v>
      </c>
      <c r="K69" s="4" t="s">
        <v>17</v>
      </c>
      <c r="L69" s="4" t="s">
        <v>471</v>
      </c>
      <c r="M69" s="30" t="s">
        <v>473</v>
      </c>
      <c r="N69" s="231">
        <v>39663.661805555559</v>
      </c>
      <c r="O69" s="30"/>
      <c r="P69" s="35" t="s">
        <v>469</v>
      </c>
      <c r="R69" s="175">
        <v>40039.431944444441</v>
      </c>
      <c r="S69" s="74" t="s">
        <v>1060</v>
      </c>
      <c r="T69" s="30" t="s">
        <v>321</v>
      </c>
      <c r="U69" s="35" t="s">
        <v>320</v>
      </c>
    </row>
    <row r="70" spans="1:21" ht="15.75" x14ac:dyDescent="0.25">
      <c r="A70" s="234"/>
      <c r="B70" s="21"/>
      <c r="C70" s="21"/>
      <c r="D70" s="21"/>
      <c r="E70" s="21"/>
      <c r="F70" s="21"/>
      <c r="G70" s="22"/>
      <c r="H70" s="21"/>
      <c r="I70" s="22"/>
      <c r="J70" s="21"/>
      <c r="K70" s="4"/>
      <c r="L70" s="4"/>
      <c r="M70" s="30"/>
      <c r="N70" s="231"/>
      <c r="O70" s="30"/>
      <c r="P70" s="38"/>
      <c r="S70" s="4"/>
      <c r="T70" s="30"/>
      <c r="U70" s="38"/>
    </row>
    <row r="71" spans="1:21" ht="15.75" x14ac:dyDescent="0.25">
      <c r="A71" s="234"/>
      <c r="B71" s="154" t="s">
        <v>1402</v>
      </c>
      <c r="C71" s="21"/>
      <c r="D71" s="21"/>
      <c r="E71" s="21"/>
      <c r="F71" s="21"/>
      <c r="G71" s="22"/>
      <c r="H71" s="21"/>
      <c r="I71" s="22"/>
      <c r="J71" s="21"/>
      <c r="K71" s="4"/>
      <c r="L71" s="4"/>
      <c r="M71" s="30"/>
      <c r="N71" s="231"/>
      <c r="O71" s="30"/>
      <c r="P71" s="38"/>
      <c r="S71" s="4"/>
      <c r="T71" s="30"/>
      <c r="U71" s="38"/>
    </row>
    <row r="72" spans="1:21" ht="15.75" x14ac:dyDescent="0.25">
      <c r="A72" s="234"/>
      <c r="B72" s="21"/>
      <c r="C72" s="21" t="s">
        <v>1658</v>
      </c>
      <c r="D72" s="21"/>
      <c r="E72" s="21"/>
      <c r="F72" s="21"/>
      <c r="G72" s="22"/>
      <c r="H72" s="21"/>
      <c r="I72" s="22"/>
      <c r="J72" s="21"/>
      <c r="K72" s="4"/>
      <c r="L72" s="4"/>
      <c r="M72" s="30"/>
      <c r="N72" s="231"/>
      <c r="O72" s="30"/>
      <c r="P72" s="38"/>
      <c r="S72" s="4"/>
      <c r="T72" s="30"/>
      <c r="U72" s="38"/>
    </row>
    <row r="73" spans="1:21" ht="15.75" x14ac:dyDescent="0.25">
      <c r="A73" s="234"/>
      <c r="B73" s="21"/>
      <c r="C73" s="21" t="s">
        <v>1659</v>
      </c>
      <c r="D73" s="21"/>
      <c r="E73" s="21"/>
      <c r="F73" s="21"/>
      <c r="G73" s="22"/>
      <c r="H73" s="21"/>
      <c r="I73" s="22"/>
      <c r="J73" s="21"/>
      <c r="K73" s="4"/>
      <c r="L73" s="4"/>
      <c r="M73" s="30"/>
      <c r="N73" s="231"/>
      <c r="O73" s="30"/>
      <c r="P73" s="38"/>
      <c r="S73" s="4"/>
      <c r="T73" s="30"/>
      <c r="U73" s="38"/>
    </row>
    <row r="74" spans="1:21" s="152" customFormat="1" ht="12.75" customHeight="1" x14ac:dyDescent="0.25">
      <c r="A74" s="234"/>
      <c r="B74" s="234"/>
      <c r="C74" s="235" t="s">
        <v>1660</v>
      </c>
      <c r="D74" s="26"/>
      <c r="E74" s="4"/>
      <c r="F74" s="26"/>
      <c r="G74" s="26"/>
      <c r="H74" s="26"/>
      <c r="I74" s="26"/>
      <c r="J74" s="26"/>
      <c r="K74" s="4"/>
      <c r="L74" s="4"/>
      <c r="M74" s="4"/>
      <c r="N74" s="236"/>
      <c r="O74" s="234"/>
      <c r="P74" s="192"/>
      <c r="Q74" s="4"/>
      <c r="R74" s="236"/>
      <c r="S74" s="192"/>
      <c r="T74" s="4"/>
      <c r="U74" s="4"/>
    </row>
    <row r="75" spans="1:21" s="152" customFormat="1" ht="12.75" customHeight="1" x14ac:dyDescent="0.25">
      <c r="A75" s="234"/>
      <c r="B75" s="234"/>
      <c r="C75" s="26"/>
      <c r="D75" s="26"/>
      <c r="E75" s="4"/>
      <c r="F75" s="26"/>
      <c r="G75" s="26"/>
      <c r="H75" s="26"/>
      <c r="I75" s="26"/>
      <c r="J75" s="26"/>
      <c r="K75" s="4"/>
      <c r="L75" s="4"/>
      <c r="M75" s="4"/>
      <c r="N75" s="236"/>
      <c r="O75" s="234"/>
      <c r="P75" s="192"/>
      <c r="Q75" s="4"/>
      <c r="R75" s="236"/>
      <c r="S75" s="192"/>
      <c r="T75" s="4"/>
      <c r="U75" s="4"/>
    </row>
    <row r="76" spans="1:21" s="152" customFormat="1" ht="12.75" customHeight="1" x14ac:dyDescent="0.25">
      <c r="A76" s="234"/>
      <c r="B76" s="234"/>
      <c r="C76" s="26"/>
      <c r="D76" s="16" t="s">
        <v>327</v>
      </c>
      <c r="E76"/>
      <c r="F76"/>
      <c r="G76"/>
      <c r="H76"/>
      <c r="I76"/>
      <c r="J76"/>
      <c r="K76"/>
      <c r="L76"/>
      <c r="N76" s="236"/>
      <c r="O76" s="176" t="s">
        <v>328</v>
      </c>
      <c r="P76" s="192"/>
      <c r="Q76" s="4"/>
      <c r="R76" s="236"/>
      <c r="S76" s="192"/>
      <c r="T76" s="4"/>
      <c r="U76" s="4"/>
    </row>
    <row r="77" spans="1:21" s="152" customFormat="1" ht="12.75" customHeight="1" x14ac:dyDescent="0.25">
      <c r="A77" s="234"/>
      <c r="B77" s="234"/>
      <c r="C77" s="26"/>
      <c r="D77" s="26"/>
      <c r="E77" s="4"/>
      <c r="F77" s="26"/>
      <c r="G77" s="26"/>
      <c r="H77" s="26"/>
      <c r="I77" s="26"/>
      <c r="J77" s="26"/>
      <c r="K77" s="4"/>
      <c r="L77" s="4"/>
      <c r="M77" s="4"/>
      <c r="N77" s="236"/>
      <c r="O77" s="234"/>
      <c r="P77" s="192"/>
      <c r="Q77" s="4"/>
      <c r="R77" s="236"/>
      <c r="S77" s="192"/>
      <c r="T77" s="4"/>
      <c r="U77" s="4"/>
    </row>
    <row r="78" spans="1:21" s="152" customFormat="1" ht="12.75" customHeight="1" x14ac:dyDescent="0.25">
      <c r="A78" s="234"/>
      <c r="B78" s="234"/>
      <c r="C78" s="26"/>
      <c r="D78" s="26"/>
      <c r="E78" s="4"/>
      <c r="F78" s="26"/>
      <c r="G78" s="26"/>
      <c r="H78" s="26"/>
      <c r="I78" s="26"/>
      <c r="J78" s="26"/>
      <c r="K78" s="4"/>
      <c r="L78" s="4"/>
      <c r="M78" s="4"/>
      <c r="N78" s="236"/>
      <c r="O78" s="234"/>
      <c r="P78" s="192"/>
      <c r="Q78" s="4"/>
      <c r="R78" s="236"/>
      <c r="S78" s="192"/>
      <c r="T78" s="4"/>
      <c r="U78" s="4"/>
    </row>
    <row r="79" spans="1:21" s="152" customFormat="1" ht="12.75" customHeight="1" x14ac:dyDescent="0.25">
      <c r="A79" s="234"/>
      <c r="B79" s="234"/>
      <c r="C79" s="26"/>
      <c r="D79" s="26"/>
      <c r="E79" s="4"/>
      <c r="F79" s="26"/>
      <c r="G79" s="26"/>
      <c r="H79" s="26"/>
      <c r="I79" s="26"/>
      <c r="J79" s="26"/>
      <c r="K79" s="4"/>
      <c r="L79" s="4"/>
      <c r="M79" s="4"/>
      <c r="N79" s="236"/>
      <c r="O79" s="234"/>
      <c r="P79" s="192"/>
      <c r="Q79" s="4"/>
      <c r="R79" s="236"/>
      <c r="S79" s="192"/>
      <c r="T79" s="4"/>
      <c r="U79" s="4"/>
    </row>
    <row r="80" spans="1:21" s="152" customFormat="1" ht="12.75" customHeight="1" x14ac:dyDescent="0.25">
      <c r="A80" s="234"/>
      <c r="B80" s="234"/>
      <c r="C80" s="26"/>
      <c r="D80" s="26"/>
      <c r="E80" s="4"/>
      <c r="F80" s="26"/>
      <c r="G80" s="26"/>
      <c r="H80" s="26"/>
      <c r="I80" s="26"/>
      <c r="J80" s="26"/>
      <c r="K80" s="4"/>
      <c r="L80" s="4"/>
      <c r="M80" s="4"/>
      <c r="N80" s="236"/>
      <c r="O80" s="234"/>
      <c r="P80" s="192"/>
      <c r="Q80" s="4"/>
      <c r="R80" s="236"/>
      <c r="S80" s="192"/>
      <c r="T80" s="4"/>
      <c r="U80" s="4"/>
    </row>
    <row r="81" spans="1:21" s="152" customFormat="1" ht="12.75" customHeight="1" x14ac:dyDescent="0.25">
      <c r="A81" s="234"/>
      <c r="B81" s="234"/>
      <c r="C81" s="26"/>
      <c r="D81" s="26"/>
      <c r="E81" s="4"/>
      <c r="F81" s="26"/>
      <c r="G81" s="26"/>
      <c r="H81" s="26"/>
      <c r="I81" s="26"/>
      <c r="J81" s="26"/>
      <c r="K81" s="4"/>
      <c r="L81" s="4"/>
      <c r="M81" s="4"/>
      <c r="N81" s="236"/>
      <c r="O81" s="234"/>
      <c r="P81" s="192"/>
      <c r="Q81" s="4"/>
      <c r="R81" s="236"/>
      <c r="S81" s="192"/>
      <c r="T81" s="4"/>
      <c r="U81" s="4"/>
    </row>
    <row r="82" spans="1:21" s="152" customFormat="1" ht="12.75" customHeight="1" x14ac:dyDescent="0.25">
      <c r="A82" s="234"/>
      <c r="B82" s="234"/>
      <c r="C82" s="26"/>
      <c r="D82" s="26"/>
      <c r="E82" s="4"/>
      <c r="F82" s="26"/>
      <c r="G82" s="26"/>
      <c r="H82" s="26"/>
      <c r="I82" s="26"/>
      <c r="J82" s="26"/>
      <c r="K82" s="4"/>
      <c r="L82" s="4"/>
      <c r="M82" s="4"/>
      <c r="N82" s="236"/>
      <c r="O82" s="234"/>
      <c r="P82" s="192"/>
      <c r="Q82" s="4"/>
      <c r="R82" s="236"/>
      <c r="S82" s="192"/>
      <c r="T82" s="4"/>
      <c r="U82" s="4"/>
    </row>
    <row r="83" spans="1:21" s="152" customFormat="1" ht="12.75" customHeight="1" x14ac:dyDescent="0.25">
      <c r="A83" s="234"/>
      <c r="B83" s="234"/>
      <c r="C83" s="26"/>
      <c r="D83" s="26"/>
      <c r="E83" s="4"/>
      <c r="F83" s="26"/>
      <c r="G83" s="26"/>
      <c r="H83" s="26"/>
      <c r="I83" s="26"/>
      <c r="J83" s="26"/>
      <c r="K83" s="4"/>
      <c r="L83" s="4"/>
      <c r="M83" s="4"/>
      <c r="N83" s="236"/>
      <c r="O83" s="234"/>
      <c r="P83" s="192"/>
      <c r="Q83" s="4"/>
      <c r="R83" s="236"/>
      <c r="S83" s="192"/>
      <c r="T83" s="4"/>
      <c r="U83" s="4"/>
    </row>
    <row r="84" spans="1:21" s="152" customFormat="1" ht="12.75" customHeight="1" x14ac:dyDescent="0.25">
      <c r="A84" s="234"/>
      <c r="B84" s="234"/>
      <c r="C84" s="26"/>
      <c r="D84" s="26"/>
      <c r="E84" s="4"/>
      <c r="F84" s="26"/>
      <c r="G84" s="26"/>
      <c r="H84" s="26"/>
      <c r="I84" s="26"/>
      <c r="J84" s="26"/>
      <c r="K84" s="4"/>
      <c r="L84" s="4"/>
      <c r="M84" s="4"/>
      <c r="N84" s="236"/>
      <c r="O84" s="234"/>
      <c r="P84" s="192"/>
      <c r="Q84" s="4"/>
      <c r="R84" s="236"/>
      <c r="S84" s="192"/>
      <c r="T84" s="4"/>
      <c r="U84" s="4"/>
    </row>
    <row r="85" spans="1:21" s="152" customFormat="1" ht="12.75" customHeight="1" x14ac:dyDescent="0.25">
      <c r="A85" s="234"/>
      <c r="B85" s="234"/>
      <c r="C85" s="26"/>
      <c r="D85" s="26"/>
      <c r="E85" s="4"/>
      <c r="F85" s="26"/>
      <c r="G85" s="26"/>
      <c r="H85" s="26"/>
      <c r="I85" s="26"/>
      <c r="J85" s="26"/>
      <c r="K85" s="4"/>
      <c r="L85" s="4"/>
      <c r="M85" s="4"/>
      <c r="N85" s="236"/>
      <c r="O85" s="234"/>
      <c r="P85" s="192"/>
      <c r="Q85" s="4"/>
      <c r="R85" s="236"/>
      <c r="S85" s="192"/>
      <c r="T85" s="4"/>
      <c r="U85" s="4"/>
    </row>
    <row r="86" spans="1:21" s="152" customFormat="1" ht="12.75" customHeight="1" x14ac:dyDescent="0.25">
      <c r="A86" s="234"/>
      <c r="B86" s="234"/>
      <c r="C86" s="26"/>
      <c r="D86" s="26"/>
      <c r="E86" s="4"/>
      <c r="F86" s="26"/>
      <c r="G86" s="26"/>
      <c r="H86" s="26"/>
      <c r="I86" s="26"/>
      <c r="J86" s="26"/>
      <c r="K86" s="4"/>
      <c r="L86" s="4"/>
      <c r="M86" s="4"/>
      <c r="N86" s="236"/>
      <c r="O86" s="234"/>
      <c r="P86" s="192"/>
      <c r="Q86" s="4"/>
      <c r="R86" s="236"/>
      <c r="S86" s="192"/>
      <c r="T86" s="4"/>
      <c r="U86" s="4"/>
    </row>
    <row r="87" spans="1:21" s="152" customFormat="1" ht="12.75" customHeight="1" x14ac:dyDescent="0.25">
      <c r="A87" s="234"/>
      <c r="B87" s="234"/>
      <c r="C87" s="26"/>
      <c r="D87" s="26"/>
      <c r="E87" s="4"/>
      <c r="F87" s="26"/>
      <c r="G87" s="26"/>
      <c r="H87" s="26"/>
      <c r="I87" s="26"/>
      <c r="J87" s="26"/>
      <c r="K87" s="4"/>
      <c r="L87" s="4"/>
      <c r="M87" s="4"/>
      <c r="N87" s="236"/>
      <c r="O87" s="234"/>
      <c r="P87" s="192"/>
      <c r="Q87" s="4"/>
      <c r="R87" s="236"/>
      <c r="S87" s="192"/>
      <c r="T87" s="4"/>
      <c r="U87" s="4"/>
    </row>
    <row r="88" spans="1:21" s="152" customFormat="1" ht="12.75" customHeight="1" x14ac:dyDescent="0.25">
      <c r="A88" s="234"/>
      <c r="B88" s="234"/>
      <c r="C88" s="26"/>
      <c r="D88" s="26"/>
      <c r="E88" s="4"/>
      <c r="F88" s="26"/>
      <c r="G88" s="26"/>
      <c r="H88" s="26"/>
      <c r="I88" s="26"/>
      <c r="J88" s="26"/>
      <c r="K88" s="4"/>
      <c r="L88" s="4"/>
      <c r="M88" s="4"/>
      <c r="N88" s="236"/>
      <c r="O88" s="234"/>
      <c r="P88" s="192"/>
      <c r="Q88" s="4"/>
      <c r="R88" s="236"/>
      <c r="S88" s="192"/>
      <c r="T88" s="4"/>
      <c r="U88" s="4"/>
    </row>
    <row r="89" spans="1:21" s="152" customFormat="1" ht="12.75" customHeight="1" x14ac:dyDescent="0.25">
      <c r="A89" s="234"/>
      <c r="B89" s="234"/>
      <c r="C89" s="26"/>
      <c r="D89" s="26"/>
      <c r="E89" s="4"/>
      <c r="F89" s="26"/>
      <c r="G89" s="26"/>
      <c r="H89" s="26"/>
      <c r="I89" s="26"/>
      <c r="J89" s="26"/>
      <c r="K89" s="4"/>
      <c r="L89" s="4"/>
      <c r="M89" s="4"/>
      <c r="N89" s="236"/>
      <c r="O89" s="234"/>
      <c r="P89" s="192"/>
      <c r="Q89" s="4"/>
      <c r="R89" s="236"/>
      <c r="S89" s="192"/>
      <c r="T89" s="4"/>
      <c r="U89" s="4"/>
    </row>
    <row r="90" spans="1:21" s="152" customFormat="1" ht="12.75" customHeight="1" x14ac:dyDescent="0.25">
      <c r="A90" s="234"/>
      <c r="B90" s="234"/>
      <c r="C90" s="26"/>
      <c r="D90" s="26"/>
      <c r="E90" s="4"/>
      <c r="F90" s="26"/>
      <c r="G90" s="26"/>
      <c r="H90" s="26"/>
      <c r="I90" s="26"/>
      <c r="J90" s="26"/>
      <c r="K90" s="4"/>
      <c r="L90" s="4"/>
      <c r="M90" s="4"/>
      <c r="N90" s="236"/>
      <c r="O90" s="234"/>
      <c r="P90" s="192"/>
      <c r="Q90" s="4"/>
      <c r="R90" s="236"/>
      <c r="S90" s="192"/>
      <c r="T90" s="4"/>
      <c r="U90" s="4"/>
    </row>
    <row r="91" spans="1:21" s="152" customFormat="1" ht="12.75" customHeight="1" x14ac:dyDescent="0.25">
      <c r="A91" s="234"/>
      <c r="B91" s="234"/>
      <c r="C91" s="26"/>
      <c r="D91" s="26"/>
      <c r="E91" s="4"/>
      <c r="F91" s="26"/>
      <c r="G91" s="26"/>
      <c r="H91" s="26"/>
      <c r="I91" s="26"/>
      <c r="J91" s="26"/>
      <c r="K91" s="4"/>
      <c r="L91" s="4"/>
      <c r="M91" s="4"/>
      <c r="N91" s="236"/>
      <c r="O91" s="234"/>
      <c r="P91" s="192"/>
      <c r="Q91" s="4"/>
      <c r="R91" s="236"/>
      <c r="S91" s="192"/>
      <c r="T91" s="4"/>
      <c r="U91" s="4"/>
    </row>
    <row r="92" spans="1:21" s="152" customFormat="1" ht="12.75" customHeight="1" x14ac:dyDescent="0.25">
      <c r="A92" s="234"/>
      <c r="B92" s="234"/>
      <c r="C92" s="26"/>
      <c r="D92" s="26"/>
      <c r="E92" s="4"/>
      <c r="F92" s="26"/>
      <c r="G92" s="26"/>
      <c r="H92" s="26"/>
      <c r="I92" s="26"/>
      <c r="J92" s="26"/>
      <c r="K92" s="4"/>
      <c r="L92" s="4"/>
      <c r="M92" s="4"/>
      <c r="N92" s="236"/>
      <c r="O92" s="234"/>
      <c r="P92" s="192"/>
      <c r="Q92" s="4"/>
      <c r="R92" s="236"/>
      <c r="S92" s="192"/>
      <c r="T92" s="4"/>
      <c r="U92" s="4"/>
    </row>
    <row r="93" spans="1:21" s="152" customFormat="1" ht="12.75" customHeight="1" x14ac:dyDescent="0.25">
      <c r="A93" s="234"/>
      <c r="B93" s="234"/>
      <c r="C93" s="26"/>
      <c r="D93" s="26"/>
      <c r="E93" s="4"/>
      <c r="F93" s="26"/>
      <c r="G93" s="26"/>
      <c r="H93" s="26"/>
      <c r="I93" s="26"/>
      <c r="J93" s="26"/>
      <c r="K93" s="4"/>
      <c r="L93" s="4"/>
      <c r="M93" s="4"/>
      <c r="N93" s="236"/>
      <c r="O93" s="234"/>
      <c r="P93" s="192"/>
      <c r="Q93" s="4"/>
      <c r="R93" s="236"/>
      <c r="S93" s="192"/>
      <c r="T93" s="4"/>
      <c r="U93" s="4"/>
    </row>
    <row r="94" spans="1:21" s="152" customFormat="1" ht="12.75" customHeight="1" x14ac:dyDescent="0.25">
      <c r="A94" s="234"/>
      <c r="B94" s="234"/>
      <c r="C94" s="26"/>
      <c r="D94" s="26"/>
      <c r="E94" s="4"/>
      <c r="F94" s="26"/>
      <c r="G94" s="26"/>
      <c r="H94" s="26"/>
      <c r="I94" s="26"/>
      <c r="J94" s="26"/>
      <c r="K94" s="4"/>
      <c r="L94" s="4"/>
      <c r="M94" s="4"/>
      <c r="N94" s="236"/>
      <c r="O94" s="234"/>
      <c r="P94" s="192"/>
      <c r="Q94" s="4"/>
      <c r="R94" s="236"/>
      <c r="S94" s="192"/>
      <c r="T94" s="4"/>
      <c r="U94" s="4"/>
    </row>
    <row r="95" spans="1:21" s="152" customFormat="1" ht="12.75" customHeight="1" x14ac:dyDescent="0.25">
      <c r="A95" s="234"/>
      <c r="B95" s="234"/>
      <c r="C95" s="26"/>
      <c r="D95" s="26"/>
      <c r="E95" s="4"/>
      <c r="F95" s="26"/>
      <c r="G95" s="26"/>
      <c r="H95" s="26"/>
      <c r="I95" s="26"/>
      <c r="J95" s="26"/>
      <c r="K95" s="4"/>
      <c r="L95" s="4"/>
      <c r="M95" s="4"/>
      <c r="N95" s="236"/>
      <c r="O95" s="234"/>
      <c r="P95" s="192"/>
      <c r="Q95" s="4"/>
      <c r="R95" s="236"/>
      <c r="S95" s="192"/>
      <c r="T95" s="4"/>
      <c r="U95" s="4"/>
    </row>
    <row r="96" spans="1:21" s="152" customFormat="1" ht="12.75" customHeight="1" x14ac:dyDescent="0.25">
      <c r="A96" s="234"/>
      <c r="B96" s="234"/>
      <c r="C96" s="26"/>
      <c r="D96" s="26"/>
      <c r="E96" s="4"/>
      <c r="F96" s="26"/>
      <c r="G96" s="26"/>
      <c r="H96" s="26"/>
      <c r="I96" s="26"/>
      <c r="J96" s="26"/>
      <c r="K96" s="4"/>
      <c r="L96" s="4"/>
      <c r="M96" s="4"/>
      <c r="N96" s="236"/>
      <c r="O96" s="234"/>
      <c r="P96" s="192"/>
      <c r="Q96" s="4"/>
      <c r="R96" s="236"/>
      <c r="S96" s="192"/>
      <c r="T96" s="4"/>
    </row>
    <row r="97" spans="14:18" s="152" customFormat="1" x14ac:dyDescent="0.2">
      <c r="N97" s="151"/>
      <c r="R97" s="151"/>
    </row>
  </sheetData>
  <printOptions gridLines="1"/>
  <pageMargins left="0.28000000000000003" right="0.24" top="1" bottom="1" header="0.5" footer="0.5"/>
  <pageSetup scale="70" orientation="landscape" r:id="rId1"/>
  <headerFooter alignWithMargins="0">
    <oddHeader>&amp;C618 - &amp;"Arial,Italic"Anaxipha delicatula Songs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249"/>
  <sheetViews>
    <sheetView topLeftCell="D1" zoomScaleNormal="100" workbookViewId="0">
      <pane ySplit="1" topLeftCell="A154" activePane="bottomLeft" state="frozen"/>
      <selection activeCell="D1" sqref="D1"/>
      <selection pane="bottomLeft" activeCell="F250" sqref="F250"/>
    </sheetView>
  </sheetViews>
  <sheetFormatPr defaultColWidth="8.85546875" defaultRowHeight="15.75" x14ac:dyDescent="0.25"/>
  <cols>
    <col min="1" max="1" width="6.28515625" style="155" bestFit="1" customWidth="1"/>
    <col min="2" max="2" width="19.140625" style="155" bestFit="1" customWidth="1"/>
    <col min="3" max="3" width="9.85546875" style="155" bestFit="1" customWidth="1"/>
    <col min="4" max="4" width="7.140625" style="155" bestFit="1" customWidth="1"/>
    <col min="5" max="5" width="5" style="155" bestFit="1" customWidth="1"/>
    <col min="6" max="6" width="7.42578125" style="158" bestFit="1" customWidth="1"/>
    <col min="7" max="7" width="6" style="159" bestFit="1" customWidth="1"/>
    <col min="8" max="8" width="4.7109375" style="158" bestFit="1" customWidth="1"/>
    <col min="9" max="9" width="5.85546875" style="155" bestFit="1" customWidth="1"/>
    <col min="10" max="10" width="12.42578125" style="155" customWidth="1"/>
    <col min="11" max="11" width="25.7109375" style="155" bestFit="1" customWidth="1"/>
    <col min="12" max="12" width="22.28515625" style="157" bestFit="1" customWidth="1"/>
    <col min="13" max="13" width="10.140625" style="155" bestFit="1" customWidth="1"/>
    <col min="14" max="14" width="13.42578125" style="155" customWidth="1"/>
    <col min="15" max="15" width="11.140625" style="155" customWidth="1"/>
    <col min="16" max="16" width="12.85546875" style="156" bestFit="1" customWidth="1"/>
    <col min="17" max="17" width="11.85546875" style="155" bestFit="1" customWidth="1"/>
    <col min="18" max="18" width="48.85546875" style="155" bestFit="1" customWidth="1"/>
    <col min="19" max="19" width="11.28515625" style="155" customWidth="1"/>
    <col min="20" max="20" width="21.42578125" style="155" customWidth="1"/>
    <col min="21" max="23" width="8.85546875" style="155"/>
    <col min="24" max="27" width="9.140625" style="155" bestFit="1" customWidth="1"/>
    <col min="28" max="31" width="8.85546875" style="155"/>
    <col min="32" max="35" width="9.140625" style="155" bestFit="1" customWidth="1"/>
    <col min="36" max="16384" width="8.85546875" style="155"/>
  </cols>
  <sheetData>
    <row r="1" spans="1:20" ht="12.75" customHeight="1" x14ac:dyDescent="0.25">
      <c r="A1" s="61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174" t="s">
        <v>5</v>
      </c>
      <c r="G1" s="159" t="s">
        <v>137</v>
      </c>
      <c r="H1" s="174" t="s">
        <v>138</v>
      </c>
      <c r="I1" s="61" t="s">
        <v>6</v>
      </c>
      <c r="J1" s="61" t="s">
        <v>7</v>
      </c>
      <c r="K1" s="61" t="s">
        <v>8</v>
      </c>
      <c r="L1" s="62" t="s">
        <v>9</v>
      </c>
      <c r="M1" s="61" t="s">
        <v>10</v>
      </c>
      <c r="N1" s="61" t="s">
        <v>11</v>
      </c>
      <c r="O1" s="61" t="s">
        <v>12</v>
      </c>
      <c r="P1" s="77" t="s">
        <v>13</v>
      </c>
      <c r="Q1" s="61" t="s">
        <v>14</v>
      </c>
      <c r="R1" s="61" t="s">
        <v>15</v>
      </c>
      <c r="S1" s="60" t="s">
        <v>324</v>
      </c>
      <c r="T1" s="60" t="s">
        <v>465</v>
      </c>
    </row>
    <row r="2" spans="1:20" ht="12.75" customHeight="1" x14ac:dyDescent="0.25">
      <c r="A2" s="2">
        <v>1967</v>
      </c>
      <c r="B2" s="2">
        <v>77</v>
      </c>
      <c r="C2" s="2">
        <v>632</v>
      </c>
      <c r="D2" s="2">
        <v>1</v>
      </c>
      <c r="E2" s="75" t="s">
        <v>16</v>
      </c>
      <c r="F2" s="2">
        <v>27.8</v>
      </c>
      <c r="G2" s="2">
        <v>40.299999999999997</v>
      </c>
      <c r="H2" s="2">
        <v>5.7</v>
      </c>
      <c r="I2" s="75" t="s">
        <v>92</v>
      </c>
      <c r="J2" s="75" t="s">
        <v>1226</v>
      </c>
      <c r="K2" s="75" t="s">
        <v>16</v>
      </c>
      <c r="L2" s="173">
        <v>24635</v>
      </c>
      <c r="M2" s="2">
        <v>1</v>
      </c>
      <c r="N2" s="75" t="s">
        <v>1225</v>
      </c>
      <c r="O2" s="75" t="s">
        <v>21</v>
      </c>
      <c r="P2" s="76">
        <v>24635</v>
      </c>
      <c r="Q2" s="75" t="s">
        <v>1229</v>
      </c>
      <c r="R2" s="75" t="s">
        <v>835</v>
      </c>
      <c r="S2" s="171" t="s">
        <v>21</v>
      </c>
    </row>
    <row r="3" spans="1:20" ht="12.75" customHeight="1" x14ac:dyDescent="0.25">
      <c r="A3" s="2">
        <v>1967</v>
      </c>
      <c r="B3" s="2">
        <v>78</v>
      </c>
      <c r="C3" s="2">
        <v>632</v>
      </c>
      <c r="D3" s="2">
        <v>2</v>
      </c>
      <c r="E3" s="75" t="s">
        <v>16</v>
      </c>
      <c r="F3" s="2">
        <v>27.8</v>
      </c>
      <c r="G3" s="2">
        <v>42</v>
      </c>
      <c r="H3" s="2">
        <v>5.4</v>
      </c>
      <c r="I3" s="75" t="s">
        <v>92</v>
      </c>
      <c r="J3" s="75" t="s">
        <v>1226</v>
      </c>
      <c r="K3" s="75" t="s">
        <v>16</v>
      </c>
      <c r="L3" s="173">
        <v>24635</v>
      </c>
      <c r="M3" s="2">
        <v>1</v>
      </c>
      <c r="N3" s="75" t="s">
        <v>1225</v>
      </c>
      <c r="O3" s="75" t="s">
        <v>21</v>
      </c>
      <c r="P3" s="76">
        <v>24635</v>
      </c>
      <c r="Q3" s="75" t="s">
        <v>1229</v>
      </c>
      <c r="R3" s="75" t="s">
        <v>835</v>
      </c>
      <c r="S3" s="171" t="s">
        <v>21</v>
      </c>
    </row>
    <row r="4" spans="1:20" ht="12.75" customHeight="1" x14ac:dyDescent="0.25">
      <c r="A4" s="2">
        <v>1967</v>
      </c>
      <c r="B4" s="2">
        <v>86</v>
      </c>
      <c r="C4" s="2">
        <v>632</v>
      </c>
      <c r="D4" s="2">
        <v>3</v>
      </c>
      <c r="E4" s="75" t="s">
        <v>27</v>
      </c>
      <c r="F4" s="2">
        <v>23.8</v>
      </c>
      <c r="G4" s="2">
        <v>42.1</v>
      </c>
      <c r="H4" s="2">
        <v>5.2</v>
      </c>
      <c r="I4" s="75" t="s">
        <v>92</v>
      </c>
      <c r="J4" s="75" t="s">
        <v>1226</v>
      </c>
      <c r="K4" s="75" t="s">
        <v>16</v>
      </c>
      <c r="L4" s="173">
        <v>24635</v>
      </c>
      <c r="M4" s="2">
        <v>1</v>
      </c>
      <c r="N4" s="75" t="s">
        <v>1225</v>
      </c>
      <c r="O4" s="75" t="s">
        <v>21</v>
      </c>
      <c r="P4" s="76">
        <v>24638</v>
      </c>
      <c r="Q4" s="75" t="s">
        <v>60</v>
      </c>
      <c r="R4" s="75" t="s">
        <v>1228</v>
      </c>
      <c r="S4" s="171" t="s">
        <v>21</v>
      </c>
    </row>
    <row r="5" spans="1:20" ht="12.75" customHeight="1" x14ac:dyDescent="0.25">
      <c r="A5" s="2">
        <v>1967</v>
      </c>
      <c r="B5" s="2">
        <v>87</v>
      </c>
      <c r="C5" s="2">
        <v>632</v>
      </c>
      <c r="D5" s="2">
        <v>3</v>
      </c>
      <c r="E5" s="75" t="s">
        <v>30</v>
      </c>
      <c r="F5" s="2">
        <v>28.4</v>
      </c>
      <c r="G5" s="2">
        <v>53.4</v>
      </c>
      <c r="H5" s="2">
        <v>5.5</v>
      </c>
      <c r="I5" s="75" t="s">
        <v>92</v>
      </c>
      <c r="J5" s="75" t="s">
        <v>1226</v>
      </c>
      <c r="K5" s="75" t="s">
        <v>16</v>
      </c>
      <c r="L5" s="173">
        <v>24635</v>
      </c>
      <c r="M5" s="2">
        <v>1</v>
      </c>
      <c r="N5" s="75" t="s">
        <v>1225</v>
      </c>
      <c r="O5" s="75" t="s">
        <v>21</v>
      </c>
      <c r="P5" s="76">
        <v>24638</v>
      </c>
      <c r="Q5" s="75" t="s">
        <v>60</v>
      </c>
      <c r="R5" s="75" t="s">
        <v>1227</v>
      </c>
      <c r="S5" s="171" t="s">
        <v>21</v>
      </c>
    </row>
    <row r="6" spans="1:20" ht="12.75" customHeight="1" x14ac:dyDescent="0.25">
      <c r="A6" s="2">
        <v>1967</v>
      </c>
      <c r="B6" s="2">
        <v>95</v>
      </c>
      <c r="C6" s="2">
        <v>632</v>
      </c>
      <c r="D6" s="2">
        <v>3</v>
      </c>
      <c r="E6" s="75" t="s">
        <v>543</v>
      </c>
      <c r="F6" s="2">
        <v>25.8</v>
      </c>
      <c r="G6" s="2">
        <v>47</v>
      </c>
      <c r="H6" s="2">
        <v>5.6</v>
      </c>
      <c r="I6" s="75" t="s">
        <v>92</v>
      </c>
      <c r="J6" s="75" t="s">
        <v>1226</v>
      </c>
      <c r="K6" s="75" t="s">
        <v>16</v>
      </c>
      <c r="L6" s="173">
        <v>24635</v>
      </c>
      <c r="M6" s="2">
        <v>1</v>
      </c>
      <c r="N6" s="75" t="s">
        <v>1225</v>
      </c>
      <c r="O6" s="75" t="s">
        <v>21</v>
      </c>
      <c r="P6" s="76">
        <v>24646</v>
      </c>
      <c r="Q6" s="75" t="s">
        <v>1224</v>
      </c>
      <c r="R6" s="75" t="s">
        <v>48</v>
      </c>
      <c r="S6" s="171" t="s">
        <v>21</v>
      </c>
    </row>
    <row r="7" spans="1:20" ht="12.75" customHeight="1" x14ac:dyDescent="0.25">
      <c r="A7" s="2">
        <v>1967</v>
      </c>
      <c r="B7" s="2">
        <v>143</v>
      </c>
      <c r="C7" s="2">
        <v>632</v>
      </c>
      <c r="D7" s="2">
        <v>4</v>
      </c>
      <c r="E7" s="75" t="s">
        <v>16</v>
      </c>
      <c r="F7" s="2">
        <v>22.6</v>
      </c>
      <c r="G7" s="2">
        <v>39</v>
      </c>
      <c r="H7" s="2">
        <v>5.6</v>
      </c>
      <c r="I7" s="75" t="s">
        <v>62</v>
      </c>
      <c r="J7" s="75" t="s">
        <v>988</v>
      </c>
      <c r="K7" s="75" t="s">
        <v>16</v>
      </c>
      <c r="L7" s="173">
        <v>24691</v>
      </c>
      <c r="M7" s="2">
        <v>2</v>
      </c>
      <c r="N7" s="75" t="s">
        <v>1223</v>
      </c>
      <c r="O7" s="75" t="s">
        <v>21</v>
      </c>
      <c r="P7" s="76">
        <v>24691</v>
      </c>
      <c r="Q7" s="75" t="s">
        <v>16</v>
      </c>
      <c r="R7" s="75" t="s">
        <v>26</v>
      </c>
      <c r="S7" s="171" t="s">
        <v>21</v>
      </c>
    </row>
    <row r="8" spans="1:20" ht="12.75" customHeight="1" x14ac:dyDescent="0.25">
      <c r="A8" s="164">
        <v>2011</v>
      </c>
      <c r="B8" s="155" t="s">
        <v>1222</v>
      </c>
      <c r="C8" s="163">
        <v>632</v>
      </c>
      <c r="F8" s="159">
        <v>25.2</v>
      </c>
      <c r="G8" s="159">
        <v>38.200000000000003</v>
      </c>
      <c r="H8" s="159">
        <v>5</v>
      </c>
      <c r="I8" s="162" t="s">
        <v>1218</v>
      </c>
      <c r="J8" s="42" t="s">
        <v>1221</v>
      </c>
      <c r="K8" s="42" t="s">
        <v>1220</v>
      </c>
      <c r="L8" s="165">
        <v>40689</v>
      </c>
      <c r="N8" s="162" t="s">
        <v>122</v>
      </c>
      <c r="O8" s="162" t="s">
        <v>1214</v>
      </c>
      <c r="S8" s="171" t="s">
        <v>1208</v>
      </c>
    </row>
    <row r="9" spans="1:20" ht="12.75" customHeight="1" x14ac:dyDescent="0.25">
      <c r="A9" s="164">
        <v>2011</v>
      </c>
      <c r="B9" s="155" t="s">
        <v>1219</v>
      </c>
      <c r="C9" s="163">
        <v>632</v>
      </c>
      <c r="F9" s="159">
        <v>25</v>
      </c>
      <c r="G9" s="159">
        <v>44.4</v>
      </c>
      <c r="H9" s="172">
        <v>5.6</v>
      </c>
      <c r="I9" s="162" t="s">
        <v>1218</v>
      </c>
      <c r="J9" s="42" t="s">
        <v>1217</v>
      </c>
      <c r="K9" s="42" t="s">
        <v>1216</v>
      </c>
      <c r="L9" s="165">
        <v>40700</v>
      </c>
      <c r="N9" s="162" t="s">
        <v>1215</v>
      </c>
      <c r="O9" s="162" t="s">
        <v>1214</v>
      </c>
      <c r="S9" s="171" t="s">
        <v>1208</v>
      </c>
    </row>
    <row r="10" spans="1:20" ht="12.75" customHeight="1" x14ac:dyDescent="0.25">
      <c r="A10" s="164">
        <v>2011</v>
      </c>
      <c r="B10" s="155" t="s">
        <v>1213</v>
      </c>
      <c r="C10" s="163">
        <v>632</v>
      </c>
      <c r="F10" s="159">
        <v>19.899999999999999</v>
      </c>
      <c r="G10" s="159">
        <v>30</v>
      </c>
      <c r="H10" s="172">
        <v>4.5</v>
      </c>
      <c r="I10" s="162" t="s">
        <v>1212</v>
      </c>
      <c r="J10" s="42" t="s">
        <v>1211</v>
      </c>
      <c r="K10" s="42" t="s">
        <v>1210</v>
      </c>
      <c r="L10" s="165">
        <v>40732</v>
      </c>
      <c r="N10" s="162" t="s">
        <v>1209</v>
      </c>
      <c r="O10" s="162" t="s">
        <v>1208</v>
      </c>
      <c r="S10" s="171" t="s">
        <v>1208</v>
      </c>
    </row>
    <row r="11" spans="1:20" x14ac:dyDescent="0.25">
      <c r="A11" s="164">
        <v>1997</v>
      </c>
      <c r="B11" s="155" t="s">
        <v>1207</v>
      </c>
      <c r="C11" s="163">
        <v>632</v>
      </c>
      <c r="F11" s="155">
        <v>20.75</v>
      </c>
      <c r="G11" s="155">
        <v>43.4</v>
      </c>
      <c r="H11" s="155">
        <v>5.99</v>
      </c>
      <c r="I11" s="162" t="s">
        <v>85</v>
      </c>
      <c r="J11" s="42" t="s">
        <v>492</v>
      </c>
      <c r="K11" s="155" t="s">
        <v>526</v>
      </c>
      <c r="L11" s="155" t="s">
        <v>319</v>
      </c>
      <c r="P11" s="156">
        <v>35603</v>
      </c>
      <c r="R11" s="155" t="s">
        <v>322</v>
      </c>
      <c r="S11" s="155" t="s">
        <v>320</v>
      </c>
    </row>
    <row r="12" spans="1:20" x14ac:dyDescent="0.25">
      <c r="A12" s="164">
        <v>1997</v>
      </c>
      <c r="B12" s="155" t="s">
        <v>1206</v>
      </c>
      <c r="C12" s="163">
        <v>632</v>
      </c>
      <c r="F12" s="155">
        <v>20.75</v>
      </c>
      <c r="G12" s="155">
        <v>40.74</v>
      </c>
      <c r="H12" s="155">
        <v>5.6</v>
      </c>
      <c r="I12" s="162" t="s">
        <v>85</v>
      </c>
      <c r="J12" s="42" t="s">
        <v>492</v>
      </c>
      <c r="K12" s="155" t="s">
        <v>526</v>
      </c>
      <c r="L12" s="155" t="s">
        <v>319</v>
      </c>
      <c r="P12" s="156">
        <v>35603</v>
      </c>
      <c r="R12" s="155" t="s">
        <v>322</v>
      </c>
      <c r="S12" s="155" t="s">
        <v>320</v>
      </c>
    </row>
    <row r="13" spans="1:20" x14ac:dyDescent="0.25">
      <c r="A13" s="164">
        <v>1997</v>
      </c>
      <c r="B13" s="155" t="s">
        <v>1205</v>
      </c>
      <c r="C13" s="163">
        <v>632</v>
      </c>
      <c r="F13" s="155">
        <v>21.5</v>
      </c>
      <c r="G13" s="155">
        <v>41.45</v>
      </c>
      <c r="H13" s="155">
        <v>5.43</v>
      </c>
      <c r="I13" s="162" t="s">
        <v>85</v>
      </c>
      <c r="J13" s="42" t="s">
        <v>492</v>
      </c>
      <c r="K13" s="155" t="s">
        <v>1163</v>
      </c>
      <c r="L13" s="155" t="s">
        <v>319</v>
      </c>
      <c r="P13" s="156">
        <v>35603</v>
      </c>
      <c r="R13" s="155" t="s">
        <v>322</v>
      </c>
      <c r="S13" s="155" t="s">
        <v>320</v>
      </c>
    </row>
    <row r="14" spans="1:20" x14ac:dyDescent="0.25">
      <c r="A14" s="164">
        <v>1997</v>
      </c>
      <c r="B14" s="155" t="s">
        <v>1204</v>
      </c>
      <c r="C14" s="163">
        <v>632</v>
      </c>
      <c r="F14" s="155">
        <v>21.5</v>
      </c>
      <c r="G14" s="155">
        <v>43.96</v>
      </c>
      <c r="H14" s="155">
        <v>5.8</v>
      </c>
      <c r="I14" s="162" t="s">
        <v>85</v>
      </c>
      <c r="J14" s="42" t="s">
        <v>492</v>
      </c>
      <c r="K14" s="155" t="s">
        <v>1163</v>
      </c>
      <c r="L14" s="155" t="s">
        <v>319</v>
      </c>
      <c r="P14" s="156">
        <v>35603</v>
      </c>
      <c r="R14" s="155" t="s">
        <v>322</v>
      </c>
      <c r="S14" s="155" t="s">
        <v>320</v>
      </c>
    </row>
    <row r="15" spans="1:20" x14ac:dyDescent="0.25">
      <c r="A15" s="164">
        <v>1997</v>
      </c>
      <c r="B15" s="155" t="s">
        <v>1203</v>
      </c>
      <c r="C15" s="163">
        <v>632</v>
      </c>
      <c r="F15" s="155">
        <v>22</v>
      </c>
      <c r="G15" s="155">
        <v>41</v>
      </c>
      <c r="H15" s="155">
        <v>5.8</v>
      </c>
      <c r="I15" s="162" t="s">
        <v>85</v>
      </c>
      <c r="J15" s="42" t="s">
        <v>304</v>
      </c>
      <c r="K15" s="155" t="s">
        <v>1202</v>
      </c>
      <c r="L15" s="155" t="s">
        <v>319</v>
      </c>
      <c r="P15" s="156">
        <v>35608</v>
      </c>
      <c r="R15" s="155" t="s">
        <v>322</v>
      </c>
      <c r="S15" s="155" t="s">
        <v>320</v>
      </c>
    </row>
    <row r="16" spans="1:20" x14ac:dyDescent="0.25">
      <c r="A16" s="170">
        <v>1998</v>
      </c>
      <c r="B16" s="155" t="s">
        <v>1201</v>
      </c>
      <c r="C16" s="163">
        <v>632</v>
      </c>
      <c r="F16" s="155">
        <v>26.5</v>
      </c>
      <c r="G16" s="155">
        <v>49.3</v>
      </c>
      <c r="H16" s="155">
        <v>5.9359999999999999</v>
      </c>
      <c r="I16" s="162" t="s">
        <v>85</v>
      </c>
      <c r="J16" s="42" t="s">
        <v>304</v>
      </c>
      <c r="K16" s="155" t="s">
        <v>1185</v>
      </c>
      <c r="L16" s="155" t="s">
        <v>319</v>
      </c>
      <c r="P16" s="156">
        <v>35995.553472222222</v>
      </c>
      <c r="R16" s="155" t="s">
        <v>322</v>
      </c>
      <c r="S16" s="155" t="s">
        <v>320</v>
      </c>
    </row>
    <row r="17" spans="1:19" x14ac:dyDescent="0.25">
      <c r="A17" s="164">
        <v>1998</v>
      </c>
      <c r="B17" s="155" t="s">
        <v>1200</v>
      </c>
      <c r="C17" s="163">
        <v>632</v>
      </c>
      <c r="F17" s="155">
        <v>26.5</v>
      </c>
      <c r="G17" s="155">
        <v>49.7</v>
      </c>
      <c r="H17" s="155">
        <v>5.7670000000000003</v>
      </c>
      <c r="I17" s="162" t="s">
        <v>85</v>
      </c>
      <c r="J17" s="42" t="s">
        <v>304</v>
      </c>
      <c r="K17" s="155" t="s">
        <v>1185</v>
      </c>
      <c r="L17" s="155" t="s">
        <v>319</v>
      </c>
      <c r="P17" s="156">
        <v>35995.553472222222</v>
      </c>
      <c r="R17" s="155" t="s">
        <v>322</v>
      </c>
      <c r="S17" s="155" t="s">
        <v>320</v>
      </c>
    </row>
    <row r="18" spans="1:19" x14ac:dyDescent="0.25">
      <c r="A18" s="164">
        <v>2010</v>
      </c>
      <c r="B18" s="155" t="s">
        <v>1199</v>
      </c>
      <c r="C18" s="163">
        <v>632</v>
      </c>
      <c r="F18" s="155">
        <v>24.7</v>
      </c>
      <c r="G18" s="155">
        <v>41.666666669999998</v>
      </c>
      <c r="H18" s="155">
        <v>5.6139999999999999</v>
      </c>
      <c r="I18" s="162" t="s">
        <v>129</v>
      </c>
      <c r="J18" s="42" t="s">
        <v>300</v>
      </c>
      <c r="K18" s="155" t="s">
        <v>1149</v>
      </c>
      <c r="L18" s="155" t="s">
        <v>319</v>
      </c>
      <c r="P18" s="156">
        <v>40364.361805555556</v>
      </c>
      <c r="R18" s="155" t="s">
        <v>322</v>
      </c>
      <c r="S18" s="155" t="s">
        <v>320</v>
      </c>
    </row>
    <row r="19" spans="1:19" x14ac:dyDescent="0.25">
      <c r="A19" s="164">
        <v>2010</v>
      </c>
      <c r="B19" s="155" t="s">
        <v>1199</v>
      </c>
      <c r="C19" s="163">
        <v>632</v>
      </c>
      <c r="F19" s="155">
        <v>24.7</v>
      </c>
      <c r="G19" s="155">
        <v>42.78074866</v>
      </c>
      <c r="H19" s="155">
        <v>5.7370000000000001</v>
      </c>
      <c r="I19" s="162" t="s">
        <v>129</v>
      </c>
      <c r="J19" s="42" t="s">
        <v>300</v>
      </c>
      <c r="K19" s="155" t="s">
        <v>1149</v>
      </c>
      <c r="L19" s="155" t="s">
        <v>319</v>
      </c>
      <c r="P19" s="156">
        <v>40364.361805555556</v>
      </c>
      <c r="R19" s="155" t="s">
        <v>322</v>
      </c>
      <c r="S19" s="155" t="s">
        <v>320</v>
      </c>
    </row>
    <row r="20" spans="1:19" x14ac:dyDescent="0.25">
      <c r="A20" s="164">
        <v>2002</v>
      </c>
      <c r="B20" s="155" t="s">
        <v>1198</v>
      </c>
      <c r="C20" s="163">
        <v>632</v>
      </c>
      <c r="F20" s="155">
        <v>18</v>
      </c>
      <c r="G20" s="155">
        <v>29.99</v>
      </c>
      <c r="H20" s="155">
        <v>4.46</v>
      </c>
      <c r="I20" s="162" t="s">
        <v>85</v>
      </c>
      <c r="J20" s="42" t="s">
        <v>304</v>
      </c>
      <c r="K20" s="155" t="s">
        <v>1185</v>
      </c>
      <c r="L20" s="155" t="s">
        <v>319</v>
      </c>
      <c r="P20" s="156">
        <v>37415</v>
      </c>
      <c r="S20" s="155" t="s">
        <v>320</v>
      </c>
    </row>
    <row r="21" spans="1:19" x14ac:dyDescent="0.25">
      <c r="A21" s="164">
        <v>2002</v>
      </c>
      <c r="B21" s="155" t="s">
        <v>1197</v>
      </c>
      <c r="C21" s="163">
        <v>632</v>
      </c>
      <c r="F21" s="155">
        <v>18</v>
      </c>
      <c r="G21" s="155">
        <v>27.46</v>
      </c>
      <c r="H21" s="155">
        <v>4.05</v>
      </c>
      <c r="I21" s="162" t="s">
        <v>85</v>
      </c>
      <c r="J21" s="42" t="s">
        <v>304</v>
      </c>
      <c r="K21" s="155" t="s">
        <v>1185</v>
      </c>
      <c r="L21" s="155" t="s">
        <v>319</v>
      </c>
      <c r="P21" s="156">
        <v>37415</v>
      </c>
      <c r="S21" s="155" t="s">
        <v>320</v>
      </c>
    </row>
    <row r="22" spans="1:19" x14ac:dyDescent="0.25">
      <c r="A22" s="164">
        <v>2002</v>
      </c>
      <c r="B22" s="155" t="s">
        <v>1196</v>
      </c>
      <c r="C22" s="163">
        <v>632</v>
      </c>
      <c r="F22" s="155">
        <v>18</v>
      </c>
      <c r="G22" s="155">
        <v>34.36</v>
      </c>
      <c r="H22" s="155">
        <v>4.7</v>
      </c>
      <c r="I22" s="162" t="s">
        <v>85</v>
      </c>
      <c r="J22" s="42" t="s">
        <v>304</v>
      </c>
      <c r="K22" s="155" t="s">
        <v>1185</v>
      </c>
      <c r="L22" s="155" t="s">
        <v>319</v>
      </c>
      <c r="P22" s="156">
        <v>37415</v>
      </c>
      <c r="S22" s="155" t="s">
        <v>320</v>
      </c>
    </row>
    <row r="23" spans="1:19" x14ac:dyDescent="0.25">
      <c r="A23" s="164">
        <v>2002</v>
      </c>
      <c r="B23" s="155" t="s">
        <v>1195</v>
      </c>
      <c r="C23" s="163">
        <v>632</v>
      </c>
      <c r="F23" s="155">
        <v>18</v>
      </c>
      <c r="G23" s="155">
        <v>30.37</v>
      </c>
      <c r="H23" s="155">
        <v>4.38</v>
      </c>
      <c r="I23" s="162" t="s">
        <v>85</v>
      </c>
      <c r="J23" s="42" t="s">
        <v>304</v>
      </c>
      <c r="K23" s="155" t="s">
        <v>1185</v>
      </c>
      <c r="L23" s="155" t="s">
        <v>319</v>
      </c>
      <c r="P23" s="156">
        <v>37415</v>
      </c>
      <c r="S23" s="155" t="s">
        <v>320</v>
      </c>
    </row>
    <row r="24" spans="1:19" x14ac:dyDescent="0.25">
      <c r="A24" s="164">
        <v>2002</v>
      </c>
      <c r="B24" s="155" t="s">
        <v>1194</v>
      </c>
      <c r="C24" s="163">
        <v>632</v>
      </c>
      <c r="F24" s="155">
        <v>18.5</v>
      </c>
      <c r="G24" s="155">
        <v>30.21</v>
      </c>
      <c r="H24" s="155">
        <v>4.49</v>
      </c>
      <c r="I24" s="162" t="s">
        <v>85</v>
      </c>
      <c r="J24" s="42" t="s">
        <v>304</v>
      </c>
      <c r="K24" s="155" t="s">
        <v>1185</v>
      </c>
      <c r="L24" s="155" t="s">
        <v>319</v>
      </c>
      <c r="P24" s="156">
        <v>37415</v>
      </c>
      <c r="S24" s="155" t="s">
        <v>320</v>
      </c>
    </row>
    <row r="25" spans="1:19" x14ac:dyDescent="0.25">
      <c r="A25" s="164">
        <v>2002</v>
      </c>
      <c r="B25" s="155" t="s">
        <v>1193</v>
      </c>
      <c r="C25" s="163">
        <v>632</v>
      </c>
      <c r="F25" s="155">
        <v>18.5</v>
      </c>
      <c r="G25" s="155">
        <v>31.25</v>
      </c>
      <c r="H25" s="155">
        <v>4.55</v>
      </c>
      <c r="I25" s="162" t="s">
        <v>85</v>
      </c>
      <c r="J25" s="42" t="s">
        <v>304</v>
      </c>
      <c r="K25" s="155" t="s">
        <v>1185</v>
      </c>
      <c r="L25" s="155" t="s">
        <v>319</v>
      </c>
      <c r="P25" s="156">
        <v>37415</v>
      </c>
      <c r="S25" s="155" t="s">
        <v>320</v>
      </c>
    </row>
    <row r="26" spans="1:19" x14ac:dyDescent="0.25">
      <c r="A26" s="164">
        <v>2002</v>
      </c>
      <c r="B26" s="155" t="s">
        <v>1192</v>
      </c>
      <c r="C26" s="163">
        <v>632</v>
      </c>
      <c r="F26" s="155">
        <v>18.5</v>
      </c>
      <c r="G26" s="155">
        <v>26.95</v>
      </c>
      <c r="H26" s="155">
        <v>3.97</v>
      </c>
      <c r="I26" s="162" t="s">
        <v>85</v>
      </c>
      <c r="J26" s="42" t="s">
        <v>304</v>
      </c>
      <c r="K26" s="155" t="s">
        <v>1185</v>
      </c>
      <c r="L26" s="155" t="s">
        <v>319</v>
      </c>
      <c r="P26" s="156">
        <v>37415</v>
      </c>
      <c r="S26" s="155" t="s">
        <v>320</v>
      </c>
    </row>
    <row r="27" spans="1:19" x14ac:dyDescent="0.25">
      <c r="A27" s="164">
        <v>2002</v>
      </c>
      <c r="B27" s="155" t="s">
        <v>1191</v>
      </c>
      <c r="C27" s="163">
        <v>632</v>
      </c>
      <c r="F27" s="155">
        <v>18.5</v>
      </c>
      <c r="G27" s="155">
        <v>29.09</v>
      </c>
      <c r="H27" s="155">
        <v>4.26</v>
      </c>
      <c r="I27" s="162" t="s">
        <v>85</v>
      </c>
      <c r="J27" s="42" t="s">
        <v>304</v>
      </c>
      <c r="K27" s="155" t="s">
        <v>1185</v>
      </c>
      <c r="L27" s="155" t="s">
        <v>319</v>
      </c>
      <c r="P27" s="156">
        <v>37415</v>
      </c>
      <c r="S27" s="155" t="s">
        <v>320</v>
      </c>
    </row>
    <row r="28" spans="1:19" x14ac:dyDescent="0.25">
      <c r="A28" s="164">
        <v>2002</v>
      </c>
      <c r="B28" s="155" t="s">
        <v>1190</v>
      </c>
      <c r="C28" s="163">
        <v>632</v>
      </c>
      <c r="F28" s="155">
        <v>18.5</v>
      </c>
      <c r="G28" s="155">
        <v>27.88</v>
      </c>
      <c r="H28" s="155">
        <v>3.76</v>
      </c>
      <c r="I28" s="162" t="s">
        <v>85</v>
      </c>
      <c r="J28" s="42" t="s">
        <v>304</v>
      </c>
      <c r="K28" s="155" t="s">
        <v>1185</v>
      </c>
      <c r="L28" s="155" t="s">
        <v>319</v>
      </c>
      <c r="P28" s="156">
        <v>37415</v>
      </c>
      <c r="S28" s="155" t="s">
        <v>320</v>
      </c>
    </row>
    <row r="29" spans="1:19" x14ac:dyDescent="0.25">
      <c r="A29" s="164">
        <v>2002</v>
      </c>
      <c r="B29" s="155" t="s">
        <v>1189</v>
      </c>
      <c r="C29" s="163">
        <v>632</v>
      </c>
      <c r="F29" s="155">
        <v>18.5</v>
      </c>
      <c r="G29" s="155">
        <v>27.51</v>
      </c>
      <c r="H29" s="155">
        <v>4.17</v>
      </c>
      <c r="I29" s="162" t="s">
        <v>85</v>
      </c>
      <c r="J29" s="42" t="s">
        <v>304</v>
      </c>
      <c r="K29" s="155" t="s">
        <v>1185</v>
      </c>
      <c r="L29" s="155" t="s">
        <v>319</v>
      </c>
      <c r="P29" s="156">
        <v>37415</v>
      </c>
      <c r="S29" s="155" t="s">
        <v>320</v>
      </c>
    </row>
    <row r="30" spans="1:19" x14ac:dyDescent="0.25">
      <c r="A30" s="164">
        <v>2002</v>
      </c>
      <c r="B30" s="155" t="s">
        <v>1188</v>
      </c>
      <c r="C30" s="163">
        <v>632</v>
      </c>
      <c r="F30" s="155">
        <v>18.5</v>
      </c>
      <c r="G30" s="155">
        <v>31.28</v>
      </c>
      <c r="H30" s="155">
        <v>4.7300000000000004</v>
      </c>
      <c r="I30" s="162" t="s">
        <v>85</v>
      </c>
      <c r="J30" s="42" t="s">
        <v>304</v>
      </c>
      <c r="K30" s="155" t="s">
        <v>1185</v>
      </c>
      <c r="L30" s="155" t="s">
        <v>319</v>
      </c>
      <c r="P30" s="156">
        <v>37415</v>
      </c>
      <c r="S30" s="155" t="s">
        <v>320</v>
      </c>
    </row>
    <row r="31" spans="1:19" x14ac:dyDescent="0.25">
      <c r="A31" s="164">
        <v>2002</v>
      </c>
      <c r="B31" s="155" t="s">
        <v>1187</v>
      </c>
      <c r="C31" s="163">
        <v>632</v>
      </c>
      <c r="F31" s="155">
        <v>26</v>
      </c>
      <c r="G31" s="155">
        <v>49.96</v>
      </c>
      <c r="H31" s="155">
        <v>5.8</v>
      </c>
      <c r="I31" s="162" t="s">
        <v>85</v>
      </c>
      <c r="J31" s="42" t="s">
        <v>304</v>
      </c>
      <c r="K31" s="155" t="s">
        <v>1185</v>
      </c>
      <c r="L31" s="155" t="s">
        <v>319</v>
      </c>
      <c r="P31" s="156">
        <v>37444</v>
      </c>
      <c r="S31" s="155" t="s">
        <v>320</v>
      </c>
    </row>
    <row r="32" spans="1:19" x14ac:dyDescent="0.25">
      <c r="A32" s="164">
        <v>2002</v>
      </c>
      <c r="B32" s="155" t="s">
        <v>1186</v>
      </c>
      <c r="C32" s="163">
        <v>632</v>
      </c>
      <c r="F32" s="155">
        <v>26</v>
      </c>
      <c r="G32" s="155">
        <v>47.91</v>
      </c>
      <c r="H32" s="155">
        <v>5.31</v>
      </c>
      <c r="I32" s="162" t="s">
        <v>85</v>
      </c>
      <c r="J32" s="42" t="s">
        <v>304</v>
      </c>
      <c r="K32" s="155" t="s">
        <v>1185</v>
      </c>
      <c r="L32" s="155" t="s">
        <v>319</v>
      </c>
      <c r="P32" s="156">
        <v>37444</v>
      </c>
      <c r="S32" s="155" t="s">
        <v>320</v>
      </c>
    </row>
    <row r="33" spans="1:19" x14ac:dyDescent="0.25">
      <c r="A33" s="164">
        <v>1997</v>
      </c>
      <c r="B33" s="155" t="s">
        <v>1184</v>
      </c>
      <c r="C33" s="163">
        <v>632</v>
      </c>
      <c r="F33" s="155">
        <v>26</v>
      </c>
      <c r="G33" s="155">
        <v>45.8</v>
      </c>
      <c r="H33" s="155">
        <v>6.02</v>
      </c>
      <c r="I33" s="162" t="s">
        <v>85</v>
      </c>
      <c r="J33" s="42" t="s">
        <v>492</v>
      </c>
      <c r="K33" s="155" t="s">
        <v>526</v>
      </c>
      <c r="L33" s="155" t="s">
        <v>319</v>
      </c>
      <c r="P33" s="156">
        <v>35603</v>
      </c>
      <c r="R33" s="155" t="s">
        <v>321</v>
      </c>
      <c r="S33" s="155" t="s">
        <v>320</v>
      </c>
    </row>
    <row r="34" spans="1:19" x14ac:dyDescent="0.25">
      <c r="A34" s="164">
        <v>1997</v>
      </c>
      <c r="B34" s="155" t="s">
        <v>1183</v>
      </c>
      <c r="C34" s="163">
        <v>632</v>
      </c>
      <c r="F34" s="155">
        <v>26</v>
      </c>
      <c r="G34" s="155">
        <v>45.2</v>
      </c>
      <c r="H34" s="155">
        <v>5.86</v>
      </c>
      <c r="I34" s="162" t="s">
        <v>85</v>
      </c>
      <c r="J34" s="42" t="s">
        <v>492</v>
      </c>
      <c r="K34" s="155" t="s">
        <v>526</v>
      </c>
      <c r="L34" s="155" t="s">
        <v>319</v>
      </c>
      <c r="P34" s="156">
        <v>35603</v>
      </c>
      <c r="R34" s="155" t="s">
        <v>321</v>
      </c>
      <c r="S34" s="155" t="s">
        <v>320</v>
      </c>
    </row>
    <row r="35" spans="1:19" x14ac:dyDescent="0.25">
      <c r="A35" s="164">
        <v>1997</v>
      </c>
      <c r="B35" s="155" t="s">
        <v>1182</v>
      </c>
      <c r="C35" s="163">
        <v>632</v>
      </c>
      <c r="F35" s="155">
        <v>26</v>
      </c>
      <c r="G35" s="155">
        <v>45.75</v>
      </c>
      <c r="H35" s="155">
        <v>5.93</v>
      </c>
      <c r="I35" s="162" t="s">
        <v>85</v>
      </c>
      <c r="J35" s="42" t="s">
        <v>492</v>
      </c>
      <c r="K35" s="155" t="s">
        <v>526</v>
      </c>
      <c r="L35" s="155" t="s">
        <v>319</v>
      </c>
      <c r="P35" s="156">
        <v>35603</v>
      </c>
      <c r="R35" s="155" t="s">
        <v>321</v>
      </c>
      <c r="S35" s="155" t="s">
        <v>320</v>
      </c>
    </row>
    <row r="36" spans="1:19" x14ac:dyDescent="0.25">
      <c r="A36" s="164">
        <v>1997</v>
      </c>
      <c r="B36" s="155" t="s">
        <v>1181</v>
      </c>
      <c r="C36" s="163">
        <v>632</v>
      </c>
      <c r="F36" s="155">
        <v>26.5</v>
      </c>
      <c r="G36" s="155">
        <v>47.6</v>
      </c>
      <c r="H36" s="155">
        <v>5.66</v>
      </c>
      <c r="I36" s="162" t="s">
        <v>85</v>
      </c>
      <c r="J36" s="42" t="s">
        <v>492</v>
      </c>
      <c r="K36" s="155" t="s">
        <v>1180</v>
      </c>
      <c r="L36" s="155" t="s">
        <v>319</v>
      </c>
      <c r="P36" s="156">
        <v>35603</v>
      </c>
      <c r="R36" s="155" t="s">
        <v>321</v>
      </c>
      <c r="S36" s="155" t="s">
        <v>320</v>
      </c>
    </row>
    <row r="37" spans="1:19" x14ac:dyDescent="0.25">
      <c r="A37" s="164">
        <v>1997</v>
      </c>
      <c r="B37" s="155" t="s">
        <v>1179</v>
      </c>
      <c r="C37" s="163">
        <v>632</v>
      </c>
      <c r="F37" s="155">
        <v>20.75</v>
      </c>
      <c r="G37" s="155">
        <v>35.31</v>
      </c>
      <c r="H37" s="155">
        <v>4.8099999999999996</v>
      </c>
      <c r="I37" s="162" t="s">
        <v>85</v>
      </c>
      <c r="J37" s="42" t="s">
        <v>492</v>
      </c>
      <c r="K37" s="155" t="s">
        <v>526</v>
      </c>
      <c r="L37" s="155" t="s">
        <v>319</v>
      </c>
      <c r="P37" s="156">
        <v>35603</v>
      </c>
      <c r="R37" s="155" t="s">
        <v>321</v>
      </c>
      <c r="S37" s="155" t="s">
        <v>320</v>
      </c>
    </row>
    <row r="38" spans="1:19" x14ac:dyDescent="0.25">
      <c r="A38" s="164">
        <v>1997</v>
      </c>
      <c r="B38" s="155" t="s">
        <v>1178</v>
      </c>
      <c r="C38" s="163">
        <v>632</v>
      </c>
      <c r="F38" s="155">
        <v>20.75</v>
      </c>
      <c r="G38" s="155">
        <v>34.700000000000003</v>
      </c>
      <c r="H38" s="155">
        <v>4.7300000000000004</v>
      </c>
      <c r="I38" s="162" t="s">
        <v>85</v>
      </c>
      <c r="J38" s="42" t="s">
        <v>492</v>
      </c>
      <c r="K38" s="155" t="s">
        <v>526</v>
      </c>
      <c r="L38" s="155" t="s">
        <v>319</v>
      </c>
      <c r="P38" s="156">
        <v>35603</v>
      </c>
      <c r="R38" s="155" t="s">
        <v>321</v>
      </c>
      <c r="S38" s="155" t="s">
        <v>320</v>
      </c>
    </row>
    <row r="39" spans="1:19" x14ac:dyDescent="0.25">
      <c r="A39" s="164">
        <v>1997</v>
      </c>
      <c r="B39" s="155" t="s">
        <v>1177</v>
      </c>
      <c r="C39" s="163">
        <v>632</v>
      </c>
      <c r="F39" s="155">
        <v>20.75</v>
      </c>
      <c r="G39" s="155">
        <v>37.049999999999997</v>
      </c>
      <c r="H39" s="155">
        <v>4.96</v>
      </c>
      <c r="I39" s="162" t="s">
        <v>85</v>
      </c>
      <c r="J39" s="42" t="s">
        <v>492</v>
      </c>
      <c r="K39" s="155" t="s">
        <v>526</v>
      </c>
      <c r="L39" s="155" t="s">
        <v>319</v>
      </c>
      <c r="P39" s="156">
        <v>35603</v>
      </c>
      <c r="R39" s="155" t="s">
        <v>321</v>
      </c>
      <c r="S39" s="155" t="s">
        <v>320</v>
      </c>
    </row>
    <row r="40" spans="1:19" x14ac:dyDescent="0.25">
      <c r="A40" s="164">
        <v>1997</v>
      </c>
      <c r="B40" s="155" t="s">
        <v>1176</v>
      </c>
      <c r="C40" s="163">
        <v>632</v>
      </c>
      <c r="F40" s="155">
        <v>23</v>
      </c>
      <c r="G40" s="155">
        <v>34.24</v>
      </c>
      <c r="H40" s="155">
        <v>4.99</v>
      </c>
      <c r="I40" s="162" t="s">
        <v>85</v>
      </c>
      <c r="J40" s="42" t="s">
        <v>492</v>
      </c>
      <c r="K40" s="155" t="s">
        <v>526</v>
      </c>
      <c r="L40" s="155" t="s">
        <v>319</v>
      </c>
      <c r="P40" s="156">
        <v>35603</v>
      </c>
      <c r="R40" s="155" t="s">
        <v>321</v>
      </c>
      <c r="S40" s="155" t="s">
        <v>320</v>
      </c>
    </row>
    <row r="41" spans="1:19" x14ac:dyDescent="0.25">
      <c r="A41" s="164">
        <v>1997</v>
      </c>
      <c r="B41" s="155" t="s">
        <v>1175</v>
      </c>
      <c r="C41" s="163">
        <v>632</v>
      </c>
      <c r="F41" s="155">
        <v>21.5</v>
      </c>
      <c r="G41" s="155">
        <v>39.93</v>
      </c>
      <c r="H41" s="155">
        <v>5.6</v>
      </c>
      <c r="I41" s="162" t="s">
        <v>85</v>
      </c>
      <c r="J41" s="42" t="s">
        <v>492</v>
      </c>
      <c r="K41" s="155" t="s">
        <v>1163</v>
      </c>
      <c r="L41" s="155" t="s">
        <v>319</v>
      </c>
      <c r="P41" s="156">
        <v>35603</v>
      </c>
      <c r="R41" s="155" t="s">
        <v>321</v>
      </c>
      <c r="S41" s="155" t="s">
        <v>320</v>
      </c>
    </row>
    <row r="42" spans="1:19" x14ac:dyDescent="0.25">
      <c r="A42" s="164">
        <v>1997</v>
      </c>
      <c r="B42" s="155" t="s">
        <v>1174</v>
      </c>
      <c r="C42" s="163">
        <v>632</v>
      </c>
      <c r="F42" s="155">
        <v>21.5</v>
      </c>
      <c r="G42" s="155">
        <v>36.08</v>
      </c>
      <c r="H42" s="155">
        <v>4.78</v>
      </c>
      <c r="I42" s="162" t="s">
        <v>85</v>
      </c>
      <c r="J42" s="42" t="s">
        <v>492</v>
      </c>
      <c r="K42" s="155" t="s">
        <v>1163</v>
      </c>
      <c r="L42" s="155" t="s">
        <v>319</v>
      </c>
      <c r="P42" s="156">
        <v>35603</v>
      </c>
      <c r="R42" s="155" t="s">
        <v>321</v>
      </c>
      <c r="S42" s="155" t="s">
        <v>320</v>
      </c>
    </row>
    <row r="43" spans="1:19" x14ac:dyDescent="0.25">
      <c r="A43" s="164">
        <v>1997</v>
      </c>
      <c r="B43" s="155" t="s">
        <v>1173</v>
      </c>
      <c r="C43" s="163">
        <v>632</v>
      </c>
      <c r="D43" s="155" t="s">
        <v>1164</v>
      </c>
      <c r="F43" s="155">
        <v>21.5</v>
      </c>
      <c r="G43" s="155">
        <v>37.46</v>
      </c>
      <c r="H43" s="155">
        <v>5.13</v>
      </c>
      <c r="I43" s="162" t="s">
        <v>85</v>
      </c>
      <c r="J43" s="42" t="s">
        <v>492</v>
      </c>
      <c r="K43" s="155" t="s">
        <v>1163</v>
      </c>
      <c r="L43" s="165">
        <v>35603</v>
      </c>
      <c r="O43" s="155" t="s">
        <v>320</v>
      </c>
      <c r="P43" s="156">
        <v>35603</v>
      </c>
      <c r="R43" s="155" t="s">
        <v>321</v>
      </c>
      <c r="S43" s="155" t="s">
        <v>320</v>
      </c>
    </row>
    <row r="44" spans="1:19" x14ac:dyDescent="0.25">
      <c r="A44" s="164">
        <v>1997</v>
      </c>
      <c r="B44" s="155" t="s">
        <v>1172</v>
      </c>
      <c r="C44" s="163">
        <v>632</v>
      </c>
      <c r="F44" s="155">
        <v>21.5</v>
      </c>
      <c r="G44" s="155">
        <v>36.64</v>
      </c>
      <c r="H44" s="155">
        <v>5.43</v>
      </c>
      <c r="I44" s="162" t="s">
        <v>85</v>
      </c>
      <c r="J44" s="42" t="s">
        <v>492</v>
      </c>
      <c r="K44" s="155" t="s">
        <v>1163</v>
      </c>
      <c r="L44" s="155" t="s">
        <v>319</v>
      </c>
      <c r="P44" s="156">
        <v>35603</v>
      </c>
      <c r="R44" s="155" t="s">
        <v>321</v>
      </c>
      <c r="S44" s="155" t="s">
        <v>320</v>
      </c>
    </row>
    <row r="45" spans="1:19" x14ac:dyDescent="0.25">
      <c r="A45" s="164">
        <v>1997</v>
      </c>
      <c r="B45" s="155" t="s">
        <v>1171</v>
      </c>
      <c r="C45" s="163">
        <v>632</v>
      </c>
      <c r="D45" s="155" t="s">
        <v>1164</v>
      </c>
      <c r="F45" s="155">
        <v>19.5</v>
      </c>
      <c r="G45" s="155">
        <v>33.1</v>
      </c>
      <c r="H45" s="155">
        <v>5.05</v>
      </c>
      <c r="I45" s="162" t="s">
        <v>85</v>
      </c>
      <c r="J45" s="42" t="s">
        <v>492</v>
      </c>
      <c r="K45" s="155" t="s">
        <v>1163</v>
      </c>
      <c r="L45" s="165">
        <v>35610</v>
      </c>
      <c r="O45" s="155" t="s">
        <v>320</v>
      </c>
      <c r="P45" s="156">
        <v>35610</v>
      </c>
      <c r="R45" s="155" t="s">
        <v>321</v>
      </c>
      <c r="S45" s="155" t="s">
        <v>320</v>
      </c>
    </row>
    <row r="46" spans="1:19" x14ac:dyDescent="0.25">
      <c r="A46" s="164">
        <v>1997</v>
      </c>
      <c r="B46" s="155" t="s">
        <v>1170</v>
      </c>
      <c r="C46" s="163">
        <v>632</v>
      </c>
      <c r="D46" s="155" t="s">
        <v>1164</v>
      </c>
      <c r="F46" s="155">
        <v>20</v>
      </c>
      <c r="G46" s="155">
        <v>34.119999999999997</v>
      </c>
      <c r="H46" s="155">
        <v>4.96</v>
      </c>
      <c r="I46" s="162" t="s">
        <v>85</v>
      </c>
      <c r="J46" s="42" t="s">
        <v>492</v>
      </c>
      <c r="K46" s="155" t="s">
        <v>1163</v>
      </c>
      <c r="L46" s="165">
        <v>35613</v>
      </c>
      <c r="O46" s="155" t="s">
        <v>320</v>
      </c>
      <c r="P46" s="156">
        <v>35613</v>
      </c>
      <c r="R46" s="155" t="s">
        <v>321</v>
      </c>
      <c r="S46" s="155" t="s">
        <v>320</v>
      </c>
    </row>
    <row r="47" spans="1:19" x14ac:dyDescent="0.25">
      <c r="A47" s="164">
        <v>2007</v>
      </c>
      <c r="B47" s="155" t="s">
        <v>1169</v>
      </c>
      <c r="C47" s="163">
        <v>632</v>
      </c>
      <c r="F47" s="155">
        <v>17.600000000000001</v>
      </c>
      <c r="G47" s="155">
        <v>29.8</v>
      </c>
      <c r="H47" s="155">
        <v>4.4390000000000001</v>
      </c>
      <c r="I47" s="162" t="s">
        <v>85</v>
      </c>
      <c r="J47" s="42" t="s">
        <v>492</v>
      </c>
      <c r="K47" s="155" t="s">
        <v>1166</v>
      </c>
      <c r="L47" s="155" t="s">
        <v>319</v>
      </c>
      <c r="P47" s="156">
        <v>39247.381249999999</v>
      </c>
      <c r="R47" s="155" t="s">
        <v>321</v>
      </c>
      <c r="S47" s="155" t="s">
        <v>320</v>
      </c>
    </row>
    <row r="48" spans="1:19" x14ac:dyDescent="0.25">
      <c r="A48" s="164">
        <v>2007</v>
      </c>
      <c r="B48" s="155" t="s">
        <v>1169</v>
      </c>
      <c r="C48" s="163">
        <v>632</v>
      </c>
      <c r="F48" s="155">
        <v>17.600000000000001</v>
      </c>
      <c r="G48" s="155">
        <v>30.5</v>
      </c>
      <c r="H48" s="155">
        <v>4.2560000000000002</v>
      </c>
      <c r="I48" s="162" t="s">
        <v>85</v>
      </c>
      <c r="J48" s="42" t="s">
        <v>492</v>
      </c>
      <c r="K48" s="155" t="s">
        <v>1166</v>
      </c>
      <c r="L48" s="155" t="s">
        <v>319</v>
      </c>
      <c r="P48" s="156">
        <v>39247.381249999999</v>
      </c>
      <c r="R48" s="155" t="s">
        <v>321</v>
      </c>
      <c r="S48" s="155" t="s">
        <v>320</v>
      </c>
    </row>
    <row r="49" spans="1:20" x14ac:dyDescent="0.25">
      <c r="A49" s="164">
        <v>2007</v>
      </c>
      <c r="B49" s="155" t="s">
        <v>1169</v>
      </c>
      <c r="C49" s="163">
        <v>632</v>
      </c>
      <c r="F49" s="155">
        <v>17.600000000000001</v>
      </c>
      <c r="G49" s="155">
        <v>29.9</v>
      </c>
      <c r="H49" s="155">
        <v>4.4260000000000002</v>
      </c>
      <c r="I49" s="162" t="s">
        <v>85</v>
      </c>
      <c r="J49" s="42" t="s">
        <v>492</v>
      </c>
      <c r="K49" s="155" t="s">
        <v>1166</v>
      </c>
      <c r="L49" s="155" t="s">
        <v>319</v>
      </c>
      <c r="P49" s="156">
        <v>39247.381249999999</v>
      </c>
      <c r="R49" s="155" t="s">
        <v>321</v>
      </c>
      <c r="S49" s="155" t="s">
        <v>320</v>
      </c>
    </row>
    <row r="50" spans="1:20" x14ac:dyDescent="0.25">
      <c r="A50" s="164">
        <v>2007</v>
      </c>
      <c r="B50" s="155" t="s">
        <v>1168</v>
      </c>
      <c r="C50" s="163">
        <v>632</v>
      </c>
      <c r="F50" s="155">
        <v>17.600000000000001</v>
      </c>
      <c r="G50" s="155">
        <v>30.3</v>
      </c>
      <c r="H50" s="155">
        <v>4.4450000000000003</v>
      </c>
      <c r="I50" s="162" t="s">
        <v>85</v>
      </c>
      <c r="J50" s="42" t="s">
        <v>492</v>
      </c>
      <c r="K50" s="155" t="s">
        <v>1166</v>
      </c>
      <c r="L50" s="155" t="s">
        <v>319</v>
      </c>
      <c r="P50" s="156">
        <v>39247.384027777778</v>
      </c>
      <c r="R50" s="155" t="s">
        <v>321</v>
      </c>
      <c r="S50" s="155" t="s">
        <v>320</v>
      </c>
    </row>
    <row r="51" spans="1:20" x14ac:dyDescent="0.25">
      <c r="A51" s="164">
        <v>2007</v>
      </c>
      <c r="B51" s="155" t="s">
        <v>1167</v>
      </c>
      <c r="C51" s="163">
        <v>632</v>
      </c>
      <c r="F51" s="155">
        <v>17.600000000000001</v>
      </c>
      <c r="G51" s="155">
        <v>28.3</v>
      </c>
      <c r="H51" s="155">
        <v>4.1909999999999998</v>
      </c>
      <c r="I51" s="162" t="s">
        <v>85</v>
      </c>
      <c r="J51" s="42" t="s">
        <v>492</v>
      </c>
      <c r="K51" s="155" t="s">
        <v>1166</v>
      </c>
      <c r="L51" s="155" t="s">
        <v>319</v>
      </c>
      <c r="P51" s="156">
        <v>39247.393055555556</v>
      </c>
      <c r="R51" s="155" t="s">
        <v>321</v>
      </c>
      <c r="S51" s="155" t="s">
        <v>320</v>
      </c>
    </row>
    <row r="52" spans="1:20" x14ac:dyDescent="0.25">
      <c r="A52" s="164">
        <v>1997</v>
      </c>
      <c r="B52" s="155" t="s">
        <v>1165</v>
      </c>
      <c r="C52" s="163">
        <v>632</v>
      </c>
      <c r="D52" s="155" t="s">
        <v>1164</v>
      </c>
      <c r="F52" s="155">
        <v>19</v>
      </c>
      <c r="G52" s="155">
        <v>32.5</v>
      </c>
      <c r="H52" s="155">
        <v>4.92</v>
      </c>
      <c r="I52" s="162" t="s">
        <v>85</v>
      </c>
      <c r="J52" s="42" t="s">
        <v>492</v>
      </c>
      <c r="K52" s="155" t="s">
        <v>1163</v>
      </c>
      <c r="L52" s="165">
        <v>35606</v>
      </c>
      <c r="O52" s="155" t="s">
        <v>320</v>
      </c>
      <c r="P52" s="156">
        <v>35606</v>
      </c>
      <c r="S52" s="155" t="s">
        <v>320</v>
      </c>
    </row>
    <row r="53" spans="1:20" x14ac:dyDescent="0.25">
      <c r="A53" s="164">
        <v>2007</v>
      </c>
      <c r="B53" s="155" t="s">
        <v>1162</v>
      </c>
      <c r="C53" s="163">
        <v>632</v>
      </c>
      <c r="F53" s="169"/>
      <c r="G53" s="155">
        <v>27.1</v>
      </c>
      <c r="H53" s="155">
        <v>3.9329999999999998</v>
      </c>
      <c r="I53" s="162" t="s">
        <v>85</v>
      </c>
      <c r="J53" s="42" t="s">
        <v>492</v>
      </c>
      <c r="K53" s="155" t="s">
        <v>623</v>
      </c>
      <c r="L53" s="155" t="s">
        <v>319</v>
      </c>
      <c r="P53" s="156">
        <v>39247.580555555556</v>
      </c>
      <c r="S53" s="155" t="s">
        <v>320</v>
      </c>
    </row>
    <row r="54" spans="1:20" x14ac:dyDescent="0.25">
      <c r="A54" s="164">
        <v>2007</v>
      </c>
      <c r="B54" s="155" t="s">
        <v>1161</v>
      </c>
      <c r="C54" s="163">
        <v>632</v>
      </c>
      <c r="F54" s="169"/>
      <c r="G54" s="155">
        <v>31.6</v>
      </c>
      <c r="H54" s="155">
        <v>4.71</v>
      </c>
      <c r="I54" s="162" t="s">
        <v>85</v>
      </c>
      <c r="J54" s="42" t="s">
        <v>492</v>
      </c>
      <c r="K54" s="155" t="s">
        <v>623</v>
      </c>
      <c r="L54" s="155" t="s">
        <v>319</v>
      </c>
      <c r="P54" s="156">
        <v>39247.584722222222</v>
      </c>
      <c r="S54" s="155" t="s">
        <v>320</v>
      </c>
    </row>
    <row r="55" spans="1:20" x14ac:dyDescent="0.25">
      <c r="A55" s="164">
        <v>2010</v>
      </c>
      <c r="B55" s="155" t="s">
        <v>1160</v>
      </c>
      <c r="C55" s="163">
        <v>632</v>
      </c>
      <c r="F55" s="155">
        <v>22.1</v>
      </c>
      <c r="G55" s="155">
        <v>40.595399190000002</v>
      </c>
      <c r="H55" s="155">
        <v>5.2990000000000004</v>
      </c>
      <c r="I55" s="162" t="s">
        <v>129</v>
      </c>
      <c r="J55" s="42" t="s">
        <v>300</v>
      </c>
      <c r="K55" s="155" t="s">
        <v>1149</v>
      </c>
      <c r="L55" s="168">
        <v>40369.3125</v>
      </c>
      <c r="O55" s="155" t="s">
        <v>320</v>
      </c>
      <c r="P55" s="156">
        <v>40369.3125</v>
      </c>
      <c r="R55" s="155" t="s">
        <v>1159</v>
      </c>
      <c r="S55" s="155" t="s">
        <v>320</v>
      </c>
    </row>
    <row r="56" spans="1:20" x14ac:dyDescent="0.25">
      <c r="A56" s="164">
        <v>2010</v>
      </c>
      <c r="B56" s="155" t="s">
        <v>1158</v>
      </c>
      <c r="C56" s="163">
        <v>632</v>
      </c>
      <c r="F56" s="155">
        <v>22.1</v>
      </c>
      <c r="G56" s="155">
        <v>44.117647060000003</v>
      </c>
      <c r="H56" s="155">
        <v>5.75</v>
      </c>
      <c r="I56" s="162" t="s">
        <v>129</v>
      </c>
      <c r="J56" s="42" t="s">
        <v>300</v>
      </c>
      <c r="K56" s="155" t="s">
        <v>1149</v>
      </c>
      <c r="L56" s="168">
        <v>40372.333333333336</v>
      </c>
      <c r="O56" s="155" t="s">
        <v>320</v>
      </c>
      <c r="P56" s="156">
        <v>40372.333333333336</v>
      </c>
      <c r="R56" s="155" t="s">
        <v>1156</v>
      </c>
      <c r="S56" s="155" t="s">
        <v>320</v>
      </c>
    </row>
    <row r="57" spans="1:20" x14ac:dyDescent="0.25">
      <c r="A57" s="164">
        <v>2010</v>
      </c>
      <c r="B57" s="155" t="s">
        <v>1157</v>
      </c>
      <c r="C57" s="163">
        <v>632</v>
      </c>
      <c r="F57" s="155">
        <v>22.1</v>
      </c>
      <c r="G57" s="155">
        <v>44.534412959999997</v>
      </c>
      <c r="H57" s="155">
        <v>5.9560000000000004</v>
      </c>
      <c r="I57" s="162" t="s">
        <v>129</v>
      </c>
      <c r="J57" s="42" t="s">
        <v>300</v>
      </c>
      <c r="K57" s="155" t="s">
        <v>1149</v>
      </c>
      <c r="L57" s="168">
        <v>40372.334722222222</v>
      </c>
      <c r="O57" s="155" t="s">
        <v>320</v>
      </c>
      <c r="P57" s="156">
        <v>40372.334722222222</v>
      </c>
      <c r="R57" s="155" t="s">
        <v>1156</v>
      </c>
      <c r="S57" s="155" t="s">
        <v>320</v>
      </c>
    </row>
    <row r="58" spans="1:20" x14ac:dyDescent="0.25">
      <c r="A58" s="164">
        <v>2010</v>
      </c>
      <c r="B58" s="155" t="s">
        <v>1155</v>
      </c>
      <c r="C58" s="163">
        <v>632</v>
      </c>
      <c r="F58" s="155">
        <v>22.1</v>
      </c>
      <c r="G58" s="155">
        <v>37.953795380000003</v>
      </c>
      <c r="H58" s="155">
        <v>5.2670000000000003</v>
      </c>
      <c r="I58" s="162" t="s">
        <v>129</v>
      </c>
      <c r="J58" s="42" t="s">
        <v>300</v>
      </c>
      <c r="K58" s="155" t="s">
        <v>1149</v>
      </c>
      <c r="L58" s="168">
        <v>40367.3125</v>
      </c>
      <c r="O58" s="155" t="s">
        <v>320</v>
      </c>
      <c r="P58" s="156">
        <v>40367.3125</v>
      </c>
      <c r="R58" s="155" t="s">
        <v>1154</v>
      </c>
      <c r="S58" s="155" t="s">
        <v>320</v>
      </c>
    </row>
    <row r="59" spans="1:20" x14ac:dyDescent="0.25">
      <c r="A59" s="48">
        <v>2011</v>
      </c>
      <c r="B59" s="31" t="s">
        <v>1153</v>
      </c>
      <c r="C59" s="44">
        <v>632</v>
      </c>
      <c r="D59" s="31" t="s">
        <v>1151</v>
      </c>
      <c r="E59" s="31" t="s">
        <v>27</v>
      </c>
      <c r="F59" s="31">
        <v>24</v>
      </c>
      <c r="G59" s="34">
        <v>43.844856661045533</v>
      </c>
      <c r="H59" s="31">
        <v>5.2939999999999996</v>
      </c>
      <c r="I59" s="48" t="s">
        <v>129</v>
      </c>
      <c r="J59" s="31" t="s">
        <v>300</v>
      </c>
      <c r="K59" s="31" t="s">
        <v>1150</v>
      </c>
      <c r="L59" s="167">
        <v>40692</v>
      </c>
      <c r="M59" s="31"/>
      <c r="N59" s="31" t="s">
        <v>1149</v>
      </c>
      <c r="O59" s="31" t="s">
        <v>320</v>
      </c>
      <c r="P59" s="166">
        <v>37048.901388888888</v>
      </c>
      <c r="Q59" s="42"/>
      <c r="R59" s="42" t="s">
        <v>1148</v>
      </c>
      <c r="S59" s="31" t="s">
        <v>320</v>
      </c>
      <c r="T59" s="31"/>
    </row>
    <row r="60" spans="1:20" x14ac:dyDescent="0.25">
      <c r="A60" s="48">
        <v>2011</v>
      </c>
      <c r="B60" s="31" t="s">
        <v>1152</v>
      </c>
      <c r="C60" s="44">
        <v>632</v>
      </c>
      <c r="D60" s="31" t="s">
        <v>1151</v>
      </c>
      <c r="E60" s="31" t="s">
        <v>30</v>
      </c>
      <c r="F60" s="31">
        <v>20.8</v>
      </c>
      <c r="G60" s="34">
        <v>42.995839112343965</v>
      </c>
      <c r="H60" s="31">
        <v>9.0960000000000001</v>
      </c>
      <c r="I60" s="48" t="s">
        <v>129</v>
      </c>
      <c r="J60" s="31" t="s">
        <v>300</v>
      </c>
      <c r="K60" s="31" t="s">
        <v>1150</v>
      </c>
      <c r="L60" s="167">
        <v>40692</v>
      </c>
      <c r="M60" s="31"/>
      <c r="N60" s="31" t="s">
        <v>1149</v>
      </c>
      <c r="O60" s="31" t="s">
        <v>320</v>
      </c>
      <c r="P60" s="166">
        <v>40703.836111111108</v>
      </c>
      <c r="Q60" s="42"/>
      <c r="R60" s="42" t="s">
        <v>1148</v>
      </c>
      <c r="S60" s="31" t="s">
        <v>320</v>
      </c>
      <c r="T60" s="31" t="s">
        <v>1147</v>
      </c>
    </row>
    <row r="61" spans="1:20" x14ac:dyDescent="0.25">
      <c r="A61" s="164">
        <v>2000</v>
      </c>
      <c r="B61" s="155" t="s">
        <v>1146</v>
      </c>
      <c r="C61" s="163">
        <v>632</v>
      </c>
      <c r="F61" s="155">
        <v>22.5</v>
      </c>
      <c r="G61" s="155">
        <v>28.32</v>
      </c>
      <c r="H61" s="155">
        <v>4.1500000000000004</v>
      </c>
      <c r="I61" s="162" t="s">
        <v>129</v>
      </c>
      <c r="J61" s="42" t="s">
        <v>300</v>
      </c>
      <c r="K61" s="155" t="s">
        <v>276</v>
      </c>
      <c r="L61" s="155" t="s">
        <v>319</v>
      </c>
      <c r="P61" s="156">
        <v>36714</v>
      </c>
      <c r="R61" s="155" t="s">
        <v>321</v>
      </c>
      <c r="S61" s="155" t="s">
        <v>320</v>
      </c>
    </row>
    <row r="62" spans="1:20" x14ac:dyDescent="0.25">
      <c r="A62" s="164">
        <v>2002</v>
      </c>
      <c r="B62" s="155" t="s">
        <v>1145</v>
      </c>
      <c r="C62" s="163">
        <v>632</v>
      </c>
      <c r="F62" s="155">
        <v>15</v>
      </c>
      <c r="G62" s="155">
        <v>27.08</v>
      </c>
      <c r="H62" s="155">
        <v>3.88</v>
      </c>
      <c r="I62" s="162" t="s">
        <v>129</v>
      </c>
      <c r="J62" s="42" t="s">
        <v>300</v>
      </c>
      <c r="K62" s="155" t="s">
        <v>1123</v>
      </c>
      <c r="L62" s="155" t="s">
        <v>319</v>
      </c>
      <c r="P62" s="156">
        <v>37445</v>
      </c>
      <c r="R62" s="155" t="s">
        <v>321</v>
      </c>
      <c r="S62" s="155" t="s">
        <v>320</v>
      </c>
    </row>
    <row r="63" spans="1:20" x14ac:dyDescent="0.25">
      <c r="A63" s="164">
        <v>2002</v>
      </c>
      <c r="B63" s="155" t="s">
        <v>1144</v>
      </c>
      <c r="C63" s="163">
        <v>632</v>
      </c>
      <c r="F63" s="155">
        <v>15</v>
      </c>
      <c r="G63" s="155">
        <v>25.45</v>
      </c>
      <c r="H63" s="155">
        <v>3.85</v>
      </c>
      <c r="I63" s="162" t="s">
        <v>129</v>
      </c>
      <c r="J63" s="42" t="s">
        <v>300</v>
      </c>
      <c r="K63" s="155" t="s">
        <v>1123</v>
      </c>
      <c r="L63" s="155" t="s">
        <v>319</v>
      </c>
      <c r="P63" s="156">
        <v>37445</v>
      </c>
      <c r="R63" s="155" t="s">
        <v>321</v>
      </c>
      <c r="S63" s="155" t="s">
        <v>320</v>
      </c>
    </row>
    <row r="64" spans="1:20" x14ac:dyDescent="0.25">
      <c r="A64" s="164">
        <v>2002</v>
      </c>
      <c r="B64" s="155" t="s">
        <v>1143</v>
      </c>
      <c r="C64" s="163">
        <v>632</v>
      </c>
      <c r="F64" s="155">
        <v>15</v>
      </c>
      <c r="G64" s="155">
        <v>27.05</v>
      </c>
      <c r="H64" s="155">
        <v>4.1399999999999997</v>
      </c>
      <c r="I64" s="162" t="s">
        <v>129</v>
      </c>
      <c r="J64" s="42" t="s">
        <v>300</v>
      </c>
      <c r="K64" s="155" t="s">
        <v>1123</v>
      </c>
      <c r="L64" s="155" t="s">
        <v>319</v>
      </c>
      <c r="P64" s="156">
        <v>37445</v>
      </c>
      <c r="R64" s="155" t="s">
        <v>321</v>
      </c>
      <c r="S64" s="155" t="s">
        <v>320</v>
      </c>
    </row>
    <row r="65" spans="1:19" x14ac:dyDescent="0.25">
      <c r="A65" s="164">
        <v>2002</v>
      </c>
      <c r="B65" s="155" t="s">
        <v>1142</v>
      </c>
      <c r="C65" s="163">
        <v>632</v>
      </c>
      <c r="F65" s="155">
        <v>15</v>
      </c>
      <c r="G65" s="155">
        <v>26.74</v>
      </c>
      <c r="H65" s="155">
        <v>4.03</v>
      </c>
      <c r="I65" s="162" t="s">
        <v>129</v>
      </c>
      <c r="J65" s="42" t="s">
        <v>300</v>
      </c>
      <c r="K65" s="155" t="s">
        <v>1123</v>
      </c>
      <c r="L65" s="155" t="s">
        <v>319</v>
      </c>
      <c r="P65" s="156">
        <v>37445</v>
      </c>
      <c r="R65" s="155" t="s">
        <v>321</v>
      </c>
      <c r="S65" s="155" t="s">
        <v>320</v>
      </c>
    </row>
    <row r="66" spans="1:19" x14ac:dyDescent="0.25">
      <c r="A66" s="164">
        <v>2002</v>
      </c>
      <c r="B66" s="155" t="s">
        <v>1141</v>
      </c>
      <c r="C66" s="163">
        <v>632</v>
      </c>
      <c r="F66" s="155">
        <v>27.5</v>
      </c>
      <c r="G66" s="155">
        <v>52.75</v>
      </c>
      <c r="H66" s="155">
        <v>5.89</v>
      </c>
      <c r="I66" s="162" t="s">
        <v>129</v>
      </c>
      <c r="J66" s="42" t="s">
        <v>300</v>
      </c>
      <c r="K66" s="155" t="s">
        <v>1123</v>
      </c>
      <c r="L66" s="155" t="s">
        <v>319</v>
      </c>
      <c r="P66" s="156">
        <v>37445</v>
      </c>
      <c r="R66" s="155" t="s">
        <v>321</v>
      </c>
      <c r="S66" s="155" t="s">
        <v>320</v>
      </c>
    </row>
    <row r="67" spans="1:19" x14ac:dyDescent="0.25">
      <c r="A67" s="164">
        <v>2002</v>
      </c>
      <c r="B67" s="155" t="s">
        <v>1140</v>
      </c>
      <c r="C67" s="163">
        <v>632</v>
      </c>
      <c r="F67" s="155">
        <v>27.5</v>
      </c>
      <c r="G67" s="155">
        <v>47.81</v>
      </c>
      <c r="H67" s="155">
        <v>6.04</v>
      </c>
      <c r="I67" s="162" t="s">
        <v>129</v>
      </c>
      <c r="J67" s="42" t="s">
        <v>300</v>
      </c>
      <c r="K67" s="155" t="s">
        <v>1123</v>
      </c>
      <c r="L67" s="155" t="s">
        <v>319</v>
      </c>
      <c r="P67" s="156">
        <v>37445</v>
      </c>
      <c r="R67" s="155" t="s">
        <v>321</v>
      </c>
      <c r="S67" s="155" t="s">
        <v>320</v>
      </c>
    </row>
    <row r="68" spans="1:19" x14ac:dyDescent="0.25">
      <c r="A68" s="164">
        <v>1995</v>
      </c>
      <c r="B68" s="155" t="s">
        <v>1139</v>
      </c>
      <c r="C68" s="163">
        <v>632</v>
      </c>
      <c r="F68" s="155">
        <v>23</v>
      </c>
      <c r="G68" s="155">
        <v>40.9</v>
      </c>
      <c r="H68" s="155">
        <v>5.57</v>
      </c>
      <c r="I68" s="162" t="s">
        <v>129</v>
      </c>
      <c r="J68" s="42" t="s">
        <v>300</v>
      </c>
      <c r="K68" s="155" t="s">
        <v>1138</v>
      </c>
      <c r="L68" s="165">
        <v>34870</v>
      </c>
      <c r="O68" s="155" t="s">
        <v>320</v>
      </c>
      <c r="P68" s="156">
        <v>34870</v>
      </c>
      <c r="S68" s="155" t="s">
        <v>320</v>
      </c>
    </row>
    <row r="69" spans="1:19" x14ac:dyDescent="0.25">
      <c r="A69" s="164">
        <v>2000</v>
      </c>
      <c r="B69" s="155" t="s">
        <v>1137</v>
      </c>
      <c r="C69" s="163">
        <v>632</v>
      </c>
      <c r="F69" s="155">
        <v>16</v>
      </c>
      <c r="G69" s="155">
        <v>27.07</v>
      </c>
      <c r="H69" s="155">
        <v>4.1100000000000003</v>
      </c>
      <c r="I69" s="162" t="s">
        <v>129</v>
      </c>
      <c r="J69" s="42" t="s">
        <v>300</v>
      </c>
      <c r="K69" s="155" t="s">
        <v>1136</v>
      </c>
      <c r="L69" s="155" t="s">
        <v>319</v>
      </c>
      <c r="P69" s="156">
        <v>36691</v>
      </c>
      <c r="S69" s="155" t="s">
        <v>320</v>
      </c>
    </row>
    <row r="70" spans="1:19" x14ac:dyDescent="0.25">
      <c r="A70" s="164">
        <v>2002</v>
      </c>
      <c r="B70" s="155" t="s">
        <v>1135</v>
      </c>
      <c r="C70" s="163">
        <v>632</v>
      </c>
      <c r="D70" s="155" t="s">
        <v>1128</v>
      </c>
      <c r="F70" s="155">
        <v>17</v>
      </c>
      <c r="G70" s="155">
        <v>26.18</v>
      </c>
      <c r="H70" s="155">
        <v>3.85</v>
      </c>
      <c r="I70" s="162" t="s">
        <v>129</v>
      </c>
      <c r="J70" s="42" t="s">
        <v>300</v>
      </c>
      <c r="K70" s="155" t="s">
        <v>1123</v>
      </c>
      <c r="L70" s="155" t="s">
        <v>319</v>
      </c>
      <c r="P70" s="156">
        <v>37428</v>
      </c>
      <c r="S70" s="155" t="s">
        <v>320</v>
      </c>
    </row>
    <row r="71" spans="1:19" x14ac:dyDescent="0.25">
      <c r="A71" s="164">
        <v>2002</v>
      </c>
      <c r="B71" s="155" t="s">
        <v>1134</v>
      </c>
      <c r="C71" s="163">
        <v>632</v>
      </c>
      <c r="D71" s="155" t="s">
        <v>1126</v>
      </c>
      <c r="F71" s="155">
        <v>17</v>
      </c>
      <c r="G71" s="155">
        <v>26.61</v>
      </c>
      <c r="H71" s="155">
        <v>4.1399999999999997</v>
      </c>
      <c r="I71" s="162" t="s">
        <v>129</v>
      </c>
      <c r="J71" s="42" t="s">
        <v>300</v>
      </c>
      <c r="K71" s="155" t="s">
        <v>1123</v>
      </c>
      <c r="L71" s="155" t="s">
        <v>319</v>
      </c>
      <c r="P71" s="156">
        <v>37428</v>
      </c>
      <c r="S71" s="155" t="s">
        <v>320</v>
      </c>
    </row>
    <row r="72" spans="1:19" x14ac:dyDescent="0.25">
      <c r="A72" s="164">
        <v>2002</v>
      </c>
      <c r="B72" s="155" t="s">
        <v>1133</v>
      </c>
      <c r="C72" s="163">
        <v>632</v>
      </c>
      <c r="D72" s="155" t="s">
        <v>1124</v>
      </c>
      <c r="F72" s="155">
        <v>17</v>
      </c>
      <c r="G72" s="155">
        <v>27.05</v>
      </c>
      <c r="H72" s="155">
        <v>3.82</v>
      </c>
      <c r="I72" s="162" t="s">
        <v>129</v>
      </c>
      <c r="J72" s="42" t="s">
        <v>300</v>
      </c>
      <c r="K72" s="155" t="s">
        <v>1123</v>
      </c>
      <c r="L72" s="155" t="s">
        <v>319</v>
      </c>
      <c r="P72" s="156">
        <v>37428</v>
      </c>
      <c r="S72" s="155" t="s">
        <v>320</v>
      </c>
    </row>
    <row r="73" spans="1:19" x14ac:dyDescent="0.25">
      <c r="A73" s="164">
        <v>2002</v>
      </c>
      <c r="B73" s="155" t="s">
        <v>1132</v>
      </c>
      <c r="C73" s="163">
        <v>632</v>
      </c>
      <c r="D73" s="155" t="s">
        <v>1116</v>
      </c>
      <c r="F73" s="155">
        <v>24.5</v>
      </c>
      <c r="G73" s="155">
        <v>39.69</v>
      </c>
      <c r="H73" s="155">
        <v>5.66</v>
      </c>
      <c r="I73" s="162" t="s">
        <v>129</v>
      </c>
      <c r="J73" s="42" t="s">
        <v>300</v>
      </c>
      <c r="K73" s="155" t="s">
        <v>1131</v>
      </c>
      <c r="L73" s="155" t="s">
        <v>319</v>
      </c>
      <c r="P73" s="156">
        <v>37428</v>
      </c>
      <c r="S73" s="155" t="s">
        <v>320</v>
      </c>
    </row>
    <row r="74" spans="1:19" x14ac:dyDescent="0.25">
      <c r="A74" s="164">
        <v>2002</v>
      </c>
      <c r="B74" s="155" t="s">
        <v>1130</v>
      </c>
      <c r="C74" s="163">
        <v>632</v>
      </c>
      <c r="D74" s="155" t="s">
        <v>1128</v>
      </c>
      <c r="F74" s="155">
        <v>26</v>
      </c>
      <c r="G74" s="155">
        <v>43.7</v>
      </c>
      <c r="H74" s="155">
        <v>5.72</v>
      </c>
      <c r="I74" s="162" t="s">
        <v>129</v>
      </c>
      <c r="J74" s="42" t="s">
        <v>300</v>
      </c>
      <c r="K74" s="155" t="s">
        <v>1123</v>
      </c>
      <c r="L74" s="155" t="s">
        <v>319</v>
      </c>
      <c r="P74" s="156">
        <v>37428</v>
      </c>
      <c r="S74" s="155" t="s">
        <v>320</v>
      </c>
    </row>
    <row r="75" spans="1:19" x14ac:dyDescent="0.25">
      <c r="A75" s="164">
        <v>2002</v>
      </c>
      <c r="B75" s="155" t="s">
        <v>1130</v>
      </c>
      <c r="C75" s="163">
        <v>632</v>
      </c>
      <c r="D75" s="155" t="s">
        <v>1126</v>
      </c>
      <c r="F75" s="155">
        <v>26</v>
      </c>
      <c r="G75" s="155">
        <v>38.51</v>
      </c>
      <c r="H75" s="155">
        <v>5.25</v>
      </c>
      <c r="I75" s="162" t="s">
        <v>129</v>
      </c>
      <c r="J75" s="42" t="s">
        <v>300</v>
      </c>
      <c r="K75" s="155" t="s">
        <v>1123</v>
      </c>
      <c r="L75" s="155" t="s">
        <v>319</v>
      </c>
      <c r="P75" s="156">
        <v>37428</v>
      </c>
      <c r="S75" s="155" t="s">
        <v>320</v>
      </c>
    </row>
    <row r="76" spans="1:19" x14ac:dyDescent="0.25">
      <c r="A76" s="164">
        <v>2002</v>
      </c>
      <c r="B76" s="155" t="s">
        <v>1129</v>
      </c>
      <c r="C76" s="163">
        <v>632</v>
      </c>
      <c r="D76" s="155" t="s">
        <v>1128</v>
      </c>
      <c r="F76" s="155">
        <v>21.5</v>
      </c>
      <c r="G76" s="155">
        <v>37.65</v>
      </c>
      <c r="H76" s="155">
        <v>5.0999999999999996</v>
      </c>
      <c r="I76" s="162" t="s">
        <v>129</v>
      </c>
      <c r="J76" s="42" t="s">
        <v>300</v>
      </c>
      <c r="K76" s="155" t="s">
        <v>1123</v>
      </c>
      <c r="L76" s="155" t="s">
        <v>319</v>
      </c>
      <c r="P76" s="156">
        <v>37439</v>
      </c>
      <c r="S76" s="155" t="s">
        <v>320</v>
      </c>
    </row>
    <row r="77" spans="1:19" x14ac:dyDescent="0.25">
      <c r="A77" s="160">
        <v>2002</v>
      </c>
      <c r="B77" s="155" t="s">
        <v>1127</v>
      </c>
      <c r="C77" s="163">
        <v>632</v>
      </c>
      <c r="D77" s="155" t="s">
        <v>1126</v>
      </c>
      <c r="F77" s="155">
        <v>21.5</v>
      </c>
      <c r="G77" s="155">
        <v>38.520000000000003</v>
      </c>
      <c r="H77" s="155">
        <v>5.0999999999999996</v>
      </c>
      <c r="I77" s="162" t="s">
        <v>129</v>
      </c>
      <c r="J77" s="42" t="s">
        <v>300</v>
      </c>
      <c r="K77" s="155" t="s">
        <v>1123</v>
      </c>
      <c r="L77" s="155" t="s">
        <v>319</v>
      </c>
      <c r="P77" s="156">
        <v>37439</v>
      </c>
      <c r="S77" s="155" t="s">
        <v>320</v>
      </c>
    </row>
    <row r="78" spans="1:19" x14ac:dyDescent="0.25">
      <c r="A78" s="160">
        <v>2002</v>
      </c>
      <c r="B78" s="155" t="s">
        <v>1125</v>
      </c>
      <c r="C78" s="163">
        <v>632</v>
      </c>
      <c r="D78" s="155" t="s">
        <v>1124</v>
      </c>
      <c r="F78" s="155">
        <v>21.5</v>
      </c>
      <c r="G78" s="155">
        <v>39.07</v>
      </c>
      <c r="H78" s="155">
        <v>5.51</v>
      </c>
      <c r="I78" s="162" t="s">
        <v>129</v>
      </c>
      <c r="J78" s="42" t="s">
        <v>300</v>
      </c>
      <c r="K78" s="155" t="s">
        <v>1123</v>
      </c>
      <c r="L78" s="155" t="s">
        <v>319</v>
      </c>
      <c r="P78" s="156">
        <v>37439</v>
      </c>
      <c r="S78" s="155" t="s">
        <v>320</v>
      </c>
    </row>
    <row r="79" spans="1:19" x14ac:dyDescent="0.25">
      <c r="A79" s="160">
        <v>2008</v>
      </c>
      <c r="B79" s="155" t="s">
        <v>1122</v>
      </c>
      <c r="C79" s="163">
        <v>632</v>
      </c>
      <c r="F79" s="155">
        <v>19</v>
      </c>
      <c r="G79" s="155">
        <v>30.9</v>
      </c>
      <c r="H79" s="155">
        <v>4.3899999999999997</v>
      </c>
      <c r="I79" s="162" t="s">
        <v>129</v>
      </c>
      <c r="J79" s="42" t="s">
        <v>300</v>
      </c>
      <c r="K79" s="155" t="s">
        <v>278</v>
      </c>
      <c r="L79" s="155" t="s">
        <v>319</v>
      </c>
      <c r="P79" s="156">
        <v>39665.309027777781</v>
      </c>
      <c r="S79" s="155" t="s">
        <v>320</v>
      </c>
    </row>
    <row r="80" spans="1:19" x14ac:dyDescent="0.25">
      <c r="A80" s="160">
        <v>2008</v>
      </c>
      <c r="B80" s="155" t="s">
        <v>189</v>
      </c>
      <c r="C80" s="163">
        <v>632</v>
      </c>
      <c r="F80" s="155">
        <v>19</v>
      </c>
      <c r="G80" s="155">
        <v>30.7</v>
      </c>
      <c r="H80" s="155">
        <v>4.4169999999999998</v>
      </c>
      <c r="I80" s="162" t="s">
        <v>129</v>
      </c>
      <c r="J80" s="42" t="s">
        <v>300</v>
      </c>
      <c r="K80" s="155" t="s">
        <v>278</v>
      </c>
      <c r="L80" s="155" t="s">
        <v>319</v>
      </c>
      <c r="P80" s="156">
        <v>39665.311111111114</v>
      </c>
      <c r="S80" s="155" t="s">
        <v>320</v>
      </c>
    </row>
    <row r="81" spans="1:19" x14ac:dyDescent="0.25">
      <c r="A81" s="160">
        <v>2008</v>
      </c>
      <c r="B81" s="155" t="s">
        <v>1121</v>
      </c>
      <c r="C81" s="163">
        <v>632</v>
      </c>
      <c r="F81" s="155">
        <v>19</v>
      </c>
      <c r="G81" s="155">
        <v>32</v>
      </c>
      <c r="H81" s="155">
        <v>4.4470000000000001</v>
      </c>
      <c r="I81" s="162" t="s">
        <v>129</v>
      </c>
      <c r="J81" s="42" t="s">
        <v>300</v>
      </c>
      <c r="K81" s="155" t="s">
        <v>278</v>
      </c>
      <c r="L81" s="155" t="s">
        <v>319</v>
      </c>
      <c r="P81" s="156">
        <v>39665.31527777778</v>
      </c>
      <c r="S81" s="155" t="s">
        <v>320</v>
      </c>
    </row>
    <row r="82" spans="1:19" x14ac:dyDescent="0.25">
      <c r="A82" s="160">
        <v>2008</v>
      </c>
      <c r="B82" s="155" t="s">
        <v>1120</v>
      </c>
      <c r="C82" s="163">
        <v>632</v>
      </c>
      <c r="F82" s="155">
        <v>23</v>
      </c>
      <c r="G82" s="155">
        <v>41.4</v>
      </c>
      <c r="H82" s="155">
        <v>5.2949999999999999</v>
      </c>
      <c r="I82" s="162" t="s">
        <v>129</v>
      </c>
      <c r="J82" s="42" t="s">
        <v>300</v>
      </c>
      <c r="K82" s="155" t="s">
        <v>278</v>
      </c>
      <c r="L82" s="155" t="s">
        <v>319</v>
      </c>
      <c r="P82" s="156">
        <v>39666.320138888892</v>
      </c>
      <c r="S82" s="155" t="s">
        <v>320</v>
      </c>
    </row>
    <row r="83" spans="1:19" x14ac:dyDescent="0.25">
      <c r="A83" s="160">
        <v>2008</v>
      </c>
      <c r="B83" s="155" t="s">
        <v>1120</v>
      </c>
      <c r="C83" s="163">
        <v>632</v>
      </c>
      <c r="F83" s="155">
        <v>23</v>
      </c>
      <c r="G83" s="155">
        <v>41.2</v>
      </c>
      <c r="H83" s="155">
        <v>5.516</v>
      </c>
      <c r="I83" s="162" t="s">
        <v>129</v>
      </c>
      <c r="J83" s="42" t="s">
        <v>300</v>
      </c>
      <c r="K83" s="155" t="s">
        <v>278</v>
      </c>
      <c r="L83" s="155" t="s">
        <v>319</v>
      </c>
      <c r="P83" s="156">
        <v>39666.320138888892</v>
      </c>
      <c r="S83" s="155" t="s">
        <v>320</v>
      </c>
    </row>
    <row r="84" spans="1:19" x14ac:dyDescent="0.25">
      <c r="A84" s="160">
        <v>2008</v>
      </c>
      <c r="B84" s="155" t="s">
        <v>1120</v>
      </c>
      <c r="C84" s="163">
        <v>632</v>
      </c>
      <c r="F84" s="155">
        <v>23</v>
      </c>
      <c r="G84" s="155">
        <v>41.6</v>
      </c>
      <c r="H84" s="155">
        <v>5.266</v>
      </c>
      <c r="I84" s="162" t="s">
        <v>129</v>
      </c>
      <c r="J84" s="42" t="s">
        <v>300</v>
      </c>
      <c r="K84" s="155" t="s">
        <v>278</v>
      </c>
      <c r="L84" s="155" t="s">
        <v>319</v>
      </c>
      <c r="P84" s="156">
        <v>39666.320138888892</v>
      </c>
      <c r="S84" s="155" t="s">
        <v>320</v>
      </c>
    </row>
    <row r="85" spans="1:19" x14ac:dyDescent="0.25">
      <c r="A85" s="160">
        <v>2008</v>
      </c>
      <c r="B85" s="155" t="s">
        <v>1119</v>
      </c>
      <c r="C85" s="163">
        <v>632</v>
      </c>
      <c r="F85" s="155">
        <v>18</v>
      </c>
      <c r="G85" s="155">
        <v>30.1</v>
      </c>
      <c r="H85" s="155">
        <v>4.1779999999999999</v>
      </c>
      <c r="I85" s="162" t="s">
        <v>129</v>
      </c>
      <c r="J85" s="42" t="s">
        <v>300</v>
      </c>
      <c r="K85" s="155" t="s">
        <v>278</v>
      </c>
      <c r="L85" s="155" t="s">
        <v>319</v>
      </c>
      <c r="P85" s="156">
        <v>39667.311111111114</v>
      </c>
      <c r="S85" s="155" t="s">
        <v>320</v>
      </c>
    </row>
    <row r="86" spans="1:19" x14ac:dyDescent="0.25">
      <c r="A86" s="160">
        <v>2008</v>
      </c>
      <c r="B86" s="155" t="s">
        <v>1119</v>
      </c>
      <c r="C86" s="163">
        <v>632</v>
      </c>
      <c r="F86" s="155">
        <v>18</v>
      </c>
      <c r="G86" s="155">
        <v>29.1</v>
      </c>
      <c r="H86" s="155">
        <v>4.383</v>
      </c>
      <c r="I86" s="162" t="s">
        <v>129</v>
      </c>
      <c r="J86" s="42" t="s">
        <v>300</v>
      </c>
      <c r="K86" s="155" t="s">
        <v>278</v>
      </c>
      <c r="L86" s="155" t="s">
        <v>319</v>
      </c>
      <c r="P86" s="156">
        <v>39667.311111111114</v>
      </c>
      <c r="S86" s="155" t="s">
        <v>320</v>
      </c>
    </row>
    <row r="87" spans="1:19" x14ac:dyDescent="0.25">
      <c r="A87" s="160">
        <v>2002</v>
      </c>
      <c r="B87" s="155" t="s">
        <v>1118</v>
      </c>
      <c r="C87" s="163">
        <v>632</v>
      </c>
      <c r="D87" s="155" t="s">
        <v>1116</v>
      </c>
      <c r="F87" s="155">
        <v>24</v>
      </c>
      <c r="G87" s="155">
        <v>46.27</v>
      </c>
      <c r="H87" s="155">
        <v>5.89</v>
      </c>
      <c r="I87" s="162" t="s">
        <v>442</v>
      </c>
      <c r="J87" s="155" t="s">
        <v>1105</v>
      </c>
      <c r="K87" s="155" t="s">
        <v>1104</v>
      </c>
      <c r="L87" s="155" t="s">
        <v>319</v>
      </c>
      <c r="P87" s="156">
        <v>37424</v>
      </c>
      <c r="S87" s="155" t="s">
        <v>320</v>
      </c>
    </row>
    <row r="88" spans="1:19" x14ac:dyDescent="0.25">
      <c r="A88" s="160">
        <v>2002</v>
      </c>
      <c r="B88" s="155" t="s">
        <v>1117</v>
      </c>
      <c r="C88" s="163">
        <v>632</v>
      </c>
      <c r="D88" s="155" t="s">
        <v>1116</v>
      </c>
      <c r="F88" s="155">
        <v>24</v>
      </c>
      <c r="G88" s="155">
        <v>39.229999999999997</v>
      </c>
      <c r="H88" s="155">
        <v>5.48</v>
      </c>
      <c r="I88" s="162" t="s">
        <v>442</v>
      </c>
      <c r="J88" s="155" t="s">
        <v>1105</v>
      </c>
      <c r="K88" s="155" t="s">
        <v>1104</v>
      </c>
      <c r="L88" s="155" t="s">
        <v>319</v>
      </c>
      <c r="P88" s="156">
        <v>37424</v>
      </c>
      <c r="S88" s="155" t="s">
        <v>320</v>
      </c>
    </row>
    <row r="89" spans="1:19" x14ac:dyDescent="0.25">
      <c r="A89" s="160">
        <v>2002</v>
      </c>
      <c r="B89" s="155" t="s">
        <v>1115</v>
      </c>
      <c r="C89" s="163">
        <v>632</v>
      </c>
      <c r="F89" s="155">
        <v>24</v>
      </c>
      <c r="G89" s="155">
        <v>39.9</v>
      </c>
      <c r="H89" s="155">
        <v>5.48</v>
      </c>
      <c r="I89" s="162" t="s">
        <v>442</v>
      </c>
      <c r="J89" s="155" t="s">
        <v>1105</v>
      </c>
      <c r="K89" s="155" t="s">
        <v>1104</v>
      </c>
      <c r="L89" s="155" t="s">
        <v>319</v>
      </c>
      <c r="P89" s="156">
        <v>37424</v>
      </c>
      <c r="S89" s="155" t="s">
        <v>320</v>
      </c>
    </row>
    <row r="90" spans="1:19" x14ac:dyDescent="0.25">
      <c r="A90" s="160">
        <v>2002</v>
      </c>
      <c r="B90" s="155" t="s">
        <v>1114</v>
      </c>
      <c r="C90" s="163">
        <v>632</v>
      </c>
      <c r="F90" s="155">
        <v>20.5</v>
      </c>
      <c r="G90" s="155">
        <v>38.799999999999997</v>
      </c>
      <c r="H90" s="155">
        <v>5.43</v>
      </c>
      <c r="I90" s="162" t="s">
        <v>442</v>
      </c>
      <c r="J90" s="155" t="s">
        <v>1105</v>
      </c>
      <c r="K90" s="155" t="s">
        <v>1104</v>
      </c>
      <c r="L90" s="155" t="s">
        <v>319</v>
      </c>
      <c r="P90" s="156">
        <v>37424</v>
      </c>
      <c r="S90" s="155" t="s">
        <v>320</v>
      </c>
    </row>
    <row r="91" spans="1:19" x14ac:dyDescent="0.25">
      <c r="A91" s="160">
        <v>2002</v>
      </c>
      <c r="B91" s="155" t="s">
        <v>1113</v>
      </c>
      <c r="C91" s="163">
        <v>632</v>
      </c>
      <c r="F91" s="155">
        <v>20.5</v>
      </c>
      <c r="G91" s="155">
        <v>42.84</v>
      </c>
      <c r="H91" s="155">
        <v>5.43</v>
      </c>
      <c r="I91" s="162" t="s">
        <v>442</v>
      </c>
      <c r="J91" s="155" t="s">
        <v>1105</v>
      </c>
      <c r="K91" s="155" t="s">
        <v>1104</v>
      </c>
      <c r="L91" s="155" t="s">
        <v>319</v>
      </c>
      <c r="P91" s="156">
        <v>37424</v>
      </c>
      <c r="S91" s="155" t="s">
        <v>320</v>
      </c>
    </row>
    <row r="92" spans="1:19" x14ac:dyDescent="0.25">
      <c r="A92" s="160">
        <v>2002</v>
      </c>
      <c r="B92" s="155" t="s">
        <v>1112</v>
      </c>
      <c r="C92" s="163">
        <v>632</v>
      </c>
      <c r="F92" s="155">
        <v>20.5</v>
      </c>
      <c r="G92" s="155">
        <v>34.58</v>
      </c>
      <c r="H92" s="155">
        <v>4.7300000000000004</v>
      </c>
      <c r="I92" s="162" t="s">
        <v>442</v>
      </c>
      <c r="J92" s="155" t="s">
        <v>1105</v>
      </c>
      <c r="K92" s="155" t="s">
        <v>1104</v>
      </c>
      <c r="L92" s="155" t="s">
        <v>319</v>
      </c>
      <c r="P92" s="156">
        <v>37424</v>
      </c>
      <c r="S92" s="155" t="s">
        <v>320</v>
      </c>
    </row>
    <row r="93" spans="1:19" x14ac:dyDescent="0.25">
      <c r="A93" s="160">
        <v>2002</v>
      </c>
      <c r="B93" s="155" t="s">
        <v>1111</v>
      </c>
      <c r="C93" s="163">
        <v>632</v>
      </c>
      <c r="F93" s="155">
        <v>23</v>
      </c>
      <c r="G93" s="155">
        <v>42.3</v>
      </c>
      <c r="H93" s="155">
        <v>5.43</v>
      </c>
      <c r="I93" s="162" t="s">
        <v>442</v>
      </c>
      <c r="J93" s="155" t="s">
        <v>1105</v>
      </c>
      <c r="K93" s="155" t="s">
        <v>1104</v>
      </c>
      <c r="L93" s="155" t="s">
        <v>319</v>
      </c>
      <c r="P93" s="156">
        <v>37424</v>
      </c>
      <c r="S93" s="155" t="s">
        <v>320</v>
      </c>
    </row>
    <row r="94" spans="1:19" x14ac:dyDescent="0.25">
      <c r="A94" s="160">
        <v>2002</v>
      </c>
      <c r="B94" s="155" t="s">
        <v>1110</v>
      </c>
      <c r="C94" s="163">
        <v>632</v>
      </c>
      <c r="F94" s="155">
        <v>23</v>
      </c>
      <c r="G94" s="155">
        <v>49.87</v>
      </c>
      <c r="H94" s="155">
        <v>6.15</v>
      </c>
      <c r="I94" s="162" t="s">
        <v>442</v>
      </c>
      <c r="J94" s="155" t="s">
        <v>1105</v>
      </c>
      <c r="K94" s="155" t="s">
        <v>1104</v>
      </c>
      <c r="L94" s="155" t="s">
        <v>319</v>
      </c>
      <c r="P94" s="156">
        <v>37424</v>
      </c>
      <c r="S94" s="155" t="s">
        <v>320</v>
      </c>
    </row>
    <row r="95" spans="1:19" x14ac:dyDescent="0.25">
      <c r="A95" s="160">
        <v>2002</v>
      </c>
      <c r="B95" s="155" t="s">
        <v>1109</v>
      </c>
      <c r="C95" s="163">
        <v>632</v>
      </c>
      <c r="F95" s="155">
        <v>23</v>
      </c>
      <c r="G95" s="155">
        <v>42.16</v>
      </c>
      <c r="H95" s="155">
        <v>5.78</v>
      </c>
      <c r="I95" s="162" t="s">
        <v>442</v>
      </c>
      <c r="J95" s="155" t="s">
        <v>1105</v>
      </c>
      <c r="K95" s="155" t="s">
        <v>1104</v>
      </c>
      <c r="L95" s="155" t="s">
        <v>319</v>
      </c>
      <c r="P95" s="156">
        <v>37424</v>
      </c>
      <c r="S95" s="155" t="s">
        <v>320</v>
      </c>
    </row>
    <row r="96" spans="1:19" x14ac:dyDescent="0.25">
      <c r="A96" s="160">
        <v>2002</v>
      </c>
      <c r="B96" s="155" t="s">
        <v>1108</v>
      </c>
      <c r="C96" s="163">
        <v>632</v>
      </c>
      <c r="F96" s="155">
        <v>23</v>
      </c>
      <c r="G96" s="155">
        <v>40.619999999999997</v>
      </c>
      <c r="H96" s="155">
        <v>5.6</v>
      </c>
      <c r="I96" s="162" t="s">
        <v>442</v>
      </c>
      <c r="J96" s="155" t="s">
        <v>1105</v>
      </c>
      <c r="K96" s="155" t="s">
        <v>1104</v>
      </c>
      <c r="L96" s="155" t="s">
        <v>319</v>
      </c>
      <c r="P96" s="156">
        <v>37424</v>
      </c>
      <c r="S96" s="155" t="s">
        <v>320</v>
      </c>
    </row>
    <row r="97" spans="1:34" x14ac:dyDescent="0.25">
      <c r="A97" s="160">
        <v>2002</v>
      </c>
      <c r="B97" s="155" t="s">
        <v>1107</v>
      </c>
      <c r="C97" s="163">
        <v>632</v>
      </c>
      <c r="F97" s="155">
        <v>23</v>
      </c>
      <c r="G97" s="155">
        <v>39.9</v>
      </c>
      <c r="H97" s="155">
        <v>5.57</v>
      </c>
      <c r="I97" s="162" t="s">
        <v>442</v>
      </c>
      <c r="J97" s="155" t="s">
        <v>1105</v>
      </c>
      <c r="K97" s="155" t="s">
        <v>1104</v>
      </c>
      <c r="L97" s="155" t="s">
        <v>319</v>
      </c>
      <c r="P97" s="156">
        <v>37424</v>
      </c>
      <c r="S97" s="155" t="s">
        <v>320</v>
      </c>
    </row>
    <row r="98" spans="1:34" x14ac:dyDescent="0.25">
      <c r="A98" s="160">
        <v>2002</v>
      </c>
      <c r="B98" s="155" t="s">
        <v>1106</v>
      </c>
      <c r="C98" s="163">
        <v>632</v>
      </c>
      <c r="F98" s="155">
        <v>23</v>
      </c>
      <c r="G98" s="155">
        <v>38.119999999999997</v>
      </c>
      <c r="H98" s="155">
        <v>5.28</v>
      </c>
      <c r="I98" s="162" t="s">
        <v>442</v>
      </c>
      <c r="J98" s="155" t="s">
        <v>1105</v>
      </c>
      <c r="K98" s="155" t="s">
        <v>1104</v>
      </c>
      <c r="L98" s="155" t="s">
        <v>319</v>
      </c>
      <c r="P98" s="156">
        <v>37424</v>
      </c>
      <c r="S98" s="155" t="s">
        <v>320</v>
      </c>
    </row>
    <row r="99" spans="1:34" x14ac:dyDescent="0.25">
      <c r="A99" s="160">
        <v>2002</v>
      </c>
      <c r="B99" s="155" t="s">
        <v>1103</v>
      </c>
      <c r="C99" s="163">
        <v>632</v>
      </c>
      <c r="F99" s="155">
        <v>25</v>
      </c>
      <c r="G99" s="155">
        <v>44.52</v>
      </c>
      <c r="H99" s="155">
        <v>5.48</v>
      </c>
      <c r="I99" s="162" t="s">
        <v>442</v>
      </c>
      <c r="J99" s="42" t="s">
        <v>1100</v>
      </c>
      <c r="K99" s="155" t="s">
        <v>1099</v>
      </c>
      <c r="L99" s="155" t="s">
        <v>319</v>
      </c>
      <c r="P99" s="156">
        <v>37422</v>
      </c>
      <c r="S99" s="155" t="s">
        <v>320</v>
      </c>
    </row>
    <row r="100" spans="1:34" s="31" customFormat="1" x14ac:dyDescent="0.25">
      <c r="A100" s="160">
        <v>2002</v>
      </c>
      <c r="B100" s="155" t="s">
        <v>1102</v>
      </c>
      <c r="C100" s="160">
        <v>632</v>
      </c>
      <c r="D100" s="155"/>
      <c r="E100" s="155"/>
      <c r="F100" s="155">
        <v>25</v>
      </c>
      <c r="G100" s="155">
        <v>42.35</v>
      </c>
      <c r="H100" s="155">
        <v>5.63</v>
      </c>
      <c r="I100" s="42" t="s">
        <v>442</v>
      </c>
      <c r="J100" s="42" t="s">
        <v>1100</v>
      </c>
      <c r="K100" s="155" t="s">
        <v>1099</v>
      </c>
      <c r="L100" s="155" t="s">
        <v>319</v>
      </c>
      <c r="M100" s="155"/>
      <c r="N100" s="155"/>
      <c r="O100" s="155"/>
      <c r="P100" s="156">
        <v>37422</v>
      </c>
      <c r="Q100" s="161"/>
      <c r="R100" s="161"/>
      <c r="S100" s="155" t="s">
        <v>320</v>
      </c>
      <c r="T100" s="155"/>
      <c r="AC100" s="34"/>
      <c r="AF100" s="33"/>
      <c r="AG100" s="32"/>
      <c r="AH100" s="32"/>
    </row>
    <row r="101" spans="1:34" s="31" customFormat="1" x14ac:dyDescent="0.25">
      <c r="A101" s="160">
        <v>2002</v>
      </c>
      <c r="B101" s="155" t="s">
        <v>1101</v>
      </c>
      <c r="C101" s="160">
        <v>632</v>
      </c>
      <c r="D101" s="155"/>
      <c r="E101" s="155"/>
      <c r="F101" s="155">
        <v>25</v>
      </c>
      <c r="G101" s="155">
        <v>47.06</v>
      </c>
      <c r="H101" s="155">
        <v>5.66</v>
      </c>
      <c r="I101" s="42" t="s">
        <v>442</v>
      </c>
      <c r="J101" s="42" t="s">
        <v>1100</v>
      </c>
      <c r="K101" s="155" t="s">
        <v>1099</v>
      </c>
      <c r="L101" s="155" t="s">
        <v>319</v>
      </c>
      <c r="M101" s="155"/>
      <c r="N101" s="155"/>
      <c r="O101" s="155"/>
      <c r="P101" s="156">
        <v>37422</v>
      </c>
      <c r="Q101" s="161"/>
      <c r="R101" s="161"/>
      <c r="S101" s="155" t="s">
        <v>320</v>
      </c>
      <c r="T101" s="155"/>
      <c r="AC101" s="34"/>
      <c r="AF101" s="33"/>
      <c r="AG101" s="32"/>
      <c r="AH101" s="32"/>
    </row>
    <row r="102" spans="1:34" x14ac:dyDescent="0.25">
      <c r="A102" s="155">
        <v>2012</v>
      </c>
      <c r="B102" t="s">
        <v>1098</v>
      </c>
      <c r="C102" s="160">
        <v>632</v>
      </c>
      <c r="F102">
        <v>14.5</v>
      </c>
      <c r="G102" s="159">
        <v>21.431459765467046</v>
      </c>
      <c r="H102" s="158">
        <v>3.5590000000000002</v>
      </c>
      <c r="I102" t="s">
        <v>129</v>
      </c>
      <c r="J102" t="s">
        <v>300</v>
      </c>
      <c r="K102" t="s">
        <v>1076</v>
      </c>
      <c r="L102" s="155" t="s">
        <v>319</v>
      </c>
      <c r="P102" s="156">
        <v>41068.305555555555</v>
      </c>
      <c r="S102" s="155" t="s">
        <v>320</v>
      </c>
    </row>
    <row r="103" spans="1:34" x14ac:dyDescent="0.25">
      <c r="A103" s="155">
        <v>2012</v>
      </c>
      <c r="B103" t="s">
        <v>1098</v>
      </c>
      <c r="C103" s="160">
        <v>632</v>
      </c>
      <c r="F103">
        <v>14.5</v>
      </c>
      <c r="G103" s="159">
        <v>21.479713603818617</v>
      </c>
      <c r="H103" s="16">
        <v>3.6789999999999998</v>
      </c>
      <c r="I103" t="s">
        <v>129</v>
      </c>
      <c r="J103" t="s">
        <v>300</v>
      </c>
      <c r="K103" t="s">
        <v>1076</v>
      </c>
      <c r="L103" s="155" t="s">
        <v>319</v>
      </c>
      <c r="O103" s="18"/>
      <c r="P103" s="156">
        <v>41068.305555555555</v>
      </c>
      <c r="S103" s="155" t="s">
        <v>320</v>
      </c>
    </row>
    <row r="104" spans="1:34" x14ac:dyDescent="0.25">
      <c r="A104" s="155">
        <v>2012</v>
      </c>
      <c r="B104" t="s">
        <v>1098</v>
      </c>
      <c r="C104" s="160">
        <v>632</v>
      </c>
      <c r="F104">
        <v>14.5</v>
      </c>
      <c r="G104" s="159">
        <v>21.343377275580664</v>
      </c>
      <c r="H104" s="158">
        <v>3.8929999999999998</v>
      </c>
      <c r="I104" t="s">
        <v>129</v>
      </c>
      <c r="J104" t="s">
        <v>300</v>
      </c>
      <c r="K104" t="s">
        <v>1076</v>
      </c>
      <c r="L104" s="155" t="s">
        <v>319</v>
      </c>
      <c r="P104" s="156">
        <v>41068.305555555555</v>
      </c>
      <c r="S104" s="155" t="s">
        <v>320</v>
      </c>
    </row>
    <row r="105" spans="1:34" x14ac:dyDescent="0.25">
      <c r="A105" s="155">
        <v>2012</v>
      </c>
      <c r="B105" t="s">
        <v>1098</v>
      </c>
      <c r="C105" s="160">
        <v>632</v>
      </c>
      <c r="F105">
        <v>14.5</v>
      </c>
      <c r="G105" s="159">
        <v>22.255192878338278</v>
      </c>
      <c r="H105" s="158">
        <v>3.7759999999999998</v>
      </c>
      <c r="I105" t="s">
        <v>129</v>
      </c>
      <c r="J105" t="s">
        <v>300</v>
      </c>
      <c r="K105" t="s">
        <v>1076</v>
      </c>
      <c r="L105" s="155" t="s">
        <v>319</v>
      </c>
      <c r="P105" s="156">
        <v>41068.305555555555</v>
      </c>
      <c r="S105" s="155" t="s">
        <v>320</v>
      </c>
    </row>
    <row r="106" spans="1:34" x14ac:dyDescent="0.25">
      <c r="A106" s="155">
        <v>2012</v>
      </c>
      <c r="B106" t="s">
        <v>1098</v>
      </c>
      <c r="C106" s="160">
        <v>632</v>
      </c>
      <c r="F106">
        <v>14.5</v>
      </c>
      <c r="G106" s="159">
        <v>22.222222222222221</v>
      </c>
      <c r="H106" s="158">
        <v>3.7829999999999999</v>
      </c>
      <c r="I106" t="s">
        <v>129</v>
      </c>
      <c r="J106" t="s">
        <v>300</v>
      </c>
      <c r="K106" t="s">
        <v>1076</v>
      </c>
      <c r="L106" s="155" t="s">
        <v>319</v>
      </c>
      <c r="P106" s="156">
        <v>41068.305555555555</v>
      </c>
      <c r="S106" s="155" t="s">
        <v>320</v>
      </c>
    </row>
    <row r="107" spans="1:34" x14ac:dyDescent="0.25">
      <c r="A107" s="155">
        <v>2012</v>
      </c>
      <c r="B107" t="s">
        <v>1098</v>
      </c>
      <c r="C107" s="160">
        <v>632</v>
      </c>
      <c r="F107">
        <v>14.5</v>
      </c>
      <c r="G107" s="159">
        <v>22.148394241417495</v>
      </c>
      <c r="H107" s="158">
        <v>3.7810000000000001</v>
      </c>
      <c r="I107" t="s">
        <v>129</v>
      </c>
      <c r="J107" t="s">
        <v>300</v>
      </c>
      <c r="K107" t="s">
        <v>1076</v>
      </c>
      <c r="L107" s="155" t="s">
        <v>319</v>
      </c>
      <c r="P107" s="156">
        <v>41068.305555555555</v>
      </c>
      <c r="S107" s="155" t="s">
        <v>320</v>
      </c>
    </row>
    <row r="108" spans="1:34" x14ac:dyDescent="0.25">
      <c r="A108" s="155">
        <v>2012</v>
      </c>
      <c r="B108" t="s">
        <v>1097</v>
      </c>
      <c r="C108" s="160">
        <v>632</v>
      </c>
      <c r="F108">
        <v>14.5</v>
      </c>
      <c r="G108" s="159">
        <v>22.197558268590456</v>
      </c>
      <c r="H108" s="158">
        <v>3.6970000000000001</v>
      </c>
      <c r="I108" t="s">
        <v>129</v>
      </c>
      <c r="J108" t="s">
        <v>300</v>
      </c>
      <c r="K108" t="s">
        <v>1076</v>
      </c>
      <c r="L108" s="155" t="s">
        <v>319</v>
      </c>
      <c r="P108" s="156">
        <v>41068.305555555555</v>
      </c>
      <c r="S108" s="155" t="s">
        <v>320</v>
      </c>
    </row>
    <row r="109" spans="1:34" x14ac:dyDescent="0.25">
      <c r="A109" s="155">
        <v>2012</v>
      </c>
      <c r="B109" t="s">
        <v>1097</v>
      </c>
      <c r="C109" s="160">
        <v>632</v>
      </c>
      <c r="F109">
        <v>14.5</v>
      </c>
      <c r="G109" s="159">
        <v>22.435897435897434</v>
      </c>
      <c r="H109" s="158">
        <v>3.8740000000000001</v>
      </c>
      <c r="I109" t="s">
        <v>129</v>
      </c>
      <c r="J109" t="s">
        <v>300</v>
      </c>
      <c r="K109" t="s">
        <v>1076</v>
      </c>
      <c r="L109" s="155" t="s">
        <v>319</v>
      </c>
      <c r="P109" s="156">
        <v>41068.305555555555</v>
      </c>
      <c r="S109" s="155" t="s">
        <v>320</v>
      </c>
    </row>
    <row r="110" spans="1:34" x14ac:dyDescent="0.25">
      <c r="A110" s="155">
        <v>2012</v>
      </c>
      <c r="B110" t="s">
        <v>1097</v>
      </c>
      <c r="C110" s="160">
        <v>632</v>
      </c>
      <c r="F110">
        <v>14.5</v>
      </c>
      <c r="G110" s="159">
        <v>21.739130434782609</v>
      </c>
      <c r="H110" s="158">
        <v>3.7570000000000001</v>
      </c>
      <c r="I110" t="s">
        <v>129</v>
      </c>
      <c r="J110" t="s">
        <v>300</v>
      </c>
      <c r="K110" t="s">
        <v>1076</v>
      </c>
      <c r="L110" s="155" t="s">
        <v>319</v>
      </c>
      <c r="P110" s="156">
        <v>41068.305555555555</v>
      </c>
      <c r="S110" s="155" t="s">
        <v>320</v>
      </c>
    </row>
    <row r="111" spans="1:34" x14ac:dyDescent="0.25">
      <c r="A111" s="155">
        <v>2012</v>
      </c>
      <c r="B111" t="s">
        <v>1097</v>
      </c>
      <c r="C111" s="160">
        <v>632</v>
      </c>
      <c r="F111">
        <v>14.5</v>
      </c>
      <c r="G111" s="159">
        <v>22.022022022022021</v>
      </c>
      <c r="H111" s="158">
        <v>3.8050000000000002</v>
      </c>
      <c r="I111" t="s">
        <v>129</v>
      </c>
      <c r="J111" t="s">
        <v>300</v>
      </c>
      <c r="K111" t="s">
        <v>1076</v>
      </c>
      <c r="L111" s="155" t="s">
        <v>319</v>
      </c>
      <c r="P111" s="156">
        <v>41068.305555555555</v>
      </c>
      <c r="S111" s="155" t="s">
        <v>320</v>
      </c>
    </row>
    <row r="112" spans="1:34" x14ac:dyDescent="0.25">
      <c r="A112" s="155">
        <v>2012</v>
      </c>
      <c r="B112" t="s">
        <v>1097</v>
      </c>
      <c r="C112" s="160">
        <v>632</v>
      </c>
      <c r="F112">
        <v>14.5</v>
      </c>
      <c r="G112" s="159">
        <v>22.411953041622198</v>
      </c>
      <c r="H112" s="158">
        <v>3.702</v>
      </c>
      <c r="I112" t="s">
        <v>129</v>
      </c>
      <c r="J112" t="s">
        <v>300</v>
      </c>
      <c r="K112" t="s">
        <v>1076</v>
      </c>
      <c r="L112" s="155" t="s">
        <v>319</v>
      </c>
      <c r="P112" s="156">
        <v>41068.305555555555</v>
      </c>
      <c r="S112" s="155" t="s">
        <v>320</v>
      </c>
    </row>
    <row r="113" spans="1:19" x14ac:dyDescent="0.25">
      <c r="A113" s="155">
        <v>2012</v>
      </c>
      <c r="B113" t="s">
        <v>1097</v>
      </c>
      <c r="C113" s="160">
        <v>632</v>
      </c>
      <c r="F113">
        <v>14.5</v>
      </c>
      <c r="G113" s="159">
        <v>22.350396539293438</v>
      </c>
      <c r="H113" s="158">
        <v>3.786</v>
      </c>
      <c r="I113" t="s">
        <v>129</v>
      </c>
      <c r="J113" t="s">
        <v>300</v>
      </c>
      <c r="K113" t="s">
        <v>1076</v>
      </c>
      <c r="L113" s="155" t="s">
        <v>319</v>
      </c>
      <c r="P113" s="156">
        <v>41068.305555555555</v>
      </c>
      <c r="S113" s="155" t="s">
        <v>320</v>
      </c>
    </row>
    <row r="114" spans="1:19" x14ac:dyDescent="0.25">
      <c r="A114" s="155">
        <v>2012</v>
      </c>
      <c r="B114" t="s">
        <v>1097</v>
      </c>
      <c r="C114" s="160">
        <v>632</v>
      </c>
      <c r="F114">
        <v>14.5</v>
      </c>
      <c r="G114" s="159">
        <v>22.906793048973142</v>
      </c>
      <c r="H114" s="158">
        <v>3.601</v>
      </c>
      <c r="I114" t="s">
        <v>129</v>
      </c>
      <c r="J114" t="s">
        <v>300</v>
      </c>
      <c r="K114" t="s">
        <v>1076</v>
      </c>
      <c r="L114" s="155" t="s">
        <v>319</v>
      </c>
      <c r="P114" s="156">
        <v>41068.305555555555</v>
      </c>
      <c r="S114" s="155" t="s">
        <v>320</v>
      </c>
    </row>
    <row r="115" spans="1:19" x14ac:dyDescent="0.25">
      <c r="A115" s="155">
        <v>2012</v>
      </c>
      <c r="B115" t="s">
        <v>1097</v>
      </c>
      <c r="C115" s="160">
        <v>632</v>
      </c>
      <c r="F115">
        <v>14.5</v>
      </c>
      <c r="G115" s="159">
        <v>23.653088042049934</v>
      </c>
      <c r="H115" s="158">
        <v>4.01</v>
      </c>
      <c r="I115" t="s">
        <v>129</v>
      </c>
      <c r="J115" t="s">
        <v>300</v>
      </c>
      <c r="K115" t="s">
        <v>1076</v>
      </c>
      <c r="L115" s="155" t="s">
        <v>319</v>
      </c>
      <c r="P115" s="156">
        <v>41068.305555555555</v>
      </c>
      <c r="S115" s="155" t="s">
        <v>320</v>
      </c>
    </row>
    <row r="116" spans="1:19" x14ac:dyDescent="0.25">
      <c r="A116" s="155">
        <v>2012</v>
      </c>
      <c r="B116" t="s">
        <v>1096</v>
      </c>
      <c r="C116" s="160">
        <v>632</v>
      </c>
      <c r="F116">
        <v>13.6</v>
      </c>
      <c r="G116" s="159">
        <v>22.099447513812155</v>
      </c>
      <c r="H116" s="158">
        <v>3.7130000000000001</v>
      </c>
      <c r="I116" t="s">
        <v>129</v>
      </c>
      <c r="J116" t="s">
        <v>300</v>
      </c>
      <c r="K116" t="s">
        <v>1076</v>
      </c>
      <c r="L116" s="155" t="s">
        <v>319</v>
      </c>
      <c r="P116" s="156">
        <v>41075.287499999999</v>
      </c>
      <c r="S116" s="155" t="s">
        <v>320</v>
      </c>
    </row>
    <row r="117" spans="1:19" x14ac:dyDescent="0.25">
      <c r="A117" s="155">
        <v>2012</v>
      </c>
      <c r="B117" t="s">
        <v>1096</v>
      </c>
      <c r="C117" s="160">
        <v>632</v>
      </c>
      <c r="F117">
        <v>13.6</v>
      </c>
      <c r="G117" s="159">
        <v>22.099447513812152</v>
      </c>
      <c r="H117" s="158">
        <v>3.5920000000000001</v>
      </c>
      <c r="I117" t="s">
        <v>129</v>
      </c>
      <c r="J117" t="s">
        <v>300</v>
      </c>
      <c r="K117" t="s">
        <v>1076</v>
      </c>
      <c r="L117" s="155" t="s">
        <v>319</v>
      </c>
      <c r="P117" s="156">
        <v>41075.287499999999</v>
      </c>
      <c r="S117" s="155" t="s">
        <v>320</v>
      </c>
    </row>
    <row r="118" spans="1:19" x14ac:dyDescent="0.25">
      <c r="A118" s="155">
        <v>2012</v>
      </c>
      <c r="B118" t="s">
        <v>1096</v>
      </c>
      <c r="C118" s="160">
        <v>632</v>
      </c>
      <c r="F118">
        <v>13.6</v>
      </c>
      <c r="G118" s="159">
        <v>22.222222222222221</v>
      </c>
      <c r="H118" s="158">
        <v>3.8439999999999999</v>
      </c>
      <c r="I118" t="s">
        <v>129</v>
      </c>
      <c r="J118" t="s">
        <v>300</v>
      </c>
      <c r="K118" t="s">
        <v>1076</v>
      </c>
      <c r="L118" s="155" t="s">
        <v>319</v>
      </c>
      <c r="P118" s="156">
        <v>41075.287499999999</v>
      </c>
      <c r="S118" s="155" t="s">
        <v>320</v>
      </c>
    </row>
    <row r="119" spans="1:19" x14ac:dyDescent="0.25">
      <c r="A119" s="155">
        <v>2012</v>
      </c>
      <c r="B119" t="s">
        <v>1096</v>
      </c>
      <c r="C119" s="160">
        <v>632</v>
      </c>
      <c r="F119">
        <v>13.6</v>
      </c>
      <c r="G119" s="159">
        <v>21.333333333333332</v>
      </c>
      <c r="H119" s="158">
        <v>3.484</v>
      </c>
      <c r="I119" t="s">
        <v>129</v>
      </c>
      <c r="J119" t="s">
        <v>300</v>
      </c>
      <c r="K119" t="s">
        <v>1076</v>
      </c>
      <c r="L119" s="155" t="s">
        <v>319</v>
      </c>
      <c r="P119" s="156">
        <v>41075.287499999999</v>
      </c>
      <c r="S119" s="155" t="s">
        <v>320</v>
      </c>
    </row>
    <row r="120" spans="1:19" x14ac:dyDescent="0.25">
      <c r="A120" s="155">
        <v>2012</v>
      </c>
      <c r="B120" t="s">
        <v>1096</v>
      </c>
      <c r="C120" s="160">
        <v>632</v>
      </c>
      <c r="F120">
        <v>13.6</v>
      </c>
      <c r="G120" s="159">
        <v>20.905923344947734</v>
      </c>
      <c r="H120" s="158">
        <v>3.7440000000000002</v>
      </c>
      <c r="I120" t="s">
        <v>129</v>
      </c>
      <c r="J120" t="s">
        <v>300</v>
      </c>
      <c r="K120" t="s">
        <v>1076</v>
      </c>
      <c r="L120" s="155" t="s">
        <v>319</v>
      </c>
      <c r="P120" s="156">
        <v>41075.287499999999</v>
      </c>
      <c r="S120" s="155" t="s">
        <v>320</v>
      </c>
    </row>
    <row r="121" spans="1:19" x14ac:dyDescent="0.25">
      <c r="A121" s="155">
        <v>2012</v>
      </c>
      <c r="B121" t="s">
        <v>1096</v>
      </c>
      <c r="C121" s="160">
        <v>632</v>
      </c>
      <c r="F121">
        <v>13.6</v>
      </c>
      <c r="G121" s="159">
        <v>21.84235517568851</v>
      </c>
      <c r="H121" s="158">
        <v>3.5390000000000001</v>
      </c>
      <c r="I121" t="s">
        <v>129</v>
      </c>
      <c r="J121" t="s">
        <v>300</v>
      </c>
      <c r="K121" t="s">
        <v>1076</v>
      </c>
      <c r="L121" s="155" t="s">
        <v>319</v>
      </c>
      <c r="P121" s="156">
        <v>41075.287499999999</v>
      </c>
      <c r="S121" s="155" t="s">
        <v>320</v>
      </c>
    </row>
    <row r="122" spans="1:19" x14ac:dyDescent="0.25">
      <c r="A122" s="155">
        <v>2012</v>
      </c>
      <c r="B122" t="s">
        <v>1095</v>
      </c>
      <c r="C122" s="160">
        <v>632</v>
      </c>
      <c r="F122">
        <v>13.1</v>
      </c>
      <c r="G122" s="159">
        <v>20.855057351407716</v>
      </c>
      <c r="H122" s="158">
        <v>3.9020000000000001</v>
      </c>
      <c r="I122" t="s">
        <v>129</v>
      </c>
      <c r="J122" t="s">
        <v>300</v>
      </c>
      <c r="K122" t="s">
        <v>1076</v>
      </c>
      <c r="L122" s="155" t="s">
        <v>319</v>
      </c>
      <c r="P122" s="156">
        <v>41086.302083333336</v>
      </c>
      <c r="S122" s="155" t="s">
        <v>320</v>
      </c>
    </row>
    <row r="123" spans="1:19" x14ac:dyDescent="0.25">
      <c r="A123" s="155">
        <v>2012</v>
      </c>
      <c r="B123" t="s">
        <v>1095</v>
      </c>
      <c r="C123" s="160">
        <v>632</v>
      </c>
      <c r="F123">
        <v>13.1</v>
      </c>
      <c r="G123" s="159">
        <v>23.305084745762713</v>
      </c>
      <c r="H123" s="158">
        <v>3.8450000000000002</v>
      </c>
      <c r="I123" t="s">
        <v>129</v>
      </c>
      <c r="J123" t="s">
        <v>300</v>
      </c>
      <c r="K123" t="s">
        <v>1076</v>
      </c>
      <c r="L123" s="155" t="s">
        <v>319</v>
      </c>
      <c r="P123" s="156">
        <v>41086.302083333336</v>
      </c>
      <c r="S123" s="155" t="s">
        <v>320</v>
      </c>
    </row>
    <row r="124" spans="1:19" x14ac:dyDescent="0.25">
      <c r="A124" s="155">
        <v>2012</v>
      </c>
      <c r="B124" t="s">
        <v>1095</v>
      </c>
      <c r="C124" s="160">
        <v>632</v>
      </c>
      <c r="F124">
        <v>13.1</v>
      </c>
      <c r="G124" s="159">
        <v>24.085637823371989</v>
      </c>
      <c r="H124" s="158">
        <v>3.8359999999999999</v>
      </c>
      <c r="I124" t="s">
        <v>129</v>
      </c>
      <c r="J124" t="s">
        <v>300</v>
      </c>
      <c r="K124" t="s">
        <v>1076</v>
      </c>
      <c r="L124" s="155" t="s">
        <v>319</v>
      </c>
      <c r="P124" s="156">
        <v>41086.302083333336</v>
      </c>
      <c r="S124" s="155" t="s">
        <v>320</v>
      </c>
    </row>
    <row r="125" spans="1:19" x14ac:dyDescent="0.25">
      <c r="A125" s="155">
        <v>2012</v>
      </c>
      <c r="B125" t="s">
        <v>1095</v>
      </c>
      <c r="C125" s="160">
        <v>632</v>
      </c>
      <c r="F125">
        <v>13.1</v>
      </c>
      <c r="G125" s="159">
        <v>22.022022022022021</v>
      </c>
      <c r="H125" s="158">
        <v>3.9729999999999999</v>
      </c>
      <c r="I125" t="s">
        <v>129</v>
      </c>
      <c r="J125" t="s">
        <v>300</v>
      </c>
      <c r="K125" t="s">
        <v>1076</v>
      </c>
      <c r="L125" s="155" t="s">
        <v>319</v>
      </c>
      <c r="P125" s="156">
        <v>41086.302083333336</v>
      </c>
      <c r="S125" s="155" t="s">
        <v>320</v>
      </c>
    </row>
    <row r="126" spans="1:19" x14ac:dyDescent="0.25">
      <c r="A126" s="155">
        <v>2012</v>
      </c>
      <c r="B126" t="s">
        <v>1094</v>
      </c>
      <c r="C126" s="160">
        <v>632</v>
      </c>
      <c r="F126">
        <v>12.3</v>
      </c>
      <c r="G126" s="159">
        <v>21.170610211706101</v>
      </c>
      <c r="H126" s="158">
        <v>3.9180000000000001</v>
      </c>
      <c r="I126" t="s">
        <v>129</v>
      </c>
      <c r="J126" t="s">
        <v>300</v>
      </c>
      <c r="K126" t="s">
        <v>1076</v>
      </c>
      <c r="L126" s="155" t="s">
        <v>319</v>
      </c>
      <c r="P126" s="156">
        <v>41087.29583333333</v>
      </c>
      <c r="S126" s="155" t="s">
        <v>320</v>
      </c>
    </row>
    <row r="127" spans="1:19" x14ac:dyDescent="0.25">
      <c r="A127" s="155">
        <v>2012</v>
      </c>
      <c r="B127" t="s">
        <v>1094</v>
      </c>
      <c r="C127" s="160">
        <v>632</v>
      </c>
      <c r="F127">
        <v>12.3</v>
      </c>
      <c r="G127" s="159">
        <v>21.133525456292027</v>
      </c>
      <c r="H127" s="158">
        <v>3.9239999999999999</v>
      </c>
      <c r="I127" t="s">
        <v>129</v>
      </c>
      <c r="J127" t="s">
        <v>300</v>
      </c>
      <c r="K127" t="s">
        <v>1076</v>
      </c>
      <c r="L127" s="155" t="s">
        <v>319</v>
      </c>
      <c r="P127" s="156">
        <v>41087.29583333333</v>
      </c>
      <c r="S127" s="155" t="s">
        <v>320</v>
      </c>
    </row>
    <row r="128" spans="1:19" x14ac:dyDescent="0.25">
      <c r="A128" s="155">
        <v>2012</v>
      </c>
      <c r="B128" t="s">
        <v>1094</v>
      </c>
      <c r="C128" s="160">
        <v>632</v>
      </c>
      <c r="F128">
        <v>12.3</v>
      </c>
      <c r="G128" s="159">
        <v>20.903573836817262</v>
      </c>
      <c r="H128" s="158">
        <v>3.593</v>
      </c>
      <c r="I128" t="s">
        <v>129</v>
      </c>
      <c r="J128" t="s">
        <v>300</v>
      </c>
      <c r="K128" t="s">
        <v>1076</v>
      </c>
      <c r="L128" s="155" t="s">
        <v>319</v>
      </c>
      <c r="P128" s="156">
        <v>41087.29583333333</v>
      </c>
      <c r="S128" s="155" t="s">
        <v>320</v>
      </c>
    </row>
    <row r="129" spans="1:19" x14ac:dyDescent="0.25">
      <c r="A129" s="155">
        <v>2012</v>
      </c>
      <c r="B129" t="s">
        <v>1094</v>
      </c>
      <c r="C129" s="160">
        <v>632</v>
      </c>
      <c r="F129">
        <v>12.3</v>
      </c>
      <c r="G129" s="159">
        <v>21.298174442190671</v>
      </c>
      <c r="H129" s="158">
        <v>3.5910000000000002</v>
      </c>
      <c r="I129" t="s">
        <v>129</v>
      </c>
      <c r="J129" t="s">
        <v>300</v>
      </c>
      <c r="K129" t="s">
        <v>1076</v>
      </c>
      <c r="L129" s="155" t="s">
        <v>319</v>
      </c>
      <c r="P129" s="156">
        <v>41087.29583333333</v>
      </c>
      <c r="S129" s="155" t="s">
        <v>320</v>
      </c>
    </row>
    <row r="130" spans="1:19" x14ac:dyDescent="0.25">
      <c r="A130" s="155">
        <v>2012</v>
      </c>
      <c r="B130" t="s">
        <v>1094</v>
      </c>
      <c r="C130" s="160">
        <v>632</v>
      </c>
      <c r="F130">
        <v>12.3</v>
      </c>
      <c r="G130" s="159">
        <v>19.334049409237377</v>
      </c>
      <c r="H130" s="158">
        <v>3.859</v>
      </c>
      <c r="I130" t="s">
        <v>129</v>
      </c>
      <c r="J130" t="s">
        <v>300</v>
      </c>
      <c r="K130" t="s">
        <v>1076</v>
      </c>
      <c r="L130" s="155" t="s">
        <v>319</v>
      </c>
      <c r="P130" s="156">
        <v>41087.29583333333</v>
      </c>
      <c r="S130" s="155" t="s">
        <v>320</v>
      </c>
    </row>
    <row r="131" spans="1:19" x14ac:dyDescent="0.25">
      <c r="A131" s="155">
        <v>2012</v>
      </c>
      <c r="B131" t="s">
        <v>1094</v>
      </c>
      <c r="C131" s="160">
        <v>632</v>
      </c>
      <c r="F131">
        <v>12.3</v>
      </c>
      <c r="G131" s="159">
        <v>20.161290322580644</v>
      </c>
      <c r="H131" s="158">
        <v>3.9359999999999999</v>
      </c>
      <c r="I131" t="s">
        <v>129</v>
      </c>
      <c r="J131" t="s">
        <v>300</v>
      </c>
      <c r="K131" t="s">
        <v>1076</v>
      </c>
      <c r="L131" s="155" t="s">
        <v>319</v>
      </c>
      <c r="P131" s="156">
        <v>41087.29583333333</v>
      </c>
      <c r="S131" s="155" t="s">
        <v>320</v>
      </c>
    </row>
    <row r="132" spans="1:19" x14ac:dyDescent="0.25">
      <c r="A132" s="155">
        <v>2012</v>
      </c>
      <c r="B132" t="s">
        <v>1093</v>
      </c>
      <c r="C132" s="160">
        <v>632</v>
      </c>
      <c r="F132">
        <v>27.4</v>
      </c>
      <c r="G132" s="159">
        <v>53.691275167785236</v>
      </c>
      <c r="H132" s="158">
        <v>5.8970000000000002</v>
      </c>
      <c r="I132" t="s">
        <v>129</v>
      </c>
      <c r="J132" t="s">
        <v>300</v>
      </c>
      <c r="K132" t="s">
        <v>1076</v>
      </c>
      <c r="L132" s="155" t="s">
        <v>319</v>
      </c>
      <c r="P132" s="156">
        <v>41090.564583333333</v>
      </c>
      <c r="S132" s="155" t="s">
        <v>320</v>
      </c>
    </row>
    <row r="133" spans="1:19" x14ac:dyDescent="0.25">
      <c r="A133" s="155">
        <v>2012</v>
      </c>
      <c r="B133" t="s">
        <v>1093</v>
      </c>
      <c r="C133" s="160">
        <v>632</v>
      </c>
      <c r="F133">
        <v>27.4</v>
      </c>
      <c r="G133" s="159">
        <v>53.333333333333336</v>
      </c>
      <c r="H133" s="158">
        <v>6.0090000000000003</v>
      </c>
      <c r="I133" t="s">
        <v>129</v>
      </c>
      <c r="J133" t="s">
        <v>300</v>
      </c>
      <c r="K133" t="s">
        <v>1076</v>
      </c>
      <c r="L133" s="155" t="s">
        <v>319</v>
      </c>
      <c r="P133" s="156">
        <v>41090.564583333333</v>
      </c>
      <c r="S133" s="155" t="s">
        <v>320</v>
      </c>
    </row>
    <row r="134" spans="1:19" x14ac:dyDescent="0.25">
      <c r="A134" s="155">
        <v>2012</v>
      </c>
      <c r="B134" t="s">
        <v>1093</v>
      </c>
      <c r="C134" s="160">
        <v>632</v>
      </c>
      <c r="F134">
        <v>27.4</v>
      </c>
      <c r="G134" s="159">
        <v>49.065420560747661</v>
      </c>
      <c r="H134" s="158">
        <v>5.6890000000000001</v>
      </c>
      <c r="I134" t="s">
        <v>129</v>
      </c>
      <c r="J134" t="s">
        <v>300</v>
      </c>
      <c r="K134" t="s">
        <v>1076</v>
      </c>
      <c r="L134" s="155" t="s">
        <v>319</v>
      </c>
      <c r="P134" s="156">
        <v>41090.564583333333</v>
      </c>
      <c r="S134" s="155" t="s">
        <v>320</v>
      </c>
    </row>
    <row r="135" spans="1:19" x14ac:dyDescent="0.25">
      <c r="A135" s="155">
        <v>2012</v>
      </c>
      <c r="B135" t="s">
        <v>1093</v>
      </c>
      <c r="C135" s="160">
        <v>632</v>
      </c>
      <c r="F135">
        <v>27.4</v>
      </c>
      <c r="G135" s="159">
        <v>49.019607843137258</v>
      </c>
      <c r="H135" s="158">
        <v>5.6520000000000001</v>
      </c>
      <c r="I135" t="s">
        <v>129</v>
      </c>
      <c r="J135" t="s">
        <v>300</v>
      </c>
      <c r="K135" t="s">
        <v>1076</v>
      </c>
      <c r="L135" s="155" t="s">
        <v>319</v>
      </c>
      <c r="P135" s="156">
        <v>41090.564583333333</v>
      </c>
      <c r="S135" s="155" t="s">
        <v>320</v>
      </c>
    </row>
    <row r="136" spans="1:19" x14ac:dyDescent="0.25">
      <c r="A136" s="155">
        <v>2012</v>
      </c>
      <c r="B136" t="s">
        <v>1093</v>
      </c>
      <c r="C136" s="160">
        <v>632</v>
      </c>
      <c r="F136">
        <v>27.4</v>
      </c>
      <c r="G136" s="159">
        <v>49.822064056939496</v>
      </c>
      <c r="H136" s="158">
        <v>5.7370000000000001</v>
      </c>
      <c r="I136" t="s">
        <v>129</v>
      </c>
      <c r="J136" t="s">
        <v>300</v>
      </c>
      <c r="K136" t="s">
        <v>1076</v>
      </c>
      <c r="L136" s="155" t="s">
        <v>319</v>
      </c>
      <c r="N136" s="16"/>
      <c r="P136" s="156">
        <v>41090.564583333333</v>
      </c>
      <c r="S136" s="155" t="s">
        <v>320</v>
      </c>
    </row>
    <row r="137" spans="1:19" x14ac:dyDescent="0.25">
      <c r="A137" s="155">
        <v>2012</v>
      </c>
      <c r="B137" t="s">
        <v>1092</v>
      </c>
      <c r="C137" s="160">
        <v>632</v>
      </c>
      <c r="F137">
        <v>28.1</v>
      </c>
      <c r="G137" s="159">
        <v>50.161812297734627</v>
      </c>
      <c r="H137" s="158">
        <v>5.9</v>
      </c>
      <c r="I137" t="s">
        <v>85</v>
      </c>
      <c r="J137" t="s">
        <v>304</v>
      </c>
      <c r="K137" t="s">
        <v>1091</v>
      </c>
      <c r="L137" s="155" t="s">
        <v>319</v>
      </c>
      <c r="P137" s="156">
        <v>41093.626388888886</v>
      </c>
      <c r="S137" s="155" t="s">
        <v>320</v>
      </c>
    </row>
    <row r="138" spans="1:19" x14ac:dyDescent="0.25">
      <c r="A138" s="155">
        <v>2012</v>
      </c>
      <c r="B138" t="s">
        <v>1090</v>
      </c>
      <c r="C138" s="160">
        <v>632</v>
      </c>
      <c r="F138">
        <v>29.1</v>
      </c>
      <c r="G138" s="159">
        <v>53.763440860215049</v>
      </c>
      <c r="H138" s="158">
        <v>5.65</v>
      </c>
      <c r="I138" t="s">
        <v>85</v>
      </c>
      <c r="J138" t="s">
        <v>304</v>
      </c>
      <c r="K138" t="s">
        <v>1089</v>
      </c>
      <c r="L138" s="155" t="s">
        <v>319</v>
      </c>
      <c r="P138" s="156">
        <v>41093.678472222222</v>
      </c>
      <c r="S138" s="155" t="s">
        <v>320</v>
      </c>
    </row>
    <row r="139" spans="1:19" x14ac:dyDescent="0.25">
      <c r="A139" s="155">
        <v>2012</v>
      </c>
      <c r="B139" t="s">
        <v>1088</v>
      </c>
      <c r="C139" s="160">
        <v>632</v>
      </c>
      <c r="F139">
        <v>26.5</v>
      </c>
      <c r="G139" s="159">
        <v>50.335570469798661</v>
      </c>
      <c r="H139" s="158">
        <v>6.1130000000000004</v>
      </c>
      <c r="I139" t="s">
        <v>85</v>
      </c>
      <c r="J139" t="s">
        <v>304</v>
      </c>
      <c r="K139" t="s">
        <v>1079</v>
      </c>
      <c r="L139" s="155" t="s">
        <v>319</v>
      </c>
      <c r="P139" s="156">
        <v>41093.699999999997</v>
      </c>
      <c r="S139" s="155" t="s">
        <v>320</v>
      </c>
    </row>
    <row r="140" spans="1:19" x14ac:dyDescent="0.25">
      <c r="A140" s="155">
        <v>2012</v>
      </c>
      <c r="B140" t="s">
        <v>1088</v>
      </c>
      <c r="C140" s="160">
        <v>632</v>
      </c>
      <c r="F140">
        <v>26.5</v>
      </c>
      <c r="G140" s="159">
        <v>49.751243781094523</v>
      </c>
      <c r="H140" s="158">
        <v>5.7220000000000004</v>
      </c>
      <c r="I140" t="s">
        <v>85</v>
      </c>
      <c r="J140" t="s">
        <v>304</v>
      </c>
      <c r="K140" t="s">
        <v>1079</v>
      </c>
      <c r="L140" s="155" t="s">
        <v>319</v>
      </c>
      <c r="P140" s="156">
        <v>41093.699999999997</v>
      </c>
      <c r="S140" s="155" t="s">
        <v>320</v>
      </c>
    </row>
    <row r="141" spans="1:19" x14ac:dyDescent="0.25">
      <c r="A141" s="155">
        <v>2012</v>
      </c>
      <c r="B141" t="s">
        <v>1087</v>
      </c>
      <c r="C141" s="160">
        <v>632</v>
      </c>
      <c r="F141">
        <v>28.3</v>
      </c>
      <c r="G141" s="159">
        <v>51.546391752577321</v>
      </c>
      <c r="H141" s="158">
        <v>6.0279999999999996</v>
      </c>
      <c r="I141" t="s">
        <v>85</v>
      </c>
      <c r="J141" t="s">
        <v>304</v>
      </c>
      <c r="K141" t="s">
        <v>1086</v>
      </c>
      <c r="L141" s="155" t="s">
        <v>319</v>
      </c>
      <c r="P141" s="156">
        <v>41097.390277777777</v>
      </c>
      <c r="S141" s="155" t="s">
        <v>320</v>
      </c>
    </row>
    <row r="142" spans="1:19" x14ac:dyDescent="0.25">
      <c r="A142" s="155">
        <v>2012</v>
      </c>
      <c r="B142" t="s">
        <v>1087</v>
      </c>
      <c r="C142" s="160">
        <v>632</v>
      </c>
      <c r="F142">
        <v>28.3</v>
      </c>
      <c r="G142" s="159">
        <v>54.42176870748299</v>
      </c>
      <c r="H142" s="158">
        <v>6.202</v>
      </c>
      <c r="I142" t="s">
        <v>85</v>
      </c>
      <c r="J142" t="s">
        <v>304</v>
      </c>
      <c r="K142" t="s">
        <v>1086</v>
      </c>
      <c r="L142" s="155" t="s">
        <v>319</v>
      </c>
      <c r="P142" s="156">
        <v>41097.390277777777</v>
      </c>
      <c r="S142" s="155" t="s">
        <v>320</v>
      </c>
    </row>
    <row r="143" spans="1:19" x14ac:dyDescent="0.25">
      <c r="A143" s="155">
        <v>2012</v>
      </c>
      <c r="B143" t="s">
        <v>1085</v>
      </c>
      <c r="C143" s="160">
        <v>632</v>
      </c>
      <c r="F143">
        <v>29.4</v>
      </c>
      <c r="G143" s="159">
        <v>54.313099041533548</v>
      </c>
      <c r="H143" s="158">
        <v>5.742</v>
      </c>
      <c r="I143" t="s">
        <v>85</v>
      </c>
      <c r="J143" t="s">
        <v>304</v>
      </c>
      <c r="K143" t="s">
        <v>1084</v>
      </c>
      <c r="L143" s="155" t="s">
        <v>319</v>
      </c>
      <c r="P143" s="156">
        <v>41097.4</v>
      </c>
      <c r="S143" s="155" t="s">
        <v>320</v>
      </c>
    </row>
    <row r="144" spans="1:19" x14ac:dyDescent="0.25">
      <c r="A144" s="155">
        <v>2012</v>
      </c>
      <c r="B144" t="s">
        <v>1083</v>
      </c>
      <c r="C144" s="160">
        <v>632</v>
      </c>
      <c r="F144">
        <v>31.5</v>
      </c>
      <c r="G144" s="159">
        <v>57.534246575342465</v>
      </c>
      <c r="H144" s="158">
        <v>6.1379999999999999</v>
      </c>
      <c r="I144" t="s">
        <v>85</v>
      </c>
      <c r="J144" t="s">
        <v>304</v>
      </c>
      <c r="K144" t="s">
        <v>1082</v>
      </c>
      <c r="L144" s="155" t="s">
        <v>319</v>
      </c>
      <c r="P144" s="156">
        <v>41097.405555555553</v>
      </c>
      <c r="S144" s="155" t="s">
        <v>320</v>
      </c>
    </row>
    <row r="145" spans="1:19" x14ac:dyDescent="0.25">
      <c r="A145" s="155">
        <v>2012</v>
      </c>
      <c r="B145" t="s">
        <v>1083</v>
      </c>
      <c r="C145" s="160">
        <v>632</v>
      </c>
      <c r="F145">
        <v>31.5</v>
      </c>
      <c r="G145" s="159">
        <v>56.485355648535567</v>
      </c>
      <c r="H145" s="158">
        <v>6.492</v>
      </c>
      <c r="I145" t="s">
        <v>85</v>
      </c>
      <c r="J145" t="s">
        <v>304</v>
      </c>
      <c r="K145" t="s">
        <v>1082</v>
      </c>
      <c r="L145" s="155" t="s">
        <v>319</v>
      </c>
      <c r="P145" s="156">
        <v>41097.405555555553</v>
      </c>
      <c r="S145" s="155" t="s">
        <v>320</v>
      </c>
    </row>
    <row r="146" spans="1:19" x14ac:dyDescent="0.25">
      <c r="A146" s="155">
        <v>2012</v>
      </c>
      <c r="B146" t="s">
        <v>1083</v>
      </c>
      <c r="C146" s="160">
        <v>632</v>
      </c>
      <c r="F146">
        <v>31.5</v>
      </c>
      <c r="G146" s="159">
        <v>54.766734279918865</v>
      </c>
      <c r="H146" s="158">
        <v>6.1559999999999997</v>
      </c>
      <c r="I146" t="s">
        <v>85</v>
      </c>
      <c r="J146" t="s">
        <v>304</v>
      </c>
      <c r="K146" t="s">
        <v>1082</v>
      </c>
      <c r="L146" s="155" t="s">
        <v>319</v>
      </c>
      <c r="P146" s="156">
        <v>41097.405555555553</v>
      </c>
      <c r="S146" s="155" t="s">
        <v>320</v>
      </c>
    </row>
    <row r="147" spans="1:19" x14ac:dyDescent="0.25">
      <c r="A147" s="155">
        <v>2012</v>
      </c>
      <c r="B147" t="s">
        <v>1081</v>
      </c>
      <c r="C147" s="160">
        <v>632</v>
      </c>
      <c r="F147">
        <v>30</v>
      </c>
      <c r="G147" s="159">
        <v>57.851239669421489</v>
      </c>
      <c r="H147" s="158">
        <v>5.9749999999999996</v>
      </c>
      <c r="I147" t="s">
        <v>85</v>
      </c>
      <c r="J147" t="s">
        <v>304</v>
      </c>
      <c r="K147" t="s">
        <v>1079</v>
      </c>
      <c r="L147" s="155" t="s">
        <v>319</v>
      </c>
      <c r="P147" s="156">
        <v>41097.481249999997</v>
      </c>
      <c r="S147" s="155" t="s">
        <v>320</v>
      </c>
    </row>
    <row r="148" spans="1:19" x14ac:dyDescent="0.25">
      <c r="A148" s="155">
        <v>2012</v>
      </c>
      <c r="B148" t="s">
        <v>1080</v>
      </c>
      <c r="C148" s="160">
        <v>632</v>
      </c>
      <c r="F148">
        <v>29.2</v>
      </c>
      <c r="G148" s="159">
        <v>55.913978494623656</v>
      </c>
      <c r="H148" s="158">
        <v>6.0229999999999997</v>
      </c>
      <c r="I148" t="s">
        <v>85</v>
      </c>
      <c r="J148" t="s">
        <v>304</v>
      </c>
      <c r="K148" t="s">
        <v>1079</v>
      </c>
      <c r="L148" s="155" t="s">
        <v>319</v>
      </c>
      <c r="P148" s="156">
        <v>41097.48541666667</v>
      </c>
      <c r="S148" s="155" t="s">
        <v>320</v>
      </c>
    </row>
    <row r="149" spans="1:19" x14ac:dyDescent="0.25">
      <c r="A149" s="155">
        <v>2012</v>
      </c>
      <c r="B149" t="s">
        <v>1078</v>
      </c>
      <c r="C149" s="160">
        <v>632</v>
      </c>
      <c r="F149">
        <v>17.600000000000001</v>
      </c>
      <c r="G149" s="159">
        <v>29.019607843137258</v>
      </c>
      <c r="H149" s="158">
        <v>4.3499999999999996</v>
      </c>
      <c r="I149" t="s">
        <v>129</v>
      </c>
      <c r="J149" t="s">
        <v>300</v>
      </c>
      <c r="K149" t="s">
        <v>1076</v>
      </c>
      <c r="L149" s="155" t="s">
        <v>319</v>
      </c>
      <c r="P149" s="156">
        <v>41102.302083333336</v>
      </c>
      <c r="S149" s="155" t="s">
        <v>320</v>
      </c>
    </row>
    <row r="150" spans="1:19" x14ac:dyDescent="0.25">
      <c r="A150" s="155">
        <v>2012</v>
      </c>
      <c r="B150" t="s">
        <v>1078</v>
      </c>
      <c r="C150" s="160">
        <v>632</v>
      </c>
      <c r="F150">
        <v>17.600000000000001</v>
      </c>
      <c r="G150" s="159">
        <v>29.059829059829063</v>
      </c>
      <c r="H150" s="158">
        <v>4.1989999999999998</v>
      </c>
      <c r="I150" t="s">
        <v>129</v>
      </c>
      <c r="J150" t="s">
        <v>300</v>
      </c>
      <c r="K150" t="s">
        <v>1076</v>
      </c>
      <c r="L150" s="155" t="s">
        <v>319</v>
      </c>
      <c r="P150" s="156">
        <v>41102.302083333336</v>
      </c>
      <c r="S150" s="155" t="s">
        <v>320</v>
      </c>
    </row>
    <row r="151" spans="1:19" x14ac:dyDescent="0.25">
      <c r="A151" s="155">
        <v>2012</v>
      </c>
      <c r="B151" t="s">
        <v>1078</v>
      </c>
      <c r="C151" s="160">
        <v>632</v>
      </c>
      <c r="F151">
        <v>17.600000000000001</v>
      </c>
      <c r="G151" s="159">
        <v>29.143897996357012</v>
      </c>
      <c r="H151" s="158">
        <v>4.3230000000000004</v>
      </c>
      <c r="I151" t="s">
        <v>129</v>
      </c>
      <c r="J151" t="s">
        <v>300</v>
      </c>
      <c r="K151" t="s">
        <v>1076</v>
      </c>
      <c r="L151" s="155" t="s">
        <v>319</v>
      </c>
      <c r="P151" s="156">
        <v>41102.302083333336</v>
      </c>
      <c r="S151" s="155" t="s">
        <v>320</v>
      </c>
    </row>
    <row r="152" spans="1:19" x14ac:dyDescent="0.25">
      <c r="A152" s="155">
        <v>2012</v>
      </c>
      <c r="B152" t="s">
        <v>1078</v>
      </c>
      <c r="C152" s="160">
        <v>632</v>
      </c>
      <c r="F152">
        <v>17.600000000000001</v>
      </c>
      <c r="G152" s="159">
        <v>27.352297592997811</v>
      </c>
      <c r="H152" s="158">
        <v>4.0999999999999996</v>
      </c>
      <c r="I152" t="s">
        <v>129</v>
      </c>
      <c r="J152" t="s">
        <v>300</v>
      </c>
      <c r="K152" t="s">
        <v>1076</v>
      </c>
      <c r="L152" s="155" t="s">
        <v>319</v>
      </c>
      <c r="P152" s="156">
        <v>41102.302083333336</v>
      </c>
      <c r="S152" s="155" t="s">
        <v>320</v>
      </c>
    </row>
    <row r="153" spans="1:19" x14ac:dyDescent="0.25">
      <c r="A153" s="155">
        <v>2012</v>
      </c>
      <c r="B153" t="s">
        <v>1078</v>
      </c>
      <c r="C153" s="160">
        <v>632</v>
      </c>
      <c r="F153">
        <v>17.600000000000001</v>
      </c>
      <c r="G153" s="159">
        <v>28.950542822677928</v>
      </c>
      <c r="H153" s="158">
        <v>4.2679999999999998</v>
      </c>
      <c r="I153" t="s">
        <v>129</v>
      </c>
      <c r="J153" t="s">
        <v>300</v>
      </c>
      <c r="K153" t="s">
        <v>1076</v>
      </c>
      <c r="L153" s="155" t="s">
        <v>319</v>
      </c>
      <c r="P153" s="156">
        <v>41102.302083333336</v>
      </c>
      <c r="S153" s="155" t="s">
        <v>320</v>
      </c>
    </row>
    <row r="154" spans="1:19" x14ac:dyDescent="0.25">
      <c r="A154" s="155">
        <v>2012</v>
      </c>
      <c r="B154" t="s">
        <v>1078</v>
      </c>
      <c r="C154" s="160">
        <v>632</v>
      </c>
      <c r="F154">
        <v>17.600000000000001</v>
      </c>
      <c r="G154" s="159">
        <v>28.969957081545061</v>
      </c>
      <c r="H154" s="158">
        <v>4.2480000000000002</v>
      </c>
      <c r="I154" t="s">
        <v>129</v>
      </c>
      <c r="J154" t="s">
        <v>300</v>
      </c>
      <c r="K154" t="s">
        <v>1076</v>
      </c>
      <c r="L154" s="155" t="s">
        <v>319</v>
      </c>
      <c r="P154" s="156">
        <v>41102.302083333336</v>
      </c>
      <c r="S154" s="155" t="s">
        <v>320</v>
      </c>
    </row>
    <row r="155" spans="1:19" x14ac:dyDescent="0.25">
      <c r="A155" s="155">
        <v>2012</v>
      </c>
      <c r="B155" t="s">
        <v>1077</v>
      </c>
      <c r="C155" s="160">
        <v>632</v>
      </c>
      <c r="F155">
        <v>27.2</v>
      </c>
      <c r="G155" s="159">
        <v>52.36486486486487</v>
      </c>
      <c r="H155" s="158">
        <v>6.1470000000000002</v>
      </c>
      <c r="I155" t="s">
        <v>129</v>
      </c>
      <c r="J155" t="s">
        <v>300</v>
      </c>
      <c r="K155" t="s">
        <v>1076</v>
      </c>
      <c r="L155" s="155" t="s">
        <v>319</v>
      </c>
      <c r="P155" s="156">
        <v>41103.724305555559</v>
      </c>
      <c r="S155" s="155" t="s">
        <v>320</v>
      </c>
    </row>
    <row r="156" spans="1:19" x14ac:dyDescent="0.25">
      <c r="A156" s="155">
        <v>2012</v>
      </c>
      <c r="B156" t="s">
        <v>1077</v>
      </c>
      <c r="C156" s="160">
        <v>632</v>
      </c>
      <c r="F156">
        <v>27.2</v>
      </c>
      <c r="G156" s="159">
        <v>52.173913043478258</v>
      </c>
      <c r="H156" s="158">
        <v>6.2050000000000001</v>
      </c>
      <c r="I156" t="s">
        <v>129</v>
      </c>
      <c r="J156" t="s">
        <v>300</v>
      </c>
      <c r="K156" t="s">
        <v>1076</v>
      </c>
      <c r="L156" s="155" t="s">
        <v>319</v>
      </c>
      <c r="P156" s="156">
        <v>41103.724305555559</v>
      </c>
      <c r="S156" s="155" t="s">
        <v>320</v>
      </c>
    </row>
    <row r="157" spans="1:19" x14ac:dyDescent="0.25">
      <c r="A157" s="155">
        <v>2012</v>
      </c>
      <c r="B157" t="s">
        <v>1077</v>
      </c>
      <c r="C157" s="160">
        <v>632</v>
      </c>
      <c r="F157">
        <v>27.2</v>
      </c>
      <c r="G157" s="159">
        <v>50.549450549450547</v>
      </c>
      <c r="H157" s="158">
        <v>5.7480000000000002</v>
      </c>
      <c r="I157" t="s">
        <v>129</v>
      </c>
      <c r="J157" t="s">
        <v>300</v>
      </c>
      <c r="K157" t="s">
        <v>1076</v>
      </c>
      <c r="L157" s="155" t="s">
        <v>319</v>
      </c>
      <c r="P157" s="156">
        <v>41103.724305555559</v>
      </c>
      <c r="S157" s="155" t="s">
        <v>320</v>
      </c>
    </row>
    <row r="159" spans="1:19" x14ac:dyDescent="0.25">
      <c r="H159" s="16" t="s">
        <v>327</v>
      </c>
      <c r="I159" s="17"/>
      <c r="J159" s="17"/>
      <c r="K159" s="18"/>
      <c r="L159" s="17"/>
      <c r="M159" s="16" t="s">
        <v>328</v>
      </c>
    </row>
    <row r="248" spans="6:8" x14ac:dyDescent="0.25">
      <c r="F248" s="158">
        <v>12.3</v>
      </c>
      <c r="G248" s="159">
        <v>18.8</v>
      </c>
      <c r="H248" t="s">
        <v>559</v>
      </c>
    </row>
    <row r="249" spans="6:8" x14ac:dyDescent="0.25">
      <c r="F249" s="158">
        <v>30</v>
      </c>
      <c r="G249" s="159">
        <v>55.1</v>
      </c>
      <c r="H249" t="s">
        <v>559</v>
      </c>
    </row>
  </sheetData>
  <printOptions gridLines="1"/>
  <pageMargins left="0.31" right="0.24" top="1" bottom="1" header="0.5" footer="0.5"/>
  <pageSetup scale="82" orientation="landscape" r:id="rId1"/>
  <headerFooter alignWithMargins="0">
    <oddHeader>&amp;C632 - &amp;"Arial,Italic"Anaxipha&amp;"Arial,Regular" n.sp. G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5"/>
  <sheetViews>
    <sheetView topLeftCell="A57" zoomScaleNormal="100" zoomScaleSheetLayoutView="75" workbookViewId="0">
      <selection activeCell="A47" sqref="A47:IV47"/>
    </sheetView>
  </sheetViews>
  <sheetFormatPr defaultRowHeight="12.75" x14ac:dyDescent="0.2"/>
  <cols>
    <col min="1" max="1" width="6.140625" customWidth="1"/>
    <col min="2" max="2" width="6.42578125" customWidth="1"/>
    <col min="3" max="3" width="5.140625" customWidth="1"/>
    <col min="4" max="4" width="6" customWidth="1"/>
    <col min="5" max="5" width="2.140625" customWidth="1"/>
    <col min="6" max="6" width="5.140625" customWidth="1"/>
    <col min="7" max="7" width="6.85546875" customWidth="1"/>
    <col min="8" max="8" width="5.5703125" customWidth="1"/>
    <col min="9" max="9" width="5.7109375" customWidth="1"/>
    <col min="10" max="10" width="4.5703125" style="3" customWidth="1"/>
    <col min="11" max="11" width="4.85546875" customWidth="1"/>
    <col min="14" max="14" width="12.42578125" style="14" customWidth="1"/>
    <col min="15" max="15" width="4.28515625" customWidth="1"/>
    <col min="16" max="16" width="25.140625" customWidth="1"/>
    <col min="18" max="18" width="10.5703125" style="175" customWidth="1"/>
    <col min="21" max="21" width="6.140625" customWidth="1"/>
    <col min="38" max="38" width="3" customWidth="1"/>
    <col min="39" max="50" width="9.140625" hidden="1" customWidth="1"/>
  </cols>
  <sheetData>
    <row r="1" spans="1:21" ht="12.9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1301</v>
      </c>
      <c r="H1" s="1" t="s">
        <v>1300</v>
      </c>
      <c r="I1" s="1" t="s">
        <v>1299</v>
      </c>
      <c r="J1" s="184" t="s">
        <v>138</v>
      </c>
      <c r="K1" s="1" t="s">
        <v>6</v>
      </c>
      <c r="L1" s="1" t="s">
        <v>7</v>
      </c>
      <c r="M1" s="1" t="s">
        <v>8</v>
      </c>
      <c r="N1" s="13" t="s">
        <v>9</v>
      </c>
      <c r="O1" s="1" t="s">
        <v>10</v>
      </c>
      <c r="P1" s="1" t="s">
        <v>11</v>
      </c>
      <c r="Q1" s="1" t="s">
        <v>12</v>
      </c>
      <c r="R1" s="183" t="s">
        <v>13</v>
      </c>
      <c r="S1" s="1" t="s">
        <v>14</v>
      </c>
      <c r="T1" s="1" t="s">
        <v>15</v>
      </c>
      <c r="U1" s="5"/>
    </row>
    <row r="2" spans="1:21" ht="12.95" customHeight="1" x14ac:dyDescent="0.2">
      <c r="A2" s="2">
        <v>1964</v>
      </c>
      <c r="B2" s="2">
        <v>85</v>
      </c>
      <c r="C2" s="2">
        <v>613</v>
      </c>
      <c r="D2" s="2">
        <v>30</v>
      </c>
      <c r="E2" s="75" t="s">
        <v>16</v>
      </c>
      <c r="F2" s="2">
        <v>25.2</v>
      </c>
      <c r="G2" s="2">
        <v>68.2</v>
      </c>
      <c r="H2" s="2"/>
      <c r="I2" s="2">
        <f t="shared" ref="I2:I33" si="0">AVERAGE(G2:H2)</f>
        <v>68.2</v>
      </c>
      <c r="J2" s="148">
        <v>6</v>
      </c>
      <c r="K2" s="75" t="s">
        <v>550</v>
      </c>
      <c r="L2" s="75" t="s">
        <v>1298</v>
      </c>
      <c r="M2" s="75" t="s">
        <v>1297</v>
      </c>
      <c r="N2" s="76">
        <v>23546</v>
      </c>
      <c r="O2" s="2">
        <v>4</v>
      </c>
      <c r="P2" s="75" t="s">
        <v>1296</v>
      </c>
      <c r="Q2" s="75" t="s">
        <v>21</v>
      </c>
      <c r="R2" s="181">
        <v>23546</v>
      </c>
      <c r="S2" s="75" t="s">
        <v>1295</v>
      </c>
      <c r="T2" s="75" t="s">
        <v>26</v>
      </c>
      <c r="U2" s="152" t="s">
        <v>325</v>
      </c>
    </row>
    <row r="3" spans="1:21" ht="12.95" customHeight="1" x14ac:dyDescent="0.2">
      <c r="A3" s="2">
        <v>1964</v>
      </c>
      <c r="B3" s="2">
        <v>86</v>
      </c>
      <c r="C3" s="2">
        <v>613</v>
      </c>
      <c r="D3" s="2">
        <v>31</v>
      </c>
      <c r="E3" s="75" t="s">
        <v>16</v>
      </c>
      <c r="F3" s="2">
        <v>25.1</v>
      </c>
      <c r="G3" s="2">
        <v>70</v>
      </c>
      <c r="H3" s="2"/>
      <c r="I3" s="2">
        <f t="shared" si="0"/>
        <v>70</v>
      </c>
      <c r="J3" s="148">
        <v>6</v>
      </c>
      <c r="K3" s="75" t="s">
        <v>550</v>
      </c>
      <c r="L3" s="75" t="s">
        <v>1298</v>
      </c>
      <c r="M3" s="75" t="s">
        <v>1297</v>
      </c>
      <c r="N3" s="76">
        <v>23546</v>
      </c>
      <c r="O3" s="2">
        <v>4</v>
      </c>
      <c r="P3" s="75" t="s">
        <v>1296</v>
      </c>
      <c r="Q3" s="75" t="s">
        <v>21</v>
      </c>
      <c r="R3" s="181">
        <v>23546</v>
      </c>
      <c r="S3" s="75" t="s">
        <v>1295</v>
      </c>
      <c r="T3" s="75" t="s">
        <v>26</v>
      </c>
      <c r="U3" s="152" t="s">
        <v>325</v>
      </c>
    </row>
    <row r="4" spans="1:21" ht="12.95" customHeight="1" x14ac:dyDescent="0.2">
      <c r="A4" s="2">
        <v>1964</v>
      </c>
      <c r="B4" s="2">
        <v>193</v>
      </c>
      <c r="C4" s="2">
        <v>613</v>
      </c>
      <c r="D4" s="2">
        <v>36</v>
      </c>
      <c r="E4" s="75" t="s">
        <v>16</v>
      </c>
      <c r="F4" s="2">
        <v>25.5</v>
      </c>
      <c r="G4" s="2">
        <v>72.400000000000006</v>
      </c>
      <c r="H4" s="2"/>
      <c r="I4" s="2">
        <f t="shared" si="0"/>
        <v>72.400000000000006</v>
      </c>
      <c r="J4" s="148">
        <v>6.2</v>
      </c>
      <c r="K4" s="75" t="s">
        <v>550</v>
      </c>
      <c r="L4" s="75" t="s">
        <v>1262</v>
      </c>
      <c r="M4" s="75" t="s">
        <v>1261</v>
      </c>
      <c r="N4" s="76">
        <v>23554</v>
      </c>
      <c r="O4" s="2">
        <v>1</v>
      </c>
      <c r="P4" s="75" t="s">
        <v>1294</v>
      </c>
      <c r="Q4" s="75" t="s">
        <v>21</v>
      </c>
      <c r="R4" s="181">
        <v>23554</v>
      </c>
      <c r="S4" s="75" t="s">
        <v>541</v>
      </c>
      <c r="T4" s="75" t="s">
        <v>26</v>
      </c>
      <c r="U4" s="180" t="s">
        <v>325</v>
      </c>
    </row>
    <row r="5" spans="1:21" ht="12.95" customHeight="1" x14ac:dyDescent="0.2">
      <c r="A5" s="2">
        <v>1964</v>
      </c>
      <c r="B5" s="2">
        <v>8</v>
      </c>
      <c r="C5" s="2">
        <v>613</v>
      </c>
      <c r="D5" s="2">
        <v>20</v>
      </c>
      <c r="E5" s="75" t="s">
        <v>16</v>
      </c>
      <c r="F5" s="2">
        <v>21</v>
      </c>
      <c r="G5" s="2">
        <v>52</v>
      </c>
      <c r="H5" s="2"/>
      <c r="I5" s="2">
        <f t="shared" si="0"/>
        <v>52</v>
      </c>
      <c r="J5" s="148">
        <v>4.5999999999999996</v>
      </c>
      <c r="K5" s="75" t="s">
        <v>550</v>
      </c>
      <c r="L5" s="75" t="s">
        <v>553</v>
      </c>
      <c r="M5" s="75" t="s">
        <v>1293</v>
      </c>
      <c r="N5" s="76">
        <v>23517</v>
      </c>
      <c r="O5" s="2">
        <v>0</v>
      </c>
      <c r="P5" s="75" t="s">
        <v>1292</v>
      </c>
      <c r="Q5" s="75" t="s">
        <v>21</v>
      </c>
      <c r="R5" s="181">
        <v>23517</v>
      </c>
      <c r="S5" s="75" t="s">
        <v>1291</v>
      </c>
      <c r="T5" s="75" t="s">
        <v>26</v>
      </c>
      <c r="U5" s="180" t="s">
        <v>325</v>
      </c>
    </row>
    <row r="6" spans="1:21" ht="12.95" customHeight="1" x14ac:dyDescent="0.2">
      <c r="A6" s="2">
        <v>1968</v>
      </c>
      <c r="B6" s="2">
        <v>8</v>
      </c>
      <c r="C6" s="2">
        <v>613</v>
      </c>
      <c r="D6" s="2">
        <v>62</v>
      </c>
      <c r="E6" s="75" t="s">
        <v>16</v>
      </c>
      <c r="F6" s="2">
        <v>24.2</v>
      </c>
      <c r="G6" s="2">
        <v>65</v>
      </c>
      <c r="H6" s="2"/>
      <c r="I6" s="2">
        <f t="shared" si="0"/>
        <v>65</v>
      </c>
      <c r="J6" s="148">
        <v>5.7</v>
      </c>
      <c r="K6" s="75" t="s">
        <v>550</v>
      </c>
      <c r="L6" s="75" t="s">
        <v>1287</v>
      </c>
      <c r="M6" s="75" t="s">
        <v>1290</v>
      </c>
      <c r="N6" s="76">
        <v>24966</v>
      </c>
      <c r="O6" s="2">
        <v>0</v>
      </c>
      <c r="P6" s="75" t="s">
        <v>1289</v>
      </c>
      <c r="Q6" s="75" t="s">
        <v>21</v>
      </c>
      <c r="R6" s="181">
        <v>25027</v>
      </c>
      <c r="S6" s="75" t="s">
        <v>1288</v>
      </c>
      <c r="T6" s="75" t="s">
        <v>26</v>
      </c>
      <c r="U6" s="180" t="s">
        <v>325</v>
      </c>
    </row>
    <row r="7" spans="1:21" ht="12.95" customHeight="1" x14ac:dyDescent="0.2">
      <c r="A7" s="2">
        <v>1968</v>
      </c>
      <c r="B7" s="2">
        <v>11</v>
      </c>
      <c r="C7" s="2">
        <v>613</v>
      </c>
      <c r="D7" s="2">
        <v>63</v>
      </c>
      <c r="E7" s="75" t="s">
        <v>16</v>
      </c>
      <c r="F7" s="2">
        <v>22.5</v>
      </c>
      <c r="G7" s="2">
        <v>60.5</v>
      </c>
      <c r="H7" s="2"/>
      <c r="I7" s="2">
        <f t="shared" si="0"/>
        <v>60.5</v>
      </c>
      <c r="J7" s="148">
        <v>5.0999999999999996</v>
      </c>
      <c r="K7" s="75" t="s">
        <v>550</v>
      </c>
      <c r="L7" s="75" t="s">
        <v>1287</v>
      </c>
      <c r="M7" s="75" t="s">
        <v>1286</v>
      </c>
      <c r="N7" s="76">
        <v>24961</v>
      </c>
      <c r="O7" s="2">
        <v>0</v>
      </c>
      <c r="P7" s="75" t="s">
        <v>1285</v>
      </c>
      <c r="Q7" s="75" t="s">
        <v>21</v>
      </c>
      <c r="R7" s="181">
        <v>24961</v>
      </c>
      <c r="S7" s="75" t="s">
        <v>1284</v>
      </c>
      <c r="T7" s="75" t="s">
        <v>26</v>
      </c>
      <c r="U7" s="180" t="s">
        <v>325</v>
      </c>
    </row>
    <row r="8" spans="1:21" ht="12.95" customHeight="1" x14ac:dyDescent="0.2">
      <c r="A8" s="2">
        <v>1964</v>
      </c>
      <c r="B8" s="2">
        <v>68</v>
      </c>
      <c r="C8" s="2">
        <v>613</v>
      </c>
      <c r="D8" s="2">
        <v>29</v>
      </c>
      <c r="E8" s="75" t="s">
        <v>16</v>
      </c>
      <c r="F8" s="2">
        <v>24.3</v>
      </c>
      <c r="G8" s="2">
        <v>67.8</v>
      </c>
      <c r="H8" s="2"/>
      <c r="I8" s="2">
        <f t="shared" si="0"/>
        <v>67.8</v>
      </c>
      <c r="J8" s="148">
        <v>5.6</v>
      </c>
      <c r="K8" s="75" t="s">
        <v>550</v>
      </c>
      <c r="L8" s="75" t="s">
        <v>1283</v>
      </c>
      <c r="M8" s="75" t="s">
        <v>1282</v>
      </c>
      <c r="N8" s="76">
        <v>23533</v>
      </c>
      <c r="O8" s="2">
        <v>2</v>
      </c>
      <c r="P8" s="75" t="s">
        <v>1054</v>
      </c>
      <c r="Q8" s="75" t="s">
        <v>21</v>
      </c>
      <c r="R8" s="181">
        <v>23538</v>
      </c>
      <c r="S8" s="75" t="s">
        <v>334</v>
      </c>
      <c r="T8" s="75" t="s">
        <v>1281</v>
      </c>
      <c r="U8" s="74" t="s">
        <v>135</v>
      </c>
    </row>
    <row r="9" spans="1:21" ht="12.95" customHeight="1" x14ac:dyDescent="0.2">
      <c r="A9" s="2">
        <v>1961</v>
      </c>
      <c r="B9" s="2">
        <v>1115</v>
      </c>
      <c r="C9" s="2">
        <v>613</v>
      </c>
      <c r="D9" s="2">
        <v>6</v>
      </c>
      <c r="E9" s="75" t="s">
        <v>27</v>
      </c>
      <c r="F9" s="2">
        <v>30.3</v>
      </c>
      <c r="G9" s="2">
        <v>83</v>
      </c>
      <c r="H9" s="2"/>
      <c r="I9" s="2">
        <f t="shared" si="0"/>
        <v>83</v>
      </c>
      <c r="J9" s="148">
        <v>6.6</v>
      </c>
      <c r="K9" s="75" t="s">
        <v>550</v>
      </c>
      <c r="L9" s="75" t="s">
        <v>557</v>
      </c>
      <c r="M9" s="75" t="s">
        <v>1034</v>
      </c>
      <c r="N9" s="76">
        <v>22538</v>
      </c>
      <c r="O9" s="2">
        <v>3</v>
      </c>
      <c r="P9" s="75" t="s">
        <v>1277</v>
      </c>
      <c r="Q9" s="75" t="s">
        <v>1276</v>
      </c>
      <c r="R9" s="181">
        <v>22544</v>
      </c>
      <c r="S9" s="75" t="s">
        <v>992</v>
      </c>
      <c r="T9" s="75" t="s">
        <v>1275</v>
      </c>
      <c r="U9" s="74" t="s">
        <v>135</v>
      </c>
    </row>
    <row r="10" spans="1:21" ht="12.95" customHeight="1" x14ac:dyDescent="0.2">
      <c r="A10" s="2">
        <v>1961</v>
      </c>
      <c r="B10" s="2">
        <v>1133</v>
      </c>
      <c r="C10" s="2">
        <v>613</v>
      </c>
      <c r="D10" s="2">
        <v>6</v>
      </c>
      <c r="E10" s="75" t="s">
        <v>30</v>
      </c>
      <c r="F10" s="2">
        <v>17.5</v>
      </c>
      <c r="G10" s="2">
        <v>44.8</v>
      </c>
      <c r="H10" s="2"/>
      <c r="I10" s="2">
        <f t="shared" si="0"/>
        <v>44.8</v>
      </c>
      <c r="J10" s="148">
        <v>4.8</v>
      </c>
      <c r="K10" s="75" t="s">
        <v>550</v>
      </c>
      <c r="L10" s="75" t="s">
        <v>557</v>
      </c>
      <c r="M10" s="75" t="s">
        <v>1034</v>
      </c>
      <c r="N10" s="76">
        <v>22538</v>
      </c>
      <c r="O10" s="2">
        <v>3</v>
      </c>
      <c r="P10" s="75" t="s">
        <v>1277</v>
      </c>
      <c r="Q10" s="75" t="s">
        <v>1276</v>
      </c>
      <c r="R10" s="181">
        <v>22545</v>
      </c>
      <c r="S10" s="75" t="s">
        <v>992</v>
      </c>
      <c r="T10" s="75" t="s">
        <v>1278</v>
      </c>
      <c r="U10" s="74" t="s">
        <v>135</v>
      </c>
    </row>
    <row r="11" spans="1:21" ht="12.95" customHeight="1" x14ac:dyDescent="0.2">
      <c r="A11" s="2">
        <v>1961</v>
      </c>
      <c r="B11" s="2">
        <v>1153</v>
      </c>
      <c r="C11" s="2">
        <v>613</v>
      </c>
      <c r="D11" s="2">
        <v>6</v>
      </c>
      <c r="E11" s="75" t="s">
        <v>543</v>
      </c>
      <c r="F11" s="2">
        <v>20</v>
      </c>
      <c r="G11" s="2">
        <v>49.2</v>
      </c>
      <c r="H11" s="2"/>
      <c r="I11" s="2">
        <f t="shared" si="0"/>
        <v>49.2</v>
      </c>
      <c r="J11" s="148">
        <v>5</v>
      </c>
      <c r="K11" s="75" t="s">
        <v>550</v>
      </c>
      <c r="L11" s="75" t="s">
        <v>557</v>
      </c>
      <c r="M11" s="75" t="s">
        <v>1034</v>
      </c>
      <c r="N11" s="76">
        <v>22538</v>
      </c>
      <c r="O11" s="2">
        <v>3</v>
      </c>
      <c r="P11" s="75" t="s">
        <v>1277</v>
      </c>
      <c r="Q11" s="75" t="s">
        <v>1276</v>
      </c>
      <c r="R11" s="181">
        <v>22551</v>
      </c>
      <c r="S11" s="75" t="s">
        <v>992</v>
      </c>
      <c r="T11" s="75" t="s">
        <v>1280</v>
      </c>
      <c r="U11" s="74" t="s">
        <v>135</v>
      </c>
    </row>
    <row r="12" spans="1:21" ht="12.95" customHeight="1" x14ac:dyDescent="0.2">
      <c r="A12" s="2">
        <v>1961</v>
      </c>
      <c r="B12" s="2">
        <v>1191</v>
      </c>
      <c r="C12" s="2">
        <v>613</v>
      </c>
      <c r="D12" s="2">
        <v>6</v>
      </c>
      <c r="E12" s="75" t="s">
        <v>1279</v>
      </c>
      <c r="F12" s="2">
        <v>32.6</v>
      </c>
      <c r="G12" s="2">
        <v>91</v>
      </c>
      <c r="H12" s="2"/>
      <c r="I12" s="2">
        <f t="shared" si="0"/>
        <v>91</v>
      </c>
      <c r="J12" s="148">
        <v>6.6</v>
      </c>
      <c r="K12" s="75" t="s">
        <v>550</v>
      </c>
      <c r="L12" s="75" t="s">
        <v>557</v>
      </c>
      <c r="M12" s="75" t="s">
        <v>1034</v>
      </c>
      <c r="N12" s="76">
        <v>22538</v>
      </c>
      <c r="O12" s="2">
        <v>3</v>
      </c>
      <c r="P12" s="75" t="s">
        <v>1277</v>
      </c>
      <c r="Q12" s="75" t="s">
        <v>1276</v>
      </c>
      <c r="R12" s="181">
        <v>22557</v>
      </c>
      <c r="S12" s="75" t="s">
        <v>992</v>
      </c>
      <c r="T12" s="75" t="s">
        <v>1278</v>
      </c>
      <c r="U12" s="74" t="s">
        <v>135</v>
      </c>
    </row>
    <row r="13" spans="1:21" ht="12.95" customHeight="1" x14ac:dyDescent="0.2">
      <c r="A13" s="2">
        <v>1961</v>
      </c>
      <c r="B13" s="2">
        <v>1116</v>
      </c>
      <c r="C13" s="2">
        <v>613</v>
      </c>
      <c r="D13" s="2">
        <v>7</v>
      </c>
      <c r="E13" s="75" t="s">
        <v>16</v>
      </c>
      <c r="F13" s="2">
        <v>30.3</v>
      </c>
      <c r="G13" s="2">
        <v>83</v>
      </c>
      <c r="H13" s="2">
        <v>82.7</v>
      </c>
      <c r="I13" s="2">
        <f t="shared" si="0"/>
        <v>82.85</v>
      </c>
      <c r="J13" s="148">
        <v>6.8</v>
      </c>
      <c r="K13" s="75" t="s">
        <v>550</v>
      </c>
      <c r="L13" s="75" t="s">
        <v>557</v>
      </c>
      <c r="M13" s="75" t="s">
        <v>1034</v>
      </c>
      <c r="N13" s="76">
        <v>22538</v>
      </c>
      <c r="O13" s="2">
        <v>3</v>
      </c>
      <c r="P13" s="75" t="s">
        <v>1277</v>
      </c>
      <c r="Q13" s="75" t="s">
        <v>1276</v>
      </c>
      <c r="R13" s="181">
        <v>22544</v>
      </c>
      <c r="S13" s="75" t="s">
        <v>992</v>
      </c>
      <c r="T13" s="75" t="s">
        <v>1275</v>
      </c>
      <c r="U13" s="74" t="s">
        <v>135</v>
      </c>
    </row>
    <row r="14" spans="1:21" ht="12.95" customHeight="1" x14ac:dyDescent="0.2">
      <c r="A14" s="2">
        <v>1964</v>
      </c>
      <c r="B14" s="2">
        <v>532</v>
      </c>
      <c r="C14" s="2">
        <v>613</v>
      </c>
      <c r="D14" s="2">
        <v>37</v>
      </c>
      <c r="E14" s="75" t="s">
        <v>16</v>
      </c>
      <c r="F14" s="2">
        <v>24.5</v>
      </c>
      <c r="G14" s="2">
        <v>62.7</v>
      </c>
      <c r="H14" s="2"/>
      <c r="I14" s="2">
        <f t="shared" si="0"/>
        <v>62.7</v>
      </c>
      <c r="J14" s="148">
        <v>6.1</v>
      </c>
      <c r="K14" s="75" t="s">
        <v>550</v>
      </c>
      <c r="L14" s="75" t="s">
        <v>557</v>
      </c>
      <c r="M14" s="75" t="s">
        <v>1270</v>
      </c>
      <c r="N14" s="76">
        <v>23586</v>
      </c>
      <c r="O14" s="2">
        <v>2</v>
      </c>
      <c r="P14" s="75" t="s">
        <v>1274</v>
      </c>
      <c r="Q14" s="75" t="s">
        <v>554</v>
      </c>
      <c r="R14" s="181">
        <v>23599</v>
      </c>
      <c r="S14" s="75" t="s">
        <v>537</v>
      </c>
      <c r="T14" s="75" t="s">
        <v>26</v>
      </c>
      <c r="U14" s="74" t="s">
        <v>135</v>
      </c>
    </row>
    <row r="15" spans="1:21" ht="12.95" customHeight="1" x14ac:dyDescent="0.2">
      <c r="A15" s="2">
        <v>1964</v>
      </c>
      <c r="B15" s="2">
        <v>533</v>
      </c>
      <c r="C15" s="2">
        <v>613</v>
      </c>
      <c r="D15" s="2">
        <v>38</v>
      </c>
      <c r="E15" s="75" t="s">
        <v>27</v>
      </c>
      <c r="F15" s="2">
        <v>24.4</v>
      </c>
      <c r="G15" s="2">
        <v>64.099999999999994</v>
      </c>
      <c r="H15" s="2"/>
      <c r="I15" s="2">
        <f t="shared" si="0"/>
        <v>64.099999999999994</v>
      </c>
      <c r="J15" s="148">
        <v>6.2</v>
      </c>
      <c r="K15" s="75" t="s">
        <v>550</v>
      </c>
      <c r="L15" s="75" t="s">
        <v>557</v>
      </c>
      <c r="M15" s="75" t="s">
        <v>1270</v>
      </c>
      <c r="N15" s="76">
        <v>23586</v>
      </c>
      <c r="O15" s="2">
        <v>2</v>
      </c>
      <c r="P15" s="75" t="s">
        <v>1274</v>
      </c>
      <c r="Q15" s="75" t="s">
        <v>554</v>
      </c>
      <c r="R15" s="181">
        <v>23599</v>
      </c>
      <c r="S15" s="75" t="s">
        <v>537</v>
      </c>
      <c r="T15" s="75" t="s">
        <v>26</v>
      </c>
      <c r="U15" s="74" t="s">
        <v>135</v>
      </c>
    </row>
    <row r="16" spans="1:21" ht="12.95" customHeight="1" x14ac:dyDescent="0.2">
      <c r="A16" s="2">
        <v>1964</v>
      </c>
      <c r="B16" s="2">
        <v>607</v>
      </c>
      <c r="C16" s="2">
        <v>613</v>
      </c>
      <c r="D16" s="2">
        <v>38</v>
      </c>
      <c r="E16" s="75" t="s">
        <v>30</v>
      </c>
      <c r="F16" s="2">
        <v>19</v>
      </c>
      <c r="G16" s="2">
        <v>46.8</v>
      </c>
      <c r="H16" s="2"/>
      <c r="I16" s="2">
        <f t="shared" si="0"/>
        <v>46.8</v>
      </c>
      <c r="J16" s="148">
        <v>5</v>
      </c>
      <c r="K16" s="75" t="s">
        <v>550</v>
      </c>
      <c r="L16" s="75" t="s">
        <v>557</v>
      </c>
      <c r="M16" s="75" t="s">
        <v>1270</v>
      </c>
      <c r="N16" s="76">
        <v>23586</v>
      </c>
      <c r="O16" s="2">
        <v>2</v>
      </c>
      <c r="P16" s="75" t="s">
        <v>1274</v>
      </c>
      <c r="Q16" s="75" t="s">
        <v>554</v>
      </c>
      <c r="R16" s="181">
        <v>23602</v>
      </c>
      <c r="S16" s="75" t="s">
        <v>537</v>
      </c>
      <c r="T16" s="75" t="s">
        <v>26</v>
      </c>
      <c r="U16" s="74" t="s">
        <v>135</v>
      </c>
    </row>
    <row r="17" spans="1:21" ht="12.95" customHeight="1" x14ac:dyDescent="0.2">
      <c r="A17" s="2">
        <v>1964</v>
      </c>
      <c r="B17" s="2">
        <v>534</v>
      </c>
      <c r="C17" s="2">
        <v>613</v>
      </c>
      <c r="D17" s="2">
        <v>39</v>
      </c>
      <c r="E17" s="75" t="s">
        <v>27</v>
      </c>
      <c r="F17" s="2">
        <v>24.5</v>
      </c>
      <c r="G17" s="2">
        <v>63.3</v>
      </c>
      <c r="H17" s="2"/>
      <c r="I17" s="2">
        <f t="shared" si="0"/>
        <v>63.3</v>
      </c>
      <c r="J17" s="148">
        <v>6</v>
      </c>
      <c r="K17" s="75" t="s">
        <v>550</v>
      </c>
      <c r="L17" s="75" t="s">
        <v>557</v>
      </c>
      <c r="M17" s="75" t="s">
        <v>1270</v>
      </c>
      <c r="N17" s="76">
        <v>23586</v>
      </c>
      <c r="O17" s="2">
        <v>2</v>
      </c>
      <c r="P17" s="75" t="s">
        <v>1274</v>
      </c>
      <c r="Q17" s="75" t="s">
        <v>554</v>
      </c>
      <c r="R17" s="181">
        <v>23599</v>
      </c>
      <c r="S17" s="75" t="s">
        <v>537</v>
      </c>
      <c r="T17" s="75" t="s">
        <v>26</v>
      </c>
      <c r="U17" s="74" t="s">
        <v>135</v>
      </c>
    </row>
    <row r="18" spans="1:21" ht="12.95" customHeight="1" x14ac:dyDescent="0.2">
      <c r="A18" s="2">
        <v>1964</v>
      </c>
      <c r="B18" s="2">
        <v>608</v>
      </c>
      <c r="C18" s="2">
        <v>613</v>
      </c>
      <c r="D18" s="2">
        <v>39</v>
      </c>
      <c r="E18" s="75" t="s">
        <v>30</v>
      </c>
      <c r="F18" s="2">
        <v>19.3</v>
      </c>
      <c r="G18" s="2">
        <v>49.2</v>
      </c>
      <c r="H18" s="2"/>
      <c r="I18" s="2">
        <f t="shared" si="0"/>
        <v>49.2</v>
      </c>
      <c r="J18" s="148">
        <v>5.0999999999999996</v>
      </c>
      <c r="K18" s="75" t="s">
        <v>550</v>
      </c>
      <c r="L18" s="75" t="s">
        <v>557</v>
      </c>
      <c r="M18" s="75" t="s">
        <v>1270</v>
      </c>
      <c r="N18" s="76">
        <v>23586</v>
      </c>
      <c r="O18" s="2">
        <v>2</v>
      </c>
      <c r="P18" s="75" t="s">
        <v>1274</v>
      </c>
      <c r="Q18" s="75" t="s">
        <v>554</v>
      </c>
      <c r="R18" s="181">
        <v>23602</v>
      </c>
      <c r="S18" s="75" t="s">
        <v>540</v>
      </c>
      <c r="T18" s="75" t="s">
        <v>26</v>
      </c>
      <c r="U18" s="74" t="s">
        <v>135</v>
      </c>
    </row>
    <row r="19" spans="1:21" ht="12.95" customHeight="1" x14ac:dyDescent="0.2">
      <c r="A19" s="2">
        <v>1964</v>
      </c>
      <c r="B19" s="2">
        <v>571</v>
      </c>
      <c r="C19" s="2">
        <v>613</v>
      </c>
      <c r="D19" s="2">
        <v>40</v>
      </c>
      <c r="E19" s="75" t="s">
        <v>27</v>
      </c>
      <c r="F19" s="2">
        <v>29.7</v>
      </c>
      <c r="G19" s="2">
        <v>80.7</v>
      </c>
      <c r="H19" s="2"/>
      <c r="I19" s="2">
        <f t="shared" si="0"/>
        <v>80.7</v>
      </c>
      <c r="J19" s="148">
        <v>6.7</v>
      </c>
      <c r="K19" s="75" t="s">
        <v>550</v>
      </c>
      <c r="L19" s="75" t="s">
        <v>557</v>
      </c>
      <c r="M19" s="75" t="s">
        <v>1270</v>
      </c>
      <c r="N19" s="76">
        <v>23586</v>
      </c>
      <c r="O19" s="2">
        <v>2</v>
      </c>
      <c r="P19" s="75" t="s">
        <v>1274</v>
      </c>
      <c r="Q19" s="75" t="s">
        <v>554</v>
      </c>
      <c r="R19" s="181">
        <v>23601</v>
      </c>
      <c r="S19" s="75" t="s">
        <v>540</v>
      </c>
      <c r="T19" s="75" t="s">
        <v>26</v>
      </c>
      <c r="U19" s="74" t="s">
        <v>135</v>
      </c>
    </row>
    <row r="20" spans="1:21" ht="12.95" customHeight="1" x14ac:dyDescent="0.2">
      <c r="A20" s="2">
        <v>1964</v>
      </c>
      <c r="B20" s="2">
        <v>606</v>
      </c>
      <c r="C20" s="2">
        <v>613</v>
      </c>
      <c r="D20" s="2">
        <v>40</v>
      </c>
      <c r="E20" s="75" t="s">
        <v>30</v>
      </c>
      <c r="F20" s="2">
        <v>19.899999999999999</v>
      </c>
      <c r="G20" s="2">
        <v>51.1</v>
      </c>
      <c r="H20" s="2"/>
      <c r="I20" s="2">
        <f t="shared" si="0"/>
        <v>51.1</v>
      </c>
      <c r="J20" s="148">
        <v>5.3</v>
      </c>
      <c r="K20" s="75" t="s">
        <v>550</v>
      </c>
      <c r="L20" s="75" t="s">
        <v>557</v>
      </c>
      <c r="M20" s="75" t="s">
        <v>1270</v>
      </c>
      <c r="N20" s="76">
        <v>23586</v>
      </c>
      <c r="O20" s="2">
        <v>2</v>
      </c>
      <c r="P20" s="75" t="s">
        <v>1274</v>
      </c>
      <c r="Q20" s="75" t="s">
        <v>554</v>
      </c>
      <c r="R20" s="181">
        <v>23602</v>
      </c>
      <c r="S20" s="75" t="s">
        <v>540</v>
      </c>
      <c r="T20" s="75" t="s">
        <v>26</v>
      </c>
      <c r="U20" s="74" t="s">
        <v>135</v>
      </c>
    </row>
    <row r="21" spans="1:21" ht="12.95" customHeight="1" x14ac:dyDescent="0.2">
      <c r="A21" s="2">
        <v>1964</v>
      </c>
      <c r="B21" s="2">
        <v>572</v>
      </c>
      <c r="C21" s="2">
        <v>613</v>
      </c>
      <c r="D21" s="2">
        <v>41</v>
      </c>
      <c r="E21" s="75" t="s">
        <v>16</v>
      </c>
      <c r="F21" s="2">
        <v>25</v>
      </c>
      <c r="G21" s="2">
        <v>66.2</v>
      </c>
      <c r="H21" s="2"/>
      <c r="I21" s="2">
        <f t="shared" si="0"/>
        <v>66.2</v>
      </c>
      <c r="J21" s="148">
        <v>6.3</v>
      </c>
      <c r="K21" s="75" t="s">
        <v>550</v>
      </c>
      <c r="L21" s="75" t="s">
        <v>557</v>
      </c>
      <c r="M21" s="75" t="s">
        <v>1270</v>
      </c>
      <c r="N21" s="76">
        <v>23586</v>
      </c>
      <c r="O21" s="2">
        <v>2</v>
      </c>
      <c r="P21" s="75" t="s">
        <v>1274</v>
      </c>
      <c r="Q21" s="75" t="s">
        <v>554</v>
      </c>
      <c r="R21" s="181">
        <v>23601</v>
      </c>
      <c r="S21" s="75" t="s">
        <v>537</v>
      </c>
      <c r="T21" s="75" t="s">
        <v>26</v>
      </c>
      <c r="U21" s="74" t="s">
        <v>135</v>
      </c>
    </row>
    <row r="22" spans="1:21" ht="12.95" customHeight="1" x14ac:dyDescent="0.2">
      <c r="A22" s="2">
        <v>1964</v>
      </c>
      <c r="B22" s="2">
        <v>480</v>
      </c>
      <c r="C22" s="2">
        <v>613</v>
      </c>
      <c r="D22" s="2">
        <v>42</v>
      </c>
      <c r="E22" s="75" t="s">
        <v>16</v>
      </c>
      <c r="F22" s="2">
        <v>24.4</v>
      </c>
      <c r="G22" s="2">
        <v>65</v>
      </c>
      <c r="H22" s="2"/>
      <c r="I22" s="2">
        <f t="shared" si="0"/>
        <v>65</v>
      </c>
      <c r="J22" s="148">
        <v>6.2</v>
      </c>
      <c r="K22" s="75" t="s">
        <v>550</v>
      </c>
      <c r="L22" s="75" t="s">
        <v>557</v>
      </c>
      <c r="M22" s="75" t="s">
        <v>1270</v>
      </c>
      <c r="N22" s="76">
        <v>23586</v>
      </c>
      <c r="O22" s="2">
        <v>2</v>
      </c>
      <c r="P22" s="75" t="s">
        <v>1274</v>
      </c>
      <c r="Q22" s="75" t="s">
        <v>554</v>
      </c>
      <c r="R22" s="181">
        <v>23590</v>
      </c>
      <c r="S22" s="75" t="s">
        <v>537</v>
      </c>
      <c r="T22" s="75" t="s">
        <v>536</v>
      </c>
      <c r="U22" s="74" t="s">
        <v>135</v>
      </c>
    </row>
    <row r="23" spans="1:21" ht="12.95" customHeight="1" x14ac:dyDescent="0.2">
      <c r="A23" s="2">
        <v>1964</v>
      </c>
      <c r="B23" s="2">
        <v>481</v>
      </c>
      <c r="C23" s="2">
        <v>613</v>
      </c>
      <c r="D23" s="2">
        <v>43</v>
      </c>
      <c r="E23" s="75" t="s">
        <v>16</v>
      </c>
      <c r="F23" s="2">
        <v>24.5</v>
      </c>
      <c r="G23" s="2">
        <v>66.7</v>
      </c>
      <c r="H23" s="2"/>
      <c r="I23" s="2">
        <f t="shared" si="0"/>
        <v>66.7</v>
      </c>
      <c r="J23" s="148">
        <v>6.2</v>
      </c>
      <c r="K23" s="75" t="s">
        <v>550</v>
      </c>
      <c r="L23" s="75" t="s">
        <v>557</v>
      </c>
      <c r="M23" s="75" t="s">
        <v>1270</v>
      </c>
      <c r="N23" s="76">
        <v>23586</v>
      </c>
      <c r="O23" s="2">
        <v>2</v>
      </c>
      <c r="P23" s="75" t="s">
        <v>1272</v>
      </c>
      <c r="Q23" s="75" t="s">
        <v>554</v>
      </c>
      <c r="R23" s="181">
        <v>23590</v>
      </c>
      <c r="S23" s="75" t="s">
        <v>537</v>
      </c>
      <c r="T23" s="75" t="s">
        <v>26</v>
      </c>
      <c r="U23" s="74" t="s">
        <v>135</v>
      </c>
    </row>
    <row r="24" spans="1:21" ht="12.95" customHeight="1" x14ac:dyDescent="0.2">
      <c r="A24" s="2">
        <v>1964</v>
      </c>
      <c r="B24" s="2">
        <v>462</v>
      </c>
      <c r="C24" s="2">
        <v>613</v>
      </c>
      <c r="D24" s="2">
        <v>44</v>
      </c>
      <c r="E24" s="75" t="s">
        <v>16</v>
      </c>
      <c r="F24" s="2">
        <v>24.2</v>
      </c>
      <c r="G24" s="2">
        <v>65.3</v>
      </c>
      <c r="H24" s="2"/>
      <c r="I24" s="2">
        <f t="shared" si="0"/>
        <v>65.3</v>
      </c>
      <c r="J24" s="148">
        <v>6.3</v>
      </c>
      <c r="K24" s="75" t="s">
        <v>550</v>
      </c>
      <c r="L24" s="75" t="s">
        <v>557</v>
      </c>
      <c r="M24" s="75" t="s">
        <v>1273</v>
      </c>
      <c r="N24" s="76">
        <v>23586</v>
      </c>
      <c r="O24" s="2">
        <v>2</v>
      </c>
      <c r="P24" s="75" t="s">
        <v>1272</v>
      </c>
      <c r="Q24" s="75" t="s">
        <v>554</v>
      </c>
      <c r="R24" s="181">
        <v>23587</v>
      </c>
      <c r="S24" s="75" t="s">
        <v>537</v>
      </c>
      <c r="T24" s="75" t="s">
        <v>26</v>
      </c>
      <c r="U24" s="74" t="s">
        <v>135</v>
      </c>
    </row>
    <row r="25" spans="1:21" ht="12.95" customHeight="1" x14ac:dyDescent="0.2">
      <c r="A25" s="2">
        <v>1964</v>
      </c>
      <c r="B25" s="2">
        <v>535</v>
      </c>
      <c r="C25" s="2">
        <v>613</v>
      </c>
      <c r="D25" s="2">
        <v>45</v>
      </c>
      <c r="E25" s="75" t="s">
        <v>27</v>
      </c>
      <c r="F25" s="2">
        <v>24.5</v>
      </c>
      <c r="G25" s="2">
        <v>66.5</v>
      </c>
      <c r="H25" s="2"/>
      <c r="I25" s="2">
        <f t="shared" si="0"/>
        <v>66.5</v>
      </c>
      <c r="J25" s="148">
        <v>6</v>
      </c>
      <c r="K25" s="75" t="s">
        <v>550</v>
      </c>
      <c r="L25" s="75" t="s">
        <v>557</v>
      </c>
      <c r="M25" s="75" t="s">
        <v>1270</v>
      </c>
      <c r="N25" s="76">
        <v>23586</v>
      </c>
      <c r="O25" s="2">
        <v>2</v>
      </c>
      <c r="P25" s="75" t="s">
        <v>1272</v>
      </c>
      <c r="Q25" s="75" t="s">
        <v>554</v>
      </c>
      <c r="R25" s="181">
        <v>23599</v>
      </c>
      <c r="S25" s="75" t="s">
        <v>537</v>
      </c>
      <c r="T25" s="75" t="s">
        <v>26</v>
      </c>
      <c r="U25" s="74" t="s">
        <v>135</v>
      </c>
    </row>
    <row r="26" spans="1:21" ht="12.95" customHeight="1" x14ac:dyDescent="0.2">
      <c r="A26" s="2">
        <v>1964</v>
      </c>
      <c r="B26" s="2">
        <v>611</v>
      </c>
      <c r="C26" s="2">
        <v>613</v>
      </c>
      <c r="D26" s="2">
        <v>45</v>
      </c>
      <c r="E26" s="75" t="s">
        <v>30</v>
      </c>
      <c r="F26" s="2">
        <v>20.3</v>
      </c>
      <c r="G26" s="2">
        <v>49.1</v>
      </c>
      <c r="H26" s="2"/>
      <c r="I26" s="2">
        <f t="shared" si="0"/>
        <v>49.1</v>
      </c>
      <c r="J26" s="148">
        <v>5.0999999999999996</v>
      </c>
      <c r="K26" s="75" t="s">
        <v>550</v>
      </c>
      <c r="L26" s="75" t="s">
        <v>557</v>
      </c>
      <c r="M26" s="75" t="s">
        <v>1270</v>
      </c>
      <c r="N26" s="76">
        <v>23586</v>
      </c>
      <c r="O26" s="2">
        <v>2</v>
      </c>
      <c r="P26" s="75" t="s">
        <v>1272</v>
      </c>
      <c r="Q26" s="75" t="s">
        <v>554</v>
      </c>
      <c r="R26" s="181">
        <v>23602</v>
      </c>
      <c r="S26" s="75" t="s">
        <v>540</v>
      </c>
      <c r="T26" s="75" t="s">
        <v>26</v>
      </c>
      <c r="U26" s="74" t="s">
        <v>135</v>
      </c>
    </row>
    <row r="27" spans="1:21" ht="12.95" customHeight="1" x14ac:dyDescent="0.2">
      <c r="A27" s="2">
        <v>1964</v>
      </c>
      <c r="B27" s="2">
        <v>605</v>
      </c>
      <c r="C27" s="2">
        <v>613</v>
      </c>
      <c r="D27" s="2">
        <v>45</v>
      </c>
      <c r="E27" s="75" t="s">
        <v>543</v>
      </c>
      <c r="F27" s="2">
        <v>29.6</v>
      </c>
      <c r="G27" s="2">
        <v>80.400000000000006</v>
      </c>
      <c r="H27" s="2"/>
      <c r="I27" s="2">
        <f t="shared" si="0"/>
        <v>80.400000000000006</v>
      </c>
      <c r="J27" s="148">
        <v>6.1</v>
      </c>
      <c r="K27" s="75" t="s">
        <v>550</v>
      </c>
      <c r="L27" s="75" t="s">
        <v>557</v>
      </c>
      <c r="M27" s="75" t="s">
        <v>1270</v>
      </c>
      <c r="N27" s="76">
        <v>23586</v>
      </c>
      <c r="O27" s="2">
        <v>2</v>
      </c>
      <c r="P27" s="75" t="s">
        <v>1272</v>
      </c>
      <c r="Q27" s="75" t="s">
        <v>554</v>
      </c>
      <c r="R27" s="181">
        <v>23602</v>
      </c>
      <c r="S27" s="75" t="s">
        <v>540</v>
      </c>
      <c r="T27" s="75" t="s">
        <v>26</v>
      </c>
      <c r="U27" s="74" t="s">
        <v>135</v>
      </c>
    </row>
    <row r="28" spans="1:21" ht="12.95" customHeight="1" x14ac:dyDescent="0.2">
      <c r="A28" s="2">
        <v>1965</v>
      </c>
      <c r="B28" s="2">
        <v>8</v>
      </c>
      <c r="C28" s="2">
        <v>613</v>
      </c>
      <c r="D28" s="2">
        <v>50</v>
      </c>
      <c r="E28" s="75" t="s">
        <v>16</v>
      </c>
      <c r="F28" s="2">
        <v>25.4</v>
      </c>
      <c r="G28" s="2">
        <v>61.8</v>
      </c>
      <c r="H28" s="2"/>
      <c r="I28" s="2">
        <f t="shared" si="0"/>
        <v>61.8</v>
      </c>
      <c r="J28" s="148">
        <v>5.9</v>
      </c>
      <c r="K28" s="75" t="s">
        <v>550</v>
      </c>
      <c r="L28" s="75" t="s">
        <v>557</v>
      </c>
      <c r="M28" s="75" t="s">
        <v>1270</v>
      </c>
      <c r="N28" s="76">
        <v>23826</v>
      </c>
      <c r="O28" s="2" t="s">
        <v>16</v>
      </c>
      <c r="P28" s="75" t="s">
        <v>1271</v>
      </c>
      <c r="Q28" s="75" t="s">
        <v>535</v>
      </c>
      <c r="R28" s="181">
        <v>23832</v>
      </c>
      <c r="S28" s="75" t="s">
        <v>537</v>
      </c>
      <c r="T28" s="75" t="s">
        <v>26</v>
      </c>
      <c r="U28" s="74" t="s">
        <v>135</v>
      </c>
    </row>
    <row r="29" spans="1:21" ht="12.95" customHeight="1" x14ac:dyDescent="0.2">
      <c r="A29" s="2">
        <v>1965</v>
      </c>
      <c r="B29" s="2">
        <v>9</v>
      </c>
      <c r="C29" s="2">
        <v>613</v>
      </c>
      <c r="D29" s="2">
        <v>51</v>
      </c>
      <c r="E29" s="75" t="s">
        <v>16</v>
      </c>
      <c r="F29" s="2">
        <v>24.7</v>
      </c>
      <c r="G29" s="2">
        <v>65.400000000000006</v>
      </c>
      <c r="H29" s="2"/>
      <c r="I29" s="2">
        <f t="shared" si="0"/>
        <v>65.400000000000006</v>
      </c>
      <c r="J29" s="148">
        <v>5.4</v>
      </c>
      <c r="K29" s="75" t="s">
        <v>550</v>
      </c>
      <c r="L29" s="75" t="s">
        <v>557</v>
      </c>
      <c r="M29" s="75" t="s">
        <v>1270</v>
      </c>
      <c r="N29" s="76">
        <v>23828</v>
      </c>
      <c r="O29" s="2">
        <v>3</v>
      </c>
      <c r="P29" s="75" t="s">
        <v>1269</v>
      </c>
      <c r="Q29" s="75" t="s">
        <v>1268</v>
      </c>
      <c r="R29" s="181">
        <v>23840</v>
      </c>
      <c r="S29" s="75" t="s">
        <v>537</v>
      </c>
      <c r="T29" s="75" t="s">
        <v>536</v>
      </c>
      <c r="U29" s="4" t="s">
        <v>135</v>
      </c>
    </row>
    <row r="30" spans="1:21" ht="12.95" customHeight="1" x14ac:dyDescent="0.2">
      <c r="A30" s="2">
        <v>1965</v>
      </c>
      <c r="B30" s="2">
        <v>230</v>
      </c>
      <c r="C30" s="2">
        <v>613</v>
      </c>
      <c r="D30" s="2">
        <v>54</v>
      </c>
      <c r="E30" s="75" t="s">
        <v>16</v>
      </c>
      <c r="F30" s="2">
        <v>25.5</v>
      </c>
      <c r="G30" s="2">
        <v>69.5</v>
      </c>
      <c r="H30" s="2"/>
      <c r="I30" s="2">
        <f t="shared" si="0"/>
        <v>69.5</v>
      </c>
      <c r="J30" s="148">
        <v>5.9</v>
      </c>
      <c r="K30" s="75" t="s">
        <v>550</v>
      </c>
      <c r="L30" s="75" t="s">
        <v>557</v>
      </c>
      <c r="M30" s="75" t="s">
        <v>1267</v>
      </c>
      <c r="N30" s="76">
        <v>23933</v>
      </c>
      <c r="O30" s="2">
        <v>3</v>
      </c>
      <c r="P30" s="75" t="s">
        <v>1266</v>
      </c>
      <c r="Q30" s="75" t="s">
        <v>535</v>
      </c>
      <c r="R30" s="181">
        <v>23947</v>
      </c>
      <c r="S30" s="75" t="s">
        <v>537</v>
      </c>
      <c r="T30" s="75" t="s">
        <v>61</v>
      </c>
      <c r="U30" s="182" t="s">
        <v>135</v>
      </c>
    </row>
    <row r="31" spans="1:21" ht="12.95" customHeight="1" x14ac:dyDescent="0.2">
      <c r="A31" s="2">
        <v>1965</v>
      </c>
      <c r="B31" s="2">
        <v>320</v>
      </c>
      <c r="C31" s="2">
        <v>613</v>
      </c>
      <c r="D31" s="2">
        <v>59</v>
      </c>
      <c r="E31" s="75" t="s">
        <v>16</v>
      </c>
      <c r="F31" s="2">
        <v>25.6</v>
      </c>
      <c r="G31" s="2">
        <v>66.900000000000006</v>
      </c>
      <c r="H31" s="2"/>
      <c r="I31" s="2">
        <f t="shared" si="0"/>
        <v>66.900000000000006</v>
      </c>
      <c r="J31" s="148">
        <v>6.2</v>
      </c>
      <c r="K31" s="75" t="s">
        <v>550</v>
      </c>
      <c r="L31" s="75" t="s">
        <v>557</v>
      </c>
      <c r="M31" s="75" t="s">
        <v>1265</v>
      </c>
      <c r="N31" s="76">
        <v>23933</v>
      </c>
      <c r="O31" s="2">
        <v>1</v>
      </c>
      <c r="P31" s="75" t="s">
        <v>1054</v>
      </c>
      <c r="Q31" s="75" t="s">
        <v>535</v>
      </c>
      <c r="R31" s="181">
        <v>23958</v>
      </c>
      <c r="S31" s="75" t="s">
        <v>537</v>
      </c>
      <c r="T31" s="75" t="s">
        <v>536</v>
      </c>
      <c r="U31" s="182" t="s">
        <v>135</v>
      </c>
    </row>
    <row r="32" spans="1:21" ht="12.95" customHeight="1" x14ac:dyDescent="0.2">
      <c r="A32" s="2">
        <v>1964</v>
      </c>
      <c r="B32" s="2">
        <v>960</v>
      </c>
      <c r="C32" s="2">
        <v>613</v>
      </c>
      <c r="D32" s="2">
        <v>48</v>
      </c>
      <c r="E32" s="75" t="s">
        <v>16</v>
      </c>
      <c r="F32" s="2">
        <v>25</v>
      </c>
      <c r="G32" s="2">
        <v>62.6</v>
      </c>
      <c r="H32" s="2"/>
      <c r="I32" s="2">
        <f t="shared" si="0"/>
        <v>62.6</v>
      </c>
      <c r="J32" s="148">
        <v>6.3</v>
      </c>
      <c r="K32" s="75" t="s">
        <v>550</v>
      </c>
      <c r="L32" s="75" t="s">
        <v>1035</v>
      </c>
      <c r="M32" s="75" t="s">
        <v>1264</v>
      </c>
      <c r="N32" s="76">
        <v>23619</v>
      </c>
      <c r="O32" s="2">
        <v>1</v>
      </c>
      <c r="P32" s="75" t="s">
        <v>1263</v>
      </c>
      <c r="Q32" s="75" t="s">
        <v>535</v>
      </c>
      <c r="R32" s="181">
        <v>23627</v>
      </c>
      <c r="S32" s="75" t="s">
        <v>537</v>
      </c>
      <c r="T32" s="75" t="s">
        <v>26</v>
      </c>
      <c r="U32" s="182" t="s">
        <v>135</v>
      </c>
    </row>
    <row r="33" spans="1:21" ht="12.95" customHeight="1" x14ac:dyDescent="0.2">
      <c r="A33" s="2">
        <v>1964</v>
      </c>
      <c r="B33" s="2">
        <v>443</v>
      </c>
      <c r="C33" s="2">
        <v>613</v>
      </c>
      <c r="D33" s="2">
        <v>46</v>
      </c>
      <c r="E33" s="75" t="s">
        <v>16</v>
      </c>
      <c r="F33" s="2">
        <v>25.2</v>
      </c>
      <c r="G33" s="2">
        <v>67.2</v>
      </c>
      <c r="H33" s="2"/>
      <c r="I33" s="2">
        <f t="shared" si="0"/>
        <v>67.2</v>
      </c>
      <c r="J33" s="148">
        <v>5.9</v>
      </c>
      <c r="K33" s="75" t="s">
        <v>550</v>
      </c>
      <c r="L33" s="75" t="s">
        <v>1262</v>
      </c>
      <c r="M33" s="75" t="s">
        <v>1261</v>
      </c>
      <c r="N33" s="76">
        <v>23554</v>
      </c>
      <c r="O33" s="2">
        <v>1</v>
      </c>
      <c r="P33" s="75" t="s">
        <v>1260</v>
      </c>
      <c r="Q33" s="75" t="s">
        <v>793</v>
      </c>
      <c r="R33" s="181">
        <v>23585</v>
      </c>
      <c r="S33" s="75" t="s">
        <v>537</v>
      </c>
      <c r="T33" s="75" t="s">
        <v>536</v>
      </c>
      <c r="U33" s="182" t="s">
        <v>135</v>
      </c>
    </row>
    <row r="34" spans="1:21" ht="12.95" customHeight="1" x14ac:dyDescent="0.2">
      <c r="A34" s="2">
        <v>1964</v>
      </c>
      <c r="B34" s="2">
        <v>271</v>
      </c>
      <c r="C34" s="2">
        <v>613</v>
      </c>
      <c r="D34" s="2">
        <v>49</v>
      </c>
      <c r="E34" s="75" t="s">
        <v>27</v>
      </c>
      <c r="F34" s="2">
        <v>24.2</v>
      </c>
      <c r="G34" s="2">
        <v>65.8</v>
      </c>
      <c r="H34" s="2"/>
      <c r="I34" s="2">
        <f t="shared" ref="I34:I61" si="1">AVERAGE(G34:H34)</f>
        <v>65.8</v>
      </c>
      <c r="J34" s="148">
        <v>5.9</v>
      </c>
      <c r="K34" s="75" t="s">
        <v>550</v>
      </c>
      <c r="L34" s="75" t="s">
        <v>1262</v>
      </c>
      <c r="M34" s="75" t="s">
        <v>1261</v>
      </c>
      <c r="N34" s="76">
        <v>23554</v>
      </c>
      <c r="O34" s="2">
        <v>1</v>
      </c>
      <c r="P34" s="75" t="s">
        <v>1260</v>
      </c>
      <c r="Q34" s="75" t="s">
        <v>793</v>
      </c>
      <c r="R34" s="181">
        <v>23557</v>
      </c>
      <c r="S34" s="75" t="s">
        <v>537</v>
      </c>
      <c r="T34" s="75" t="s">
        <v>48</v>
      </c>
      <c r="U34" s="182" t="s">
        <v>135</v>
      </c>
    </row>
    <row r="35" spans="1:21" ht="12.95" customHeight="1" x14ac:dyDescent="0.2">
      <c r="A35" s="2">
        <v>1964</v>
      </c>
      <c r="B35" s="2">
        <v>296</v>
      </c>
      <c r="C35" s="2">
        <v>613</v>
      </c>
      <c r="D35" s="2">
        <v>49</v>
      </c>
      <c r="E35" s="75" t="s">
        <v>30</v>
      </c>
      <c r="F35" s="2">
        <v>29.8</v>
      </c>
      <c r="G35" s="2">
        <v>83</v>
      </c>
      <c r="H35" s="2"/>
      <c r="I35" s="2">
        <f t="shared" si="1"/>
        <v>83</v>
      </c>
      <c r="J35" s="148">
        <v>6.4</v>
      </c>
      <c r="K35" s="75" t="s">
        <v>550</v>
      </c>
      <c r="L35" s="75" t="s">
        <v>1262</v>
      </c>
      <c r="M35" s="75" t="s">
        <v>1261</v>
      </c>
      <c r="N35" s="76">
        <v>23554</v>
      </c>
      <c r="O35" s="2">
        <v>1</v>
      </c>
      <c r="P35" s="75" t="s">
        <v>1260</v>
      </c>
      <c r="Q35" s="75" t="s">
        <v>793</v>
      </c>
      <c r="R35" s="181">
        <v>23564</v>
      </c>
      <c r="S35" s="75" t="s">
        <v>540</v>
      </c>
      <c r="T35" s="75" t="s">
        <v>26</v>
      </c>
      <c r="U35" s="4" t="s">
        <v>135</v>
      </c>
    </row>
    <row r="36" spans="1:21" ht="12.95" customHeight="1" x14ac:dyDescent="0.2">
      <c r="A36" s="2">
        <v>1964</v>
      </c>
      <c r="B36" s="2">
        <v>330</v>
      </c>
      <c r="C36" s="2">
        <v>613</v>
      </c>
      <c r="D36" s="2">
        <v>49</v>
      </c>
      <c r="E36" s="75" t="s">
        <v>543</v>
      </c>
      <c r="F36" s="2">
        <v>19.899999999999999</v>
      </c>
      <c r="G36" s="2">
        <v>53.7</v>
      </c>
      <c r="H36" s="2"/>
      <c r="I36" s="2">
        <f t="shared" si="1"/>
        <v>53.7</v>
      </c>
      <c r="J36" s="148">
        <v>5.0999999999999996</v>
      </c>
      <c r="K36" s="75" t="s">
        <v>550</v>
      </c>
      <c r="L36" s="75" t="s">
        <v>1262</v>
      </c>
      <c r="M36" s="75" t="s">
        <v>1261</v>
      </c>
      <c r="N36" s="76">
        <v>23554</v>
      </c>
      <c r="O36" s="2">
        <v>1</v>
      </c>
      <c r="P36" s="75" t="s">
        <v>1260</v>
      </c>
      <c r="Q36" s="75" t="s">
        <v>793</v>
      </c>
      <c r="R36" s="181">
        <v>23566</v>
      </c>
      <c r="S36" s="75" t="s">
        <v>540</v>
      </c>
      <c r="T36" s="75" t="s">
        <v>26</v>
      </c>
      <c r="U36" s="182" t="s">
        <v>135</v>
      </c>
    </row>
    <row r="37" spans="1:21" ht="12.95" customHeight="1" x14ac:dyDescent="0.2">
      <c r="A37" s="2">
        <v>1963</v>
      </c>
      <c r="B37" s="2">
        <v>109</v>
      </c>
      <c r="C37" s="2">
        <v>613</v>
      </c>
      <c r="D37" s="2">
        <v>19</v>
      </c>
      <c r="E37" s="75" t="s">
        <v>16</v>
      </c>
      <c r="F37" s="2">
        <v>25</v>
      </c>
      <c r="G37" s="2">
        <v>60.4</v>
      </c>
      <c r="H37" s="2">
        <v>60.66</v>
      </c>
      <c r="I37" s="2">
        <f t="shared" si="1"/>
        <v>60.53</v>
      </c>
      <c r="J37" s="148">
        <v>6.2</v>
      </c>
      <c r="K37" s="75" t="s">
        <v>550</v>
      </c>
      <c r="L37" s="75" t="s">
        <v>1023</v>
      </c>
      <c r="M37" s="75" t="s">
        <v>16</v>
      </c>
      <c r="N37" s="76">
        <v>23120</v>
      </c>
      <c r="O37" s="2">
        <v>1</v>
      </c>
      <c r="P37" s="75" t="s">
        <v>531</v>
      </c>
      <c r="Q37" s="75" t="s">
        <v>815</v>
      </c>
      <c r="R37" s="181">
        <v>23133</v>
      </c>
      <c r="S37" s="75" t="s">
        <v>334</v>
      </c>
      <c r="T37" s="75" t="s">
        <v>26</v>
      </c>
      <c r="U37" s="182" t="s">
        <v>135</v>
      </c>
    </row>
    <row r="38" spans="1:21" ht="12.95" customHeight="1" x14ac:dyDescent="0.2">
      <c r="A38" s="2">
        <v>1964</v>
      </c>
      <c r="B38" s="2">
        <v>16</v>
      </c>
      <c r="C38" s="2">
        <v>613</v>
      </c>
      <c r="D38" s="2">
        <v>21</v>
      </c>
      <c r="E38" s="75" t="s">
        <v>16</v>
      </c>
      <c r="F38" s="2">
        <v>23</v>
      </c>
      <c r="G38" s="2">
        <v>66</v>
      </c>
      <c r="H38" s="2"/>
      <c r="I38" s="2">
        <f t="shared" si="1"/>
        <v>66</v>
      </c>
      <c r="J38" s="148">
        <v>5.7</v>
      </c>
      <c r="K38" s="75" t="s">
        <v>550</v>
      </c>
      <c r="L38" s="75" t="s">
        <v>553</v>
      </c>
      <c r="M38" s="75" t="s">
        <v>1258</v>
      </c>
      <c r="N38" s="76">
        <v>23517</v>
      </c>
      <c r="O38" s="2">
        <v>3</v>
      </c>
      <c r="P38" s="75" t="s">
        <v>1257</v>
      </c>
      <c r="Q38" s="75" t="s">
        <v>793</v>
      </c>
      <c r="R38" s="181">
        <v>23518</v>
      </c>
      <c r="S38" s="75" t="s">
        <v>334</v>
      </c>
      <c r="T38" s="75" t="s">
        <v>26</v>
      </c>
      <c r="U38" s="182" t="s">
        <v>135</v>
      </c>
    </row>
    <row r="39" spans="1:21" ht="12.95" customHeight="1" x14ac:dyDescent="0.2">
      <c r="A39" s="2">
        <v>1964</v>
      </c>
      <c r="B39" s="2">
        <v>17</v>
      </c>
      <c r="C39" s="2">
        <v>613</v>
      </c>
      <c r="D39" s="2">
        <v>22</v>
      </c>
      <c r="E39" s="75" t="s">
        <v>16</v>
      </c>
      <c r="F39" s="2">
        <v>23</v>
      </c>
      <c r="G39" s="2">
        <v>59.6</v>
      </c>
      <c r="H39" s="2"/>
      <c r="I39" s="2">
        <f t="shared" si="1"/>
        <v>59.6</v>
      </c>
      <c r="J39" s="148">
        <v>5.3</v>
      </c>
      <c r="K39" s="75" t="s">
        <v>550</v>
      </c>
      <c r="L39" s="75" t="s">
        <v>553</v>
      </c>
      <c r="M39" s="75" t="s">
        <v>1258</v>
      </c>
      <c r="N39" s="76">
        <v>23517</v>
      </c>
      <c r="O39" s="2">
        <v>3</v>
      </c>
      <c r="P39" s="75" t="s">
        <v>1257</v>
      </c>
      <c r="Q39" s="75" t="s">
        <v>793</v>
      </c>
      <c r="R39" s="181">
        <v>23518</v>
      </c>
      <c r="S39" s="75" t="s">
        <v>334</v>
      </c>
      <c r="T39" s="75" t="s">
        <v>1259</v>
      </c>
      <c r="U39" s="182" t="s">
        <v>135</v>
      </c>
    </row>
    <row r="40" spans="1:21" ht="12.95" customHeight="1" x14ac:dyDescent="0.2">
      <c r="A40" s="2">
        <v>1964</v>
      </c>
      <c r="B40" s="2">
        <v>18</v>
      </c>
      <c r="C40" s="2">
        <v>613</v>
      </c>
      <c r="D40" s="2">
        <v>23</v>
      </c>
      <c r="E40" s="75" t="s">
        <v>16</v>
      </c>
      <c r="F40" s="2">
        <v>23</v>
      </c>
      <c r="G40" s="2">
        <v>66</v>
      </c>
      <c r="H40" s="2"/>
      <c r="I40" s="2">
        <f t="shared" si="1"/>
        <v>66</v>
      </c>
      <c r="J40" s="148">
        <v>5.7</v>
      </c>
      <c r="K40" s="75" t="s">
        <v>550</v>
      </c>
      <c r="L40" s="75" t="s">
        <v>553</v>
      </c>
      <c r="M40" s="75" t="s">
        <v>1258</v>
      </c>
      <c r="N40" s="76">
        <v>23517</v>
      </c>
      <c r="O40" s="2">
        <v>3</v>
      </c>
      <c r="P40" s="75" t="s">
        <v>1257</v>
      </c>
      <c r="Q40" s="75" t="s">
        <v>793</v>
      </c>
      <c r="R40" s="181">
        <v>23518</v>
      </c>
      <c r="S40" s="75" t="s">
        <v>334</v>
      </c>
      <c r="T40" s="75" t="s">
        <v>26</v>
      </c>
      <c r="U40" s="182" t="s">
        <v>135</v>
      </c>
    </row>
    <row r="41" spans="1:21" ht="12.95" customHeight="1" x14ac:dyDescent="0.2">
      <c r="A41" s="2">
        <v>1964</v>
      </c>
      <c r="B41" s="2">
        <v>20</v>
      </c>
      <c r="C41" s="2">
        <v>613</v>
      </c>
      <c r="D41" s="2">
        <v>24</v>
      </c>
      <c r="E41" s="75" t="s">
        <v>16</v>
      </c>
      <c r="F41" s="2">
        <v>22.5</v>
      </c>
      <c r="G41" s="2">
        <v>60</v>
      </c>
      <c r="H41" s="2"/>
      <c r="I41" s="2">
        <f t="shared" si="1"/>
        <v>60</v>
      </c>
      <c r="J41" s="148">
        <v>5.3</v>
      </c>
      <c r="K41" s="75" t="s">
        <v>550</v>
      </c>
      <c r="L41" s="75" t="s">
        <v>553</v>
      </c>
      <c r="M41" s="75" t="s">
        <v>1258</v>
      </c>
      <c r="N41" s="76">
        <v>23517</v>
      </c>
      <c r="O41" s="2">
        <v>3</v>
      </c>
      <c r="P41" s="75" t="s">
        <v>1257</v>
      </c>
      <c r="Q41" s="75" t="s">
        <v>793</v>
      </c>
      <c r="R41" s="181">
        <v>23518</v>
      </c>
      <c r="S41" s="75" t="s">
        <v>334</v>
      </c>
      <c r="T41" s="75" t="s">
        <v>26</v>
      </c>
      <c r="U41" s="182" t="s">
        <v>135</v>
      </c>
    </row>
    <row r="42" spans="1:21" ht="12.95" customHeight="1" x14ac:dyDescent="0.2">
      <c r="A42" s="2">
        <v>1965</v>
      </c>
      <c r="B42" s="2">
        <v>143</v>
      </c>
      <c r="C42" s="2">
        <v>613</v>
      </c>
      <c r="D42" s="2">
        <v>52</v>
      </c>
      <c r="E42" s="75" t="s">
        <v>16</v>
      </c>
      <c r="F42" s="2">
        <v>25.9</v>
      </c>
      <c r="G42" s="2">
        <v>71.8</v>
      </c>
      <c r="H42" s="2"/>
      <c r="I42" s="2">
        <f t="shared" si="1"/>
        <v>71.8</v>
      </c>
      <c r="J42" s="148">
        <v>6.2</v>
      </c>
      <c r="K42" s="75" t="s">
        <v>550</v>
      </c>
      <c r="L42" s="75" t="s">
        <v>553</v>
      </c>
      <c r="M42" s="75" t="s">
        <v>1256</v>
      </c>
      <c r="N42" s="76">
        <v>23919</v>
      </c>
      <c r="O42" s="2">
        <v>1</v>
      </c>
      <c r="P42" s="75" t="s">
        <v>1255</v>
      </c>
      <c r="Q42" s="75" t="s">
        <v>535</v>
      </c>
      <c r="R42" s="181">
        <v>23934</v>
      </c>
      <c r="S42" s="75" t="s">
        <v>537</v>
      </c>
      <c r="T42" s="75" t="s">
        <v>26</v>
      </c>
      <c r="U42" s="182" t="s">
        <v>135</v>
      </c>
    </row>
    <row r="43" spans="1:21" ht="12.95" customHeight="1" x14ac:dyDescent="0.2">
      <c r="A43" s="2">
        <v>1965</v>
      </c>
      <c r="B43" s="2">
        <v>144</v>
      </c>
      <c r="C43" s="2">
        <v>613</v>
      </c>
      <c r="D43" s="2">
        <v>53</v>
      </c>
      <c r="E43" s="75" t="s">
        <v>16</v>
      </c>
      <c r="F43" s="2">
        <v>25.9</v>
      </c>
      <c r="G43" s="2">
        <v>67.3</v>
      </c>
      <c r="H43" s="2"/>
      <c r="I43" s="2">
        <f t="shared" si="1"/>
        <v>67.3</v>
      </c>
      <c r="J43" s="148">
        <v>6.4</v>
      </c>
      <c r="K43" s="75" t="s">
        <v>550</v>
      </c>
      <c r="L43" s="75" t="s">
        <v>553</v>
      </c>
      <c r="M43" s="75" t="s">
        <v>1256</v>
      </c>
      <c r="N43" s="76">
        <v>23919</v>
      </c>
      <c r="O43" s="2">
        <v>1</v>
      </c>
      <c r="P43" s="75" t="s">
        <v>1255</v>
      </c>
      <c r="Q43" s="75" t="s">
        <v>535</v>
      </c>
      <c r="R43" s="181">
        <v>23934</v>
      </c>
      <c r="S43" s="75" t="s">
        <v>537</v>
      </c>
      <c r="T43" s="75" t="s">
        <v>26</v>
      </c>
      <c r="U43" s="182" t="s">
        <v>135</v>
      </c>
    </row>
    <row r="44" spans="1:21" ht="12.95" customHeight="1" x14ac:dyDescent="0.2">
      <c r="A44" s="2">
        <v>1965</v>
      </c>
      <c r="B44" s="2">
        <v>293</v>
      </c>
      <c r="C44" s="2">
        <v>613</v>
      </c>
      <c r="D44" s="2">
        <v>57</v>
      </c>
      <c r="E44" s="75" t="s">
        <v>16</v>
      </c>
      <c r="F44" s="2">
        <v>26.1</v>
      </c>
      <c r="G44" s="2">
        <v>68.900000000000006</v>
      </c>
      <c r="H44" s="2"/>
      <c r="I44" s="2">
        <f t="shared" si="1"/>
        <v>68.900000000000006</v>
      </c>
      <c r="J44" s="148">
        <v>5.9</v>
      </c>
      <c r="K44" s="75" t="s">
        <v>550</v>
      </c>
      <c r="L44" s="75" t="s">
        <v>1251</v>
      </c>
      <c r="M44" s="75" t="s">
        <v>1254</v>
      </c>
      <c r="N44" s="76">
        <v>23949</v>
      </c>
      <c r="O44" s="2">
        <v>11</v>
      </c>
      <c r="P44" s="75" t="s">
        <v>1253</v>
      </c>
      <c r="Q44" s="75" t="s">
        <v>535</v>
      </c>
      <c r="R44" s="181">
        <v>23952</v>
      </c>
      <c r="S44" s="75" t="s">
        <v>537</v>
      </c>
      <c r="T44" s="75" t="s">
        <v>26</v>
      </c>
      <c r="U44" s="182" t="s">
        <v>135</v>
      </c>
    </row>
    <row r="45" spans="1:21" ht="12.95" customHeight="1" x14ac:dyDescent="0.2">
      <c r="A45" s="2">
        <v>1965</v>
      </c>
      <c r="B45" s="2">
        <v>336</v>
      </c>
      <c r="C45" s="2">
        <v>613</v>
      </c>
      <c r="D45" s="2">
        <v>58</v>
      </c>
      <c r="E45" s="75" t="s">
        <v>16</v>
      </c>
      <c r="F45" s="2">
        <v>25.7</v>
      </c>
      <c r="G45" s="2">
        <v>69.5</v>
      </c>
      <c r="H45" s="2"/>
      <c r="I45" s="2">
        <f t="shared" si="1"/>
        <v>69.5</v>
      </c>
      <c r="J45" s="148">
        <v>6.3</v>
      </c>
      <c r="K45" s="75" t="s">
        <v>550</v>
      </c>
      <c r="L45" s="75" t="s">
        <v>1251</v>
      </c>
      <c r="M45" s="75" t="s">
        <v>1254</v>
      </c>
      <c r="N45" s="76">
        <v>23949</v>
      </c>
      <c r="O45" s="2">
        <v>11</v>
      </c>
      <c r="P45" s="75" t="s">
        <v>1253</v>
      </c>
      <c r="Q45" s="75" t="s">
        <v>535</v>
      </c>
      <c r="R45" s="181">
        <v>23959</v>
      </c>
      <c r="S45" s="75" t="s">
        <v>1252</v>
      </c>
      <c r="T45" s="75" t="s">
        <v>61</v>
      </c>
      <c r="U45" s="182" t="s">
        <v>135</v>
      </c>
    </row>
    <row r="46" spans="1:21" ht="12.95" customHeight="1" x14ac:dyDescent="0.2">
      <c r="A46" s="2">
        <v>1965</v>
      </c>
      <c r="B46" s="2">
        <v>288</v>
      </c>
      <c r="C46" s="2">
        <v>613</v>
      </c>
      <c r="D46" s="2">
        <v>61</v>
      </c>
      <c r="E46" s="75" t="s">
        <v>16</v>
      </c>
      <c r="F46" s="2">
        <v>26.3</v>
      </c>
      <c r="G46" s="2">
        <v>69.2</v>
      </c>
      <c r="H46" s="2"/>
      <c r="I46" s="2">
        <f t="shared" si="1"/>
        <v>69.2</v>
      </c>
      <c r="J46" s="148">
        <v>6.1</v>
      </c>
      <c r="K46" s="75" t="s">
        <v>550</v>
      </c>
      <c r="L46" s="75" t="s">
        <v>1251</v>
      </c>
      <c r="M46" s="75" t="s">
        <v>1250</v>
      </c>
      <c r="N46" s="76">
        <v>23949</v>
      </c>
      <c r="O46" s="2">
        <v>11</v>
      </c>
      <c r="P46" s="75" t="s">
        <v>1249</v>
      </c>
      <c r="Q46" s="75" t="s">
        <v>535</v>
      </c>
      <c r="R46" s="181">
        <v>23951</v>
      </c>
      <c r="S46" s="75" t="s">
        <v>537</v>
      </c>
      <c r="T46" s="75" t="s">
        <v>26</v>
      </c>
      <c r="U46" s="182" t="s">
        <v>135</v>
      </c>
    </row>
    <row r="47" spans="1:21" ht="12.95" customHeight="1" x14ac:dyDescent="0.2">
      <c r="A47" s="2">
        <v>1963</v>
      </c>
      <c r="B47" s="2">
        <v>28</v>
      </c>
      <c r="C47" s="2">
        <v>613</v>
      </c>
      <c r="D47" s="2">
        <v>15</v>
      </c>
      <c r="E47" s="75" t="s">
        <v>16</v>
      </c>
      <c r="F47" s="2">
        <v>25.5</v>
      </c>
      <c r="G47" s="2">
        <v>61.06</v>
      </c>
      <c r="H47" s="2">
        <v>61.52</v>
      </c>
      <c r="I47" s="2">
        <f t="shared" si="1"/>
        <v>61.290000000000006</v>
      </c>
      <c r="J47" s="148">
        <v>5.7</v>
      </c>
      <c r="K47" s="75" t="s">
        <v>550</v>
      </c>
      <c r="L47" s="75" t="s">
        <v>549</v>
      </c>
      <c r="M47" s="75" t="s">
        <v>548</v>
      </c>
      <c r="N47" s="76">
        <v>23120</v>
      </c>
      <c r="O47" s="2">
        <v>5</v>
      </c>
      <c r="P47" s="75" t="s">
        <v>1248</v>
      </c>
      <c r="Q47" s="75" t="s">
        <v>843</v>
      </c>
      <c r="R47" s="181">
        <v>23123</v>
      </c>
      <c r="S47" s="75" t="s">
        <v>756</v>
      </c>
      <c r="T47" s="75" t="s">
        <v>26</v>
      </c>
      <c r="U47" s="182" t="s">
        <v>135</v>
      </c>
    </row>
    <row r="48" spans="1:21" ht="12.95" customHeight="1" x14ac:dyDescent="0.2">
      <c r="A48" s="2">
        <v>1962</v>
      </c>
      <c r="B48" s="2">
        <v>255</v>
      </c>
      <c r="C48" s="2">
        <v>613</v>
      </c>
      <c r="D48" s="2">
        <v>9</v>
      </c>
      <c r="E48" s="75" t="s">
        <v>27</v>
      </c>
      <c r="F48" s="2">
        <v>24</v>
      </c>
      <c r="G48" s="2">
        <v>63.6</v>
      </c>
      <c r="H48" s="2">
        <v>64.099999999999994</v>
      </c>
      <c r="I48" s="2">
        <f t="shared" si="1"/>
        <v>63.849999999999994</v>
      </c>
      <c r="J48" s="148">
        <v>5.9</v>
      </c>
      <c r="K48" s="75" t="s">
        <v>17</v>
      </c>
      <c r="L48" s="75" t="s">
        <v>1247</v>
      </c>
      <c r="M48" s="75" t="s">
        <v>1246</v>
      </c>
      <c r="N48" s="76">
        <v>22820</v>
      </c>
      <c r="O48" s="2">
        <v>1</v>
      </c>
      <c r="P48" s="75" t="s">
        <v>1245</v>
      </c>
      <c r="Q48" s="75" t="s">
        <v>21</v>
      </c>
      <c r="R48" s="181">
        <v>22829</v>
      </c>
      <c r="S48" s="75" t="s">
        <v>334</v>
      </c>
      <c r="T48" s="75" t="s">
        <v>842</v>
      </c>
      <c r="U48" s="182" t="s">
        <v>135</v>
      </c>
    </row>
    <row r="49" spans="1:256" ht="12.95" customHeight="1" x14ac:dyDescent="0.2">
      <c r="A49" s="2">
        <v>1962</v>
      </c>
      <c r="B49" s="2">
        <v>266</v>
      </c>
      <c r="C49" s="2">
        <v>613</v>
      </c>
      <c r="D49" s="2">
        <v>9</v>
      </c>
      <c r="E49" s="75" t="s">
        <v>30</v>
      </c>
      <c r="F49" s="2">
        <v>27</v>
      </c>
      <c r="G49" s="2">
        <v>73.900000000000006</v>
      </c>
      <c r="H49" s="2">
        <v>73.900000000000006</v>
      </c>
      <c r="I49" s="2">
        <f t="shared" si="1"/>
        <v>73.900000000000006</v>
      </c>
      <c r="J49" s="148">
        <v>5.9</v>
      </c>
      <c r="K49" s="75" t="s">
        <v>17</v>
      </c>
      <c r="L49" s="75" t="s">
        <v>1247</v>
      </c>
      <c r="M49" s="75" t="s">
        <v>1246</v>
      </c>
      <c r="N49" s="76">
        <v>22820</v>
      </c>
      <c r="O49" s="2">
        <v>1</v>
      </c>
      <c r="P49" s="75" t="s">
        <v>1245</v>
      </c>
      <c r="Q49" s="75" t="s">
        <v>21</v>
      </c>
      <c r="R49" s="181">
        <v>22831</v>
      </c>
      <c r="S49" s="75" t="s">
        <v>334</v>
      </c>
      <c r="T49" s="75" t="s">
        <v>842</v>
      </c>
      <c r="U49" s="182" t="s">
        <v>135</v>
      </c>
    </row>
    <row r="50" spans="1:256" ht="12.95" customHeight="1" x14ac:dyDescent="0.2">
      <c r="A50" s="2">
        <v>1962</v>
      </c>
      <c r="B50" s="2">
        <v>271</v>
      </c>
      <c r="C50" s="2">
        <v>613</v>
      </c>
      <c r="D50" s="2">
        <v>10</v>
      </c>
      <c r="E50" s="75" t="s">
        <v>16</v>
      </c>
      <c r="F50" s="2">
        <v>27.3</v>
      </c>
      <c r="G50" s="2">
        <v>75.36</v>
      </c>
      <c r="H50" s="2">
        <v>73.8</v>
      </c>
      <c r="I50" s="2">
        <f t="shared" si="1"/>
        <v>74.58</v>
      </c>
      <c r="J50" s="148">
        <v>6.3</v>
      </c>
      <c r="K50" s="75" t="s">
        <v>17</v>
      </c>
      <c r="L50" s="75" t="s">
        <v>1247</v>
      </c>
      <c r="M50" s="75" t="s">
        <v>1246</v>
      </c>
      <c r="N50" s="76">
        <v>22820</v>
      </c>
      <c r="O50" s="2">
        <v>1</v>
      </c>
      <c r="P50" s="75" t="s">
        <v>1245</v>
      </c>
      <c r="Q50" s="75" t="s">
        <v>21</v>
      </c>
      <c r="R50" s="181">
        <v>22831</v>
      </c>
      <c r="S50" s="75" t="s">
        <v>334</v>
      </c>
      <c r="T50" s="75" t="s">
        <v>842</v>
      </c>
      <c r="U50" s="182" t="s">
        <v>135</v>
      </c>
    </row>
    <row r="51" spans="1:256" ht="12.95" customHeight="1" x14ac:dyDescent="0.2">
      <c r="A51" s="2">
        <v>1962</v>
      </c>
      <c r="B51" s="2">
        <v>296</v>
      </c>
      <c r="C51" s="2">
        <v>613</v>
      </c>
      <c r="D51" s="2">
        <v>11</v>
      </c>
      <c r="E51" s="75" t="s">
        <v>16</v>
      </c>
      <c r="F51" s="2">
        <v>25.8</v>
      </c>
      <c r="G51" s="2">
        <v>70.760000000000005</v>
      </c>
      <c r="H51" s="2">
        <v>70.760000000000005</v>
      </c>
      <c r="I51" s="2">
        <f t="shared" si="1"/>
        <v>70.760000000000005</v>
      </c>
      <c r="J51" s="148">
        <v>6.1</v>
      </c>
      <c r="K51" s="75" t="s">
        <v>17</v>
      </c>
      <c r="L51" s="75" t="s">
        <v>1247</v>
      </c>
      <c r="M51" s="75" t="s">
        <v>1246</v>
      </c>
      <c r="N51" s="76">
        <v>22820</v>
      </c>
      <c r="O51" s="2">
        <v>1</v>
      </c>
      <c r="P51" s="75" t="s">
        <v>1245</v>
      </c>
      <c r="Q51" s="75" t="s">
        <v>21</v>
      </c>
      <c r="R51" s="181">
        <v>22836</v>
      </c>
      <c r="S51" s="75" t="s">
        <v>334</v>
      </c>
      <c r="T51" s="75" t="s">
        <v>842</v>
      </c>
      <c r="U51" s="182" t="s">
        <v>135</v>
      </c>
    </row>
    <row r="52" spans="1:256" ht="12.95" customHeight="1" x14ac:dyDescent="0.2">
      <c r="A52" s="2">
        <v>1962</v>
      </c>
      <c r="B52" s="2">
        <v>302</v>
      </c>
      <c r="C52" s="2">
        <v>613</v>
      </c>
      <c r="D52" s="2">
        <v>12</v>
      </c>
      <c r="E52" s="75" t="s">
        <v>16</v>
      </c>
      <c r="F52" s="2">
        <v>25.2</v>
      </c>
      <c r="G52" s="2">
        <v>67.959999999999994</v>
      </c>
      <c r="H52" s="2">
        <v>67.959999999999994</v>
      </c>
      <c r="I52" s="2">
        <f t="shared" si="1"/>
        <v>67.959999999999994</v>
      </c>
      <c r="J52" s="148">
        <v>6</v>
      </c>
      <c r="K52" s="75" t="s">
        <v>17</v>
      </c>
      <c r="L52" s="75" t="s">
        <v>1247</v>
      </c>
      <c r="M52" s="75" t="s">
        <v>1246</v>
      </c>
      <c r="N52" s="76">
        <v>22820</v>
      </c>
      <c r="O52" s="2">
        <v>1</v>
      </c>
      <c r="P52" s="75" t="s">
        <v>1245</v>
      </c>
      <c r="Q52" s="75" t="s">
        <v>21</v>
      </c>
      <c r="R52" s="181">
        <v>22836</v>
      </c>
      <c r="S52" s="75" t="s">
        <v>334</v>
      </c>
      <c r="T52" s="75" t="s">
        <v>842</v>
      </c>
      <c r="U52" s="74" t="s">
        <v>135</v>
      </c>
    </row>
    <row r="53" spans="1:256" ht="12.95" customHeight="1" x14ac:dyDescent="0.2">
      <c r="A53" s="2">
        <v>1964</v>
      </c>
      <c r="B53" s="2">
        <v>543</v>
      </c>
      <c r="C53" s="2">
        <v>613</v>
      </c>
      <c r="D53" s="2">
        <v>47</v>
      </c>
      <c r="E53" s="75" t="s">
        <v>27</v>
      </c>
      <c r="F53" s="2">
        <v>24.6</v>
      </c>
      <c r="G53" s="2">
        <v>72.2</v>
      </c>
      <c r="H53" s="2"/>
      <c r="I53" s="2">
        <f t="shared" si="1"/>
        <v>72.2</v>
      </c>
      <c r="J53" s="148">
        <v>6.1</v>
      </c>
      <c r="K53" s="75" t="s">
        <v>301</v>
      </c>
      <c r="L53" s="75" t="s">
        <v>1241</v>
      </c>
      <c r="M53" s="75" t="s">
        <v>1244</v>
      </c>
      <c r="N53" s="76">
        <v>23597</v>
      </c>
      <c r="O53" s="2">
        <v>1</v>
      </c>
      <c r="P53" s="75" t="s">
        <v>1242</v>
      </c>
      <c r="Q53" s="75" t="s">
        <v>815</v>
      </c>
      <c r="R53" s="181">
        <v>23599</v>
      </c>
      <c r="S53" s="75" t="s">
        <v>537</v>
      </c>
      <c r="T53" s="75" t="s">
        <v>26</v>
      </c>
      <c r="U53" s="74" t="s">
        <v>135</v>
      </c>
    </row>
    <row r="54" spans="1:256" ht="12.95" customHeight="1" x14ac:dyDescent="0.2">
      <c r="A54" s="2">
        <v>1964</v>
      </c>
      <c r="B54" s="2">
        <v>615</v>
      </c>
      <c r="C54" s="2">
        <v>613</v>
      </c>
      <c r="D54" s="2">
        <v>47</v>
      </c>
      <c r="E54" s="75" t="s">
        <v>30</v>
      </c>
      <c r="F54" s="2">
        <v>19.3</v>
      </c>
      <c r="G54" s="2">
        <v>53.7</v>
      </c>
      <c r="H54" s="2"/>
      <c r="I54" s="2">
        <f t="shared" si="1"/>
        <v>53.7</v>
      </c>
      <c r="J54" s="148">
        <v>5.2</v>
      </c>
      <c r="K54" s="75" t="s">
        <v>301</v>
      </c>
      <c r="L54" s="75" t="s">
        <v>1241</v>
      </c>
      <c r="M54" s="75" t="s">
        <v>1243</v>
      </c>
      <c r="N54" s="76">
        <v>23597</v>
      </c>
      <c r="O54" s="2">
        <v>1</v>
      </c>
      <c r="P54" s="75" t="s">
        <v>1242</v>
      </c>
      <c r="Q54" s="75" t="s">
        <v>815</v>
      </c>
      <c r="R54" s="181">
        <v>23602</v>
      </c>
      <c r="S54" s="75" t="s">
        <v>540</v>
      </c>
      <c r="T54" s="75" t="s">
        <v>26</v>
      </c>
      <c r="U54" s="74" t="s">
        <v>135</v>
      </c>
    </row>
    <row r="55" spans="1:256" ht="12.95" customHeight="1" x14ac:dyDescent="0.2">
      <c r="A55" s="2">
        <v>1965</v>
      </c>
      <c r="B55" s="2">
        <v>765</v>
      </c>
      <c r="C55" s="2">
        <v>613</v>
      </c>
      <c r="D55" s="2">
        <v>60</v>
      </c>
      <c r="E55" s="75" t="s">
        <v>16</v>
      </c>
      <c r="F55" s="2">
        <v>26</v>
      </c>
      <c r="G55" s="2">
        <v>74.099999999999994</v>
      </c>
      <c r="H55" s="2"/>
      <c r="I55" s="2">
        <f t="shared" si="1"/>
        <v>74.099999999999994</v>
      </c>
      <c r="J55" s="148">
        <v>6</v>
      </c>
      <c r="K55" s="75" t="s">
        <v>301</v>
      </c>
      <c r="L55" s="75" t="s">
        <v>1241</v>
      </c>
      <c r="M55" s="75" t="s">
        <v>1240</v>
      </c>
      <c r="N55" s="76">
        <v>23980</v>
      </c>
      <c r="O55" s="2">
        <v>7</v>
      </c>
      <c r="P55" s="75" t="s">
        <v>1054</v>
      </c>
      <c r="Q55" s="75" t="s">
        <v>535</v>
      </c>
      <c r="R55" s="181">
        <v>23995</v>
      </c>
      <c r="S55" s="75" t="s">
        <v>537</v>
      </c>
      <c r="T55" s="75" t="s">
        <v>61</v>
      </c>
      <c r="U55" s="74" t="s">
        <v>135</v>
      </c>
    </row>
    <row r="56" spans="1:256" ht="12.95" customHeight="1" x14ac:dyDescent="0.2">
      <c r="A56" s="2">
        <v>1964</v>
      </c>
      <c r="B56" s="2">
        <v>862</v>
      </c>
      <c r="C56" s="2">
        <v>620</v>
      </c>
      <c r="D56" s="2">
        <v>2</v>
      </c>
      <c r="E56" s="2"/>
      <c r="F56" s="2">
        <v>23.6</v>
      </c>
      <c r="G56" s="2">
        <v>67.7</v>
      </c>
      <c r="H56" s="2">
        <v>68.099999999999994</v>
      </c>
      <c r="I56" s="2">
        <f t="shared" si="1"/>
        <v>67.900000000000006</v>
      </c>
      <c r="J56" s="2">
        <v>6.4</v>
      </c>
      <c r="K56" s="75" t="s">
        <v>34</v>
      </c>
      <c r="L56" s="75" t="s">
        <v>50</v>
      </c>
      <c r="M56" s="75" t="s">
        <v>1238</v>
      </c>
      <c r="N56" s="76">
        <v>23605</v>
      </c>
      <c r="O56" s="2">
        <v>2</v>
      </c>
      <c r="P56" s="75" t="s">
        <v>1239</v>
      </c>
      <c r="Q56" s="2" t="s">
        <v>21</v>
      </c>
      <c r="R56" s="2">
        <v>23613</v>
      </c>
      <c r="S56" s="2" t="s">
        <v>47</v>
      </c>
      <c r="T56" s="2"/>
      <c r="U56" s="75" t="s">
        <v>135</v>
      </c>
    </row>
    <row r="57" spans="1:256" ht="12.95" customHeight="1" x14ac:dyDescent="0.2">
      <c r="A57" s="2">
        <v>1964</v>
      </c>
      <c r="B57" s="2">
        <v>705</v>
      </c>
      <c r="C57" s="2">
        <v>620</v>
      </c>
      <c r="D57" s="2">
        <v>1</v>
      </c>
      <c r="E57" s="2"/>
      <c r="F57" s="2">
        <v>27</v>
      </c>
      <c r="G57" s="2">
        <v>75.400000000000006</v>
      </c>
      <c r="H57" s="2">
        <v>75.8</v>
      </c>
      <c r="I57" s="2">
        <f t="shared" si="1"/>
        <v>75.599999999999994</v>
      </c>
      <c r="J57" s="2">
        <v>6.7</v>
      </c>
      <c r="K57" s="75" t="s">
        <v>34</v>
      </c>
      <c r="L57" s="75" t="s">
        <v>50</v>
      </c>
      <c r="M57" s="75" t="s">
        <v>1238</v>
      </c>
      <c r="N57" s="76">
        <v>23605</v>
      </c>
      <c r="O57" s="2">
        <v>2</v>
      </c>
      <c r="P57" s="75" t="s">
        <v>469</v>
      </c>
      <c r="Q57" s="2" t="s">
        <v>21</v>
      </c>
      <c r="R57" s="2">
        <v>23605</v>
      </c>
      <c r="S57" s="2" t="s">
        <v>1237</v>
      </c>
      <c r="T57" s="2"/>
      <c r="U57" s="75" t="s">
        <v>325</v>
      </c>
    </row>
    <row r="58" spans="1:256" ht="12.95" customHeight="1" x14ac:dyDescent="0.2">
      <c r="A58" s="2">
        <v>1964</v>
      </c>
      <c r="B58" s="2">
        <v>421</v>
      </c>
      <c r="C58" s="2">
        <v>613</v>
      </c>
      <c r="D58" s="2">
        <v>32</v>
      </c>
      <c r="E58" s="75" t="s">
        <v>16</v>
      </c>
      <c r="F58" s="2">
        <v>23.5</v>
      </c>
      <c r="G58" s="2">
        <v>58.9</v>
      </c>
      <c r="H58" s="2"/>
      <c r="I58" s="2">
        <f t="shared" si="1"/>
        <v>58.9</v>
      </c>
      <c r="J58" s="148">
        <v>6.1</v>
      </c>
      <c r="K58" s="75" t="s">
        <v>301</v>
      </c>
      <c r="L58" s="75" t="s">
        <v>542</v>
      </c>
      <c r="M58" s="75" t="s">
        <v>547</v>
      </c>
      <c r="N58" s="76">
        <v>23585</v>
      </c>
      <c r="O58" s="2">
        <v>1</v>
      </c>
      <c r="P58" s="75" t="s">
        <v>1236</v>
      </c>
      <c r="Q58" s="75" t="s">
        <v>21</v>
      </c>
      <c r="R58" s="181">
        <v>23585</v>
      </c>
      <c r="S58" s="75" t="s">
        <v>1235</v>
      </c>
      <c r="T58" s="75" t="s">
        <v>26</v>
      </c>
      <c r="U58" s="180" t="s">
        <v>325</v>
      </c>
    </row>
    <row r="59" spans="1:256" ht="12.95" customHeight="1" x14ac:dyDescent="0.2">
      <c r="A59" s="2">
        <v>1964</v>
      </c>
      <c r="B59" s="2">
        <v>422</v>
      </c>
      <c r="C59" s="2">
        <v>613</v>
      </c>
      <c r="D59" s="2">
        <v>33</v>
      </c>
      <c r="E59" s="75" t="s">
        <v>16</v>
      </c>
      <c r="F59" s="2">
        <v>23</v>
      </c>
      <c r="G59" s="2">
        <v>56.4</v>
      </c>
      <c r="H59" s="2"/>
      <c r="I59" s="2">
        <f t="shared" si="1"/>
        <v>56.4</v>
      </c>
      <c r="J59" s="148">
        <v>5.9</v>
      </c>
      <c r="K59" s="75" t="s">
        <v>301</v>
      </c>
      <c r="L59" s="75" t="s">
        <v>542</v>
      </c>
      <c r="M59" s="75" t="s">
        <v>547</v>
      </c>
      <c r="N59" s="76">
        <v>23585</v>
      </c>
      <c r="O59" s="2">
        <v>1</v>
      </c>
      <c r="P59" s="75" t="s">
        <v>1234</v>
      </c>
      <c r="Q59" s="75" t="s">
        <v>21</v>
      </c>
      <c r="R59" s="181">
        <v>23585</v>
      </c>
      <c r="S59" s="75" t="s">
        <v>1233</v>
      </c>
      <c r="T59" s="75" t="s">
        <v>26</v>
      </c>
      <c r="U59" s="180" t="s">
        <v>325</v>
      </c>
    </row>
    <row r="60" spans="1:256" ht="12.95" customHeight="1" x14ac:dyDescent="0.2">
      <c r="A60" s="2">
        <v>1964</v>
      </c>
      <c r="B60" s="2">
        <v>423</v>
      </c>
      <c r="C60" s="2">
        <v>613</v>
      </c>
      <c r="D60" s="2">
        <v>34</v>
      </c>
      <c r="E60" s="75" t="s">
        <v>16</v>
      </c>
      <c r="F60" s="2">
        <v>23</v>
      </c>
      <c r="G60" s="2">
        <v>58.4</v>
      </c>
      <c r="H60" s="2"/>
      <c r="I60" s="2">
        <f t="shared" si="1"/>
        <v>58.4</v>
      </c>
      <c r="J60" s="148">
        <v>6.1</v>
      </c>
      <c r="K60" s="75" t="s">
        <v>301</v>
      </c>
      <c r="L60" s="75" t="s">
        <v>542</v>
      </c>
      <c r="M60" s="75" t="s">
        <v>547</v>
      </c>
      <c r="N60" s="76">
        <v>23585</v>
      </c>
      <c r="O60" s="2">
        <v>1</v>
      </c>
      <c r="P60" s="75" t="s">
        <v>1232</v>
      </c>
      <c r="Q60" s="75" t="s">
        <v>21</v>
      </c>
      <c r="R60" s="181">
        <v>23585</v>
      </c>
      <c r="S60" s="75" t="s">
        <v>1231</v>
      </c>
      <c r="T60" s="75" t="s">
        <v>26</v>
      </c>
      <c r="U60" s="180" t="s">
        <v>325</v>
      </c>
    </row>
    <row r="61" spans="1:256" ht="12.95" customHeight="1" x14ac:dyDescent="0.2">
      <c r="A61" s="2">
        <v>1964</v>
      </c>
      <c r="B61" s="2">
        <v>433</v>
      </c>
      <c r="C61" s="2">
        <v>613</v>
      </c>
      <c r="D61" s="2">
        <v>35</v>
      </c>
      <c r="E61" s="75" t="s">
        <v>16</v>
      </c>
      <c r="F61" s="2">
        <v>24</v>
      </c>
      <c r="G61" s="2">
        <v>61.1</v>
      </c>
      <c r="H61" s="2"/>
      <c r="I61" s="2">
        <f t="shared" si="1"/>
        <v>61.1</v>
      </c>
      <c r="J61" s="148">
        <v>5.6</v>
      </c>
      <c r="K61" s="75" t="s">
        <v>301</v>
      </c>
      <c r="L61" s="75" t="s">
        <v>542</v>
      </c>
      <c r="M61" s="75" t="s">
        <v>1230</v>
      </c>
      <c r="N61" s="76">
        <v>23585</v>
      </c>
      <c r="O61" s="2">
        <v>3</v>
      </c>
      <c r="P61" s="75" t="s">
        <v>761</v>
      </c>
      <c r="Q61" s="75" t="s">
        <v>21</v>
      </c>
      <c r="R61" s="181">
        <v>23585</v>
      </c>
      <c r="S61" s="75" t="s">
        <v>16</v>
      </c>
      <c r="T61" s="75" t="s">
        <v>26</v>
      </c>
      <c r="U61" s="180" t="s">
        <v>325</v>
      </c>
    </row>
    <row r="62" spans="1:256" ht="12.95" customHeight="1" x14ac:dyDescent="0.25">
      <c r="V62" s="177"/>
      <c r="W62" s="177"/>
      <c r="X62" s="26"/>
      <c r="Y62" s="26"/>
      <c r="Z62" s="4"/>
      <c r="AA62" s="26"/>
      <c r="AB62" s="26"/>
      <c r="AC62" s="26"/>
      <c r="AD62" s="2"/>
      <c r="AE62" s="26"/>
      <c r="AF62" s="4"/>
      <c r="AG62" s="4"/>
      <c r="AH62" s="74"/>
      <c r="AI62" s="179"/>
      <c r="AJ62" s="177"/>
      <c r="AK62" s="178"/>
      <c r="AL62" s="75"/>
      <c r="AM62" s="179"/>
      <c r="AN62" s="178"/>
      <c r="AO62" s="4"/>
      <c r="AP62" s="74"/>
      <c r="AQ62" s="177"/>
      <c r="AR62" s="177"/>
      <c r="AS62" s="26"/>
      <c r="AT62" s="26"/>
      <c r="AU62" s="4"/>
      <c r="AV62" s="26"/>
      <c r="AW62" s="26"/>
      <c r="AX62" s="26"/>
      <c r="AY62" s="2"/>
      <c r="AZ62" s="26"/>
      <c r="BA62" s="4"/>
      <c r="BB62" s="4"/>
      <c r="BC62" s="74"/>
      <c r="BD62" s="179"/>
      <c r="BE62" s="177"/>
      <c r="BF62" s="178"/>
      <c r="BG62" s="75"/>
      <c r="BH62" s="179"/>
      <c r="BI62" s="178"/>
      <c r="BJ62" s="4"/>
      <c r="BK62" s="74"/>
      <c r="BL62" s="177"/>
      <c r="BM62" s="177"/>
      <c r="BN62" s="26"/>
      <c r="BO62" s="26"/>
      <c r="BP62" s="4"/>
      <c r="BQ62" s="26"/>
      <c r="BR62" s="26"/>
      <c r="BS62" s="26"/>
      <c r="BT62" s="2"/>
      <c r="BU62" s="26"/>
      <c r="BV62" s="4"/>
      <c r="BW62" s="4"/>
      <c r="BX62" s="74"/>
      <c r="BY62" s="179"/>
      <c r="BZ62" s="177"/>
      <c r="CA62" s="178"/>
      <c r="CB62" s="75"/>
      <c r="CC62" s="179"/>
      <c r="CD62" s="178"/>
      <c r="CE62" s="4"/>
      <c r="CF62" s="74"/>
      <c r="CG62" s="177"/>
      <c r="CH62" s="177"/>
      <c r="CI62" s="26"/>
      <c r="CJ62" s="26"/>
      <c r="CK62" s="4"/>
      <c r="CL62" s="26"/>
      <c r="CM62" s="26"/>
      <c r="CN62" s="26"/>
      <c r="CO62" s="2"/>
      <c r="CP62" s="26"/>
      <c r="CQ62" s="4"/>
      <c r="CR62" s="4"/>
      <c r="CS62" s="74"/>
      <c r="CT62" s="179"/>
      <c r="CU62" s="177"/>
      <c r="CV62" s="178"/>
      <c r="CW62" s="75"/>
      <c r="CX62" s="179"/>
      <c r="CY62" s="178"/>
      <c r="CZ62" s="4"/>
      <c r="DA62" s="74"/>
      <c r="DB62" s="177"/>
      <c r="DC62" s="177"/>
      <c r="DD62" s="26"/>
      <c r="DE62" s="26"/>
      <c r="DF62" s="4"/>
      <c r="DG62" s="26"/>
      <c r="DH62" s="26"/>
      <c r="DI62" s="26"/>
      <c r="DJ62" s="2"/>
      <c r="DK62" s="26"/>
      <c r="DL62" s="4"/>
      <c r="DM62" s="4"/>
      <c r="DN62" s="74"/>
      <c r="DO62" s="179"/>
      <c r="DP62" s="177"/>
      <c r="DQ62" s="178"/>
      <c r="DR62" s="75"/>
      <c r="DS62" s="179"/>
      <c r="DT62" s="178"/>
      <c r="DU62" s="4"/>
      <c r="DV62" s="74"/>
      <c r="DW62" s="177"/>
      <c r="DX62" s="177"/>
      <c r="DY62" s="26"/>
      <c r="DZ62" s="26"/>
      <c r="EA62" s="4"/>
      <c r="EB62" s="26"/>
      <c r="EC62" s="26"/>
      <c r="ED62" s="26"/>
      <c r="EE62" s="2"/>
      <c r="EF62" s="26"/>
      <c r="EG62" s="4"/>
      <c r="EH62" s="4"/>
      <c r="EI62" s="74"/>
      <c r="EJ62" s="179"/>
      <c r="EK62" s="177"/>
      <c r="EL62" s="178"/>
      <c r="EM62" s="75"/>
      <c r="EN62" s="179"/>
      <c r="EO62" s="178"/>
      <c r="EP62" s="4"/>
      <c r="EQ62" s="74"/>
      <c r="ER62" s="177"/>
      <c r="ES62" s="177"/>
      <c r="ET62" s="26"/>
      <c r="EU62" s="26"/>
      <c r="EV62" s="4"/>
      <c r="EW62" s="26"/>
      <c r="EX62" s="26"/>
      <c r="EY62" s="26"/>
      <c r="EZ62" s="2"/>
      <c r="FA62" s="26"/>
      <c r="FB62" s="4"/>
      <c r="FC62" s="4"/>
      <c r="FD62" s="74"/>
      <c r="FE62" s="179"/>
      <c r="FF62" s="177"/>
      <c r="FG62" s="178"/>
      <c r="FH62" s="75"/>
      <c r="FI62" s="179"/>
      <c r="FJ62" s="178"/>
      <c r="FK62" s="4"/>
      <c r="FL62" s="74"/>
      <c r="FM62" s="177"/>
      <c r="FN62" s="177"/>
      <c r="FO62" s="26"/>
      <c r="FP62" s="26"/>
      <c r="FQ62" s="4"/>
      <c r="FR62" s="26"/>
      <c r="FS62" s="26"/>
      <c r="FT62" s="26"/>
      <c r="FU62" s="2"/>
      <c r="FV62" s="26"/>
      <c r="FW62" s="4"/>
      <c r="FX62" s="4"/>
      <c r="FY62" s="74"/>
      <c r="FZ62" s="179"/>
      <c r="GA62" s="177"/>
      <c r="GB62" s="178"/>
      <c r="GC62" s="75"/>
      <c r="GD62" s="179"/>
      <c r="GE62" s="178"/>
      <c r="GF62" s="4"/>
      <c r="GG62" s="74"/>
      <c r="GH62" s="177"/>
      <c r="GI62" s="177"/>
      <c r="GJ62" s="26"/>
      <c r="GK62" s="26"/>
      <c r="GL62" s="4"/>
      <c r="GM62" s="26"/>
      <c r="GN62" s="26"/>
      <c r="GO62" s="26"/>
      <c r="GP62" s="2"/>
      <c r="GQ62" s="26"/>
      <c r="GR62" s="4"/>
      <c r="GS62" s="4"/>
      <c r="GT62" s="74"/>
      <c r="GU62" s="179"/>
      <c r="GV62" s="177"/>
      <c r="GW62" s="178"/>
      <c r="GX62" s="75"/>
      <c r="GY62" s="179"/>
      <c r="GZ62" s="178"/>
      <c r="HA62" s="4"/>
      <c r="HB62" s="74"/>
      <c r="HC62" s="177"/>
      <c r="HD62" s="177"/>
      <c r="HE62" s="26"/>
      <c r="HF62" s="26"/>
      <c r="HG62" s="4"/>
      <c r="HH62" s="26"/>
      <c r="HI62" s="26"/>
      <c r="HJ62" s="26"/>
      <c r="HK62" s="2"/>
      <c r="HL62" s="26"/>
      <c r="HM62" s="4"/>
      <c r="HN62" s="4"/>
      <c r="HO62" s="74"/>
      <c r="HP62" s="179"/>
      <c r="HQ62" s="177"/>
      <c r="HR62" s="178"/>
      <c r="HS62" s="75"/>
      <c r="HT62" s="179"/>
      <c r="HU62" s="178"/>
      <c r="HV62" s="4"/>
      <c r="HW62" s="74"/>
      <c r="HX62" s="177"/>
      <c r="HY62" s="177"/>
      <c r="HZ62" s="26"/>
      <c r="IA62" s="26"/>
      <c r="IB62" s="4"/>
      <c r="IC62" s="26"/>
      <c r="ID62" s="26"/>
      <c r="IE62" s="26"/>
      <c r="IF62" s="2"/>
      <c r="IG62" s="26"/>
      <c r="IH62" s="4"/>
      <c r="II62" s="4"/>
      <c r="IJ62" s="74"/>
      <c r="IK62" s="179"/>
      <c r="IL62" s="177"/>
      <c r="IM62" s="178"/>
      <c r="IN62" s="75"/>
      <c r="IO62" s="179"/>
      <c r="IP62" s="178"/>
      <c r="IQ62" s="4"/>
      <c r="IR62" s="74"/>
      <c r="IS62" s="177"/>
      <c r="IT62" s="177"/>
      <c r="IU62" s="26"/>
      <c r="IV62" s="26"/>
    </row>
    <row r="63" spans="1:256" ht="12.9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75"/>
      <c r="L63" s="75"/>
      <c r="M63" s="75"/>
      <c r="N63" s="76"/>
      <c r="O63" s="2"/>
      <c r="P63" s="75"/>
      <c r="Q63" s="2"/>
      <c r="R63" s="2"/>
      <c r="S63" s="2"/>
      <c r="T63" s="2"/>
      <c r="U63" s="75"/>
      <c r="V63" s="177"/>
      <c r="W63" s="177"/>
      <c r="X63" s="26"/>
      <c r="Y63" s="26"/>
      <c r="Z63" s="4"/>
      <c r="AA63" s="26"/>
      <c r="AB63" s="26"/>
      <c r="AC63" s="26"/>
      <c r="AD63" s="2"/>
      <c r="AE63" s="26"/>
      <c r="AF63" s="4"/>
      <c r="AG63" s="4"/>
      <c r="AH63" s="74"/>
      <c r="AI63" s="179"/>
      <c r="AJ63" s="177"/>
      <c r="AK63" s="178"/>
      <c r="AL63" s="75"/>
      <c r="AM63" s="179"/>
      <c r="AN63" s="178"/>
      <c r="AO63" s="4"/>
      <c r="AQ63" s="177"/>
      <c r="AR63" s="177"/>
      <c r="AS63" s="26"/>
      <c r="AT63" s="26"/>
      <c r="AU63" s="4"/>
      <c r="AV63" s="26"/>
      <c r="AW63" s="26"/>
      <c r="AX63" s="26"/>
      <c r="AY63" s="2"/>
      <c r="AZ63" s="26"/>
      <c r="BA63" s="4"/>
      <c r="BB63" s="4"/>
      <c r="BC63" s="74"/>
      <c r="BD63" s="179"/>
      <c r="BE63" s="177"/>
      <c r="BF63" s="178"/>
      <c r="BG63" s="75"/>
      <c r="BH63" s="179"/>
      <c r="BI63" s="178"/>
      <c r="BJ63" s="4"/>
      <c r="BL63" s="177"/>
      <c r="BM63" s="177"/>
      <c r="BN63" s="26"/>
      <c r="BO63" s="26"/>
      <c r="BP63" s="4"/>
      <c r="BQ63" s="26"/>
      <c r="BR63" s="26"/>
      <c r="BS63" s="26"/>
      <c r="BT63" s="2"/>
      <c r="BU63" s="26"/>
      <c r="BV63" s="4"/>
      <c r="BW63" s="4"/>
      <c r="BX63" s="74"/>
      <c r="BY63" s="179"/>
      <c r="BZ63" s="177"/>
      <c r="CA63" s="178"/>
      <c r="CB63" s="75"/>
      <c r="CC63" s="179"/>
      <c r="CD63" s="178"/>
      <c r="CE63" s="4"/>
      <c r="CG63" s="177"/>
      <c r="CH63" s="177"/>
      <c r="CI63" s="26"/>
      <c r="CJ63" s="26"/>
      <c r="CK63" s="4"/>
      <c r="CL63" s="26"/>
      <c r="CM63" s="26"/>
      <c r="CN63" s="26"/>
      <c r="CO63" s="2"/>
      <c r="CP63" s="26"/>
      <c r="CQ63" s="4"/>
      <c r="CR63" s="4"/>
      <c r="CS63" s="74"/>
      <c r="CT63" s="179"/>
      <c r="CU63" s="177"/>
      <c r="CV63" s="178"/>
      <c r="CW63" s="75"/>
      <c r="CX63" s="179"/>
      <c r="CY63" s="178"/>
      <c r="CZ63" s="4"/>
      <c r="DB63" s="177"/>
      <c r="DC63" s="177"/>
      <c r="DD63" s="26"/>
      <c r="DE63" s="26"/>
      <c r="DF63" s="4"/>
      <c r="DG63" s="26"/>
      <c r="DH63" s="26"/>
      <c r="DI63" s="26"/>
      <c r="DJ63" s="2"/>
      <c r="DK63" s="26"/>
      <c r="DL63" s="4"/>
      <c r="DM63" s="4"/>
      <c r="DN63" s="74"/>
      <c r="DO63" s="179"/>
      <c r="DP63" s="177"/>
      <c r="DQ63" s="178"/>
      <c r="DR63" s="75"/>
      <c r="DS63" s="179"/>
      <c r="DT63" s="178"/>
      <c r="DU63" s="4"/>
      <c r="DW63" s="177"/>
      <c r="DX63" s="177"/>
      <c r="DY63" s="26"/>
      <c r="DZ63" s="26"/>
      <c r="EA63" s="4"/>
      <c r="EB63" s="26"/>
      <c r="EC63" s="26"/>
      <c r="ED63" s="26"/>
      <c r="EE63" s="2"/>
      <c r="EF63" s="26"/>
      <c r="EG63" s="4"/>
      <c r="EH63" s="4"/>
      <c r="EI63" s="74"/>
      <c r="EJ63" s="179"/>
      <c r="EK63" s="177"/>
      <c r="EL63" s="178"/>
      <c r="EM63" s="75"/>
      <c r="EN63" s="179"/>
      <c r="EO63" s="178"/>
      <c r="EP63" s="4"/>
      <c r="ER63" s="177"/>
      <c r="ES63" s="177"/>
      <c r="ET63" s="26"/>
      <c r="EU63" s="26"/>
      <c r="EV63" s="4"/>
      <c r="EW63" s="26"/>
      <c r="EX63" s="26"/>
      <c r="EY63" s="26"/>
      <c r="EZ63" s="2"/>
      <c r="FA63" s="26"/>
      <c r="FB63" s="4"/>
      <c r="FC63" s="4"/>
      <c r="FD63" s="74"/>
      <c r="FE63" s="179"/>
      <c r="FF63" s="177"/>
      <c r="FG63" s="178"/>
      <c r="FH63" s="75"/>
      <c r="FI63" s="179"/>
      <c r="FJ63" s="178"/>
      <c r="FK63" s="4"/>
      <c r="FM63" s="177"/>
      <c r="FN63" s="177"/>
      <c r="FO63" s="26"/>
      <c r="FP63" s="26"/>
      <c r="FQ63" s="4"/>
      <c r="FR63" s="26"/>
      <c r="FS63" s="26"/>
      <c r="FT63" s="26"/>
      <c r="FU63" s="2"/>
      <c r="FV63" s="26"/>
      <c r="FW63" s="4"/>
      <c r="FX63" s="4"/>
      <c r="FY63" s="74"/>
      <c r="FZ63" s="179"/>
      <c r="GA63" s="177"/>
      <c r="GB63" s="178"/>
      <c r="GC63" s="75"/>
      <c r="GD63" s="179"/>
      <c r="GE63" s="178"/>
      <c r="GF63" s="4"/>
      <c r="GH63" s="177"/>
      <c r="GI63" s="177"/>
      <c r="GJ63" s="26"/>
      <c r="GK63" s="26"/>
      <c r="GL63" s="4"/>
      <c r="GM63" s="26"/>
      <c r="GN63" s="26"/>
      <c r="GO63" s="26"/>
      <c r="GP63" s="2"/>
      <c r="GQ63" s="26"/>
      <c r="GR63" s="4"/>
      <c r="GS63" s="4"/>
      <c r="GT63" s="74"/>
      <c r="GU63" s="179"/>
      <c r="GV63" s="177"/>
      <c r="GW63" s="178"/>
      <c r="GX63" s="75"/>
      <c r="GY63" s="179"/>
      <c r="GZ63" s="178"/>
      <c r="HA63" s="4"/>
      <c r="HC63" s="177"/>
      <c r="HD63" s="177"/>
      <c r="HE63" s="26"/>
      <c r="HF63" s="26"/>
      <c r="HG63" s="4"/>
      <c r="HH63" s="26"/>
      <c r="HI63" s="26"/>
      <c r="HJ63" s="26"/>
      <c r="HK63" s="2"/>
      <c r="HL63" s="26"/>
      <c r="HM63" s="4"/>
      <c r="HN63" s="4"/>
      <c r="HO63" s="74"/>
      <c r="HP63" s="179"/>
      <c r="HQ63" s="177"/>
      <c r="HR63" s="178"/>
      <c r="HS63" s="75"/>
      <c r="HT63" s="179"/>
      <c r="HU63" s="178"/>
      <c r="HV63" s="4"/>
      <c r="HX63" s="177"/>
      <c r="HY63" s="177"/>
      <c r="HZ63" s="26"/>
      <c r="IA63" s="26"/>
      <c r="IB63" s="4"/>
      <c r="IC63" s="26"/>
      <c r="ID63" s="26"/>
      <c r="IE63" s="26"/>
      <c r="IF63" s="2"/>
      <c r="IG63" s="26"/>
      <c r="IH63" s="4"/>
      <c r="II63" s="4"/>
      <c r="IJ63" s="74"/>
      <c r="IK63" s="179"/>
      <c r="IL63" s="177"/>
      <c r="IM63" s="178"/>
      <c r="IN63" s="75"/>
      <c r="IO63" s="179"/>
      <c r="IP63" s="178"/>
      <c r="IQ63" s="4"/>
      <c r="IS63" s="177"/>
      <c r="IT63" s="177"/>
      <c r="IU63" s="26"/>
      <c r="IV63" s="26"/>
    </row>
    <row r="64" spans="1:256" ht="12.95" customHeight="1" x14ac:dyDescent="0.25">
      <c r="C64" s="16" t="s">
        <v>327</v>
      </c>
      <c r="J64"/>
      <c r="O64" s="176" t="s">
        <v>328</v>
      </c>
    </row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</sheetData>
  <printOptions gridLines="1"/>
  <pageMargins left="0.75" right="0.75" top="1" bottom="1" header="0.5" footer="0.5"/>
  <pageSetup orientation="landscape" horizontalDpi="300" verticalDpi="300" r:id="rId1"/>
  <headerFooter alignWithMargins="0">
    <oddHeader>&amp;C613 - &amp;"Arial,Italic"Anaxipha literena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16</vt:i4>
      </vt:variant>
    </vt:vector>
  </HeadingPairs>
  <TitlesOfParts>
    <vt:vector size="29" baseType="lpstr">
      <vt:lpstr>exigua</vt:lpstr>
      <vt:lpstr>thomasi</vt:lpstr>
      <vt:lpstr>tinnula</vt:lpstr>
      <vt:lpstr>tinnulacita</vt:lpstr>
      <vt:lpstr>tinnulenta</vt:lpstr>
      <vt:lpstr>scia</vt:lpstr>
      <vt:lpstr>delicatula</vt:lpstr>
      <vt:lpstr>vernalis</vt:lpstr>
      <vt:lpstr>litarena</vt:lpstr>
      <vt:lpstr>rosamacula</vt:lpstr>
      <vt:lpstr>fultoni</vt:lpstr>
      <vt:lpstr>imitator</vt:lpstr>
      <vt:lpstr>calusa</vt:lpstr>
      <vt:lpstr>delicatula!Print_Area</vt:lpstr>
      <vt:lpstr>exigua!Print_Area</vt:lpstr>
      <vt:lpstr>fultoni!Print_Area</vt:lpstr>
      <vt:lpstr>imitator!Print_Area</vt:lpstr>
      <vt:lpstr>rosamacula!Print_Area</vt:lpstr>
      <vt:lpstr>scia!Print_Area</vt:lpstr>
      <vt:lpstr>thomasi!Print_Area</vt:lpstr>
      <vt:lpstr>vernalis!Print_Area</vt:lpstr>
      <vt:lpstr>delicatula!Print_Titles</vt:lpstr>
      <vt:lpstr>exigua!Print_Titles</vt:lpstr>
      <vt:lpstr>fultoni!Print_Titles</vt:lpstr>
      <vt:lpstr>imitator!Print_Titles</vt:lpstr>
      <vt:lpstr>litarena!Print_Titles</vt:lpstr>
      <vt:lpstr>rosamacula!Print_Titles</vt:lpstr>
      <vt:lpstr>scia!Print_Titles</vt:lpstr>
      <vt:lpstr>vernalis!Print_Titles</vt:lpstr>
    </vt:vector>
  </TitlesOfParts>
  <Company>The University of Florida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IFAS Entomology &amp; Nematology</dc:creator>
  <cp:lastModifiedBy>IFAS Entomology &amp; Nematology</cp:lastModifiedBy>
  <cp:lastPrinted>2003-12-17T16:04:04Z</cp:lastPrinted>
  <dcterms:created xsi:type="dcterms:W3CDTF">2003-12-15T15:56:26Z</dcterms:created>
  <dcterms:modified xsi:type="dcterms:W3CDTF">2014-01-25T20:44:02Z</dcterms:modified>
</cp:coreProperties>
</file>